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NI\110. Proyectos 2021\Resolucion 1519 de 2020\Datos abiertos\Dataset\"/>
    </mc:Choice>
  </mc:AlternateContent>
  <xr:revisionPtr revIDLastSave="0" documentId="13_ncr:1_{236373CE-B8AA-4FE6-90FC-3EBB3974CD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JECUCIÓN GASTOS OCTUBRE " sheetId="20" r:id="rId1"/>
  </sheets>
  <definedNames>
    <definedName name="_xlnm._FilterDatabase" localSheetId="0" hidden="1">'EJECUCIÓN GASTOS OCTUBRE '!$B$2:$Q$243</definedName>
    <definedName name="_xlnm.Print_Area" localSheetId="0">'EJECUCIÓN GASTOS OCTUBRE '!$B$2:$Q$243</definedName>
    <definedName name="_xlnm.Print_Titles" localSheetId="0">'EJECUCIÓN GASTOS OCTUBRE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30" i="20" l="1"/>
  <c r="M2529" i="20" s="1"/>
  <c r="M2528" i="20" s="1"/>
  <c r="M2527" i="20" s="1"/>
  <c r="L2530" i="20"/>
  <c r="Q2529" i="20"/>
  <c r="Q2528" i="20" s="1"/>
  <c r="Q2527" i="20" s="1"/>
  <c r="P2529" i="20"/>
  <c r="P2528" i="20" s="1"/>
  <c r="P2527" i="20" s="1"/>
  <c r="O2529" i="20"/>
  <c r="O2528" i="20" s="1"/>
  <c r="O2527" i="20" s="1"/>
  <c r="N2529" i="20"/>
  <c r="N2528" i="20" s="1"/>
  <c r="N2527" i="20" s="1"/>
  <c r="K2529" i="20"/>
  <c r="K2528" i="20" s="1"/>
  <c r="J2529" i="20"/>
  <c r="J2528" i="20" s="1"/>
  <c r="J2527" i="20" s="1"/>
  <c r="I2529" i="20"/>
  <c r="I2528" i="20" s="1"/>
  <c r="I2527" i="20" s="1"/>
  <c r="H2529" i="20"/>
  <c r="G2529" i="20"/>
  <c r="G2528" i="20" s="1"/>
  <c r="G2527" i="20" s="1"/>
  <c r="K2527" i="20"/>
  <c r="L2526" i="20"/>
  <c r="M2526" i="20" s="1"/>
  <c r="L2525" i="20"/>
  <c r="M2525" i="20" s="1"/>
  <c r="Q2524" i="20"/>
  <c r="Q2523" i="20" s="1"/>
  <c r="Q2522" i="20" s="1"/>
  <c r="P2524" i="20"/>
  <c r="P2523" i="20" s="1"/>
  <c r="P2522" i="20" s="1"/>
  <c r="O2524" i="20"/>
  <c r="O2523" i="20" s="1"/>
  <c r="O2522" i="20" s="1"/>
  <c r="N2524" i="20"/>
  <c r="N2523" i="20" s="1"/>
  <c r="N2522" i="20" s="1"/>
  <c r="K2524" i="20"/>
  <c r="K2523" i="20" s="1"/>
  <c r="K2522" i="20" s="1"/>
  <c r="J2524" i="20"/>
  <c r="I2524" i="20"/>
  <c r="I2523" i="20" s="1"/>
  <c r="I2522" i="20" s="1"/>
  <c r="H2524" i="20"/>
  <c r="L2524" i="20" s="1"/>
  <c r="G2524" i="20"/>
  <c r="G2523" i="20" s="1"/>
  <c r="G2522" i="20" s="1"/>
  <c r="J2523" i="20"/>
  <c r="J2522" i="20" s="1"/>
  <c r="K2521" i="20"/>
  <c r="Q2520" i="20"/>
  <c r="P2520" i="20"/>
  <c r="O2520" i="20"/>
  <c r="O2516" i="20" s="1"/>
  <c r="O2515" i="20" s="1"/>
  <c r="N2520" i="20"/>
  <c r="J2520" i="20"/>
  <c r="I2520" i="20"/>
  <c r="H2520" i="20"/>
  <c r="G2520" i="20"/>
  <c r="J2519" i="20"/>
  <c r="L2519" i="20" s="1"/>
  <c r="G2519" i="20"/>
  <c r="G2517" i="20" s="1"/>
  <c r="L2518" i="20"/>
  <c r="M2518" i="20" s="1"/>
  <c r="Q2517" i="20"/>
  <c r="P2517" i="20"/>
  <c r="O2517" i="20"/>
  <c r="N2517" i="20"/>
  <c r="K2517" i="20"/>
  <c r="J2517" i="20"/>
  <c r="I2517" i="20"/>
  <c r="H2517" i="20"/>
  <c r="L2514" i="20"/>
  <c r="M2514" i="20" s="1"/>
  <c r="M2513" i="20" s="1"/>
  <c r="M2512" i="20" s="1"/>
  <c r="M2511" i="20" s="1"/>
  <c r="Q2513" i="20"/>
  <c r="P2513" i="20"/>
  <c r="P2512" i="20" s="1"/>
  <c r="P2511" i="20" s="1"/>
  <c r="O2513" i="20"/>
  <c r="O2512" i="20" s="1"/>
  <c r="O2511" i="20" s="1"/>
  <c r="N2513" i="20"/>
  <c r="N2512" i="20" s="1"/>
  <c r="N2511" i="20" s="1"/>
  <c r="K2513" i="20"/>
  <c r="K2512" i="20" s="1"/>
  <c r="K2511" i="20" s="1"/>
  <c r="J2513" i="20"/>
  <c r="J2512" i="20" s="1"/>
  <c r="J2511" i="20" s="1"/>
  <c r="I2513" i="20"/>
  <c r="H2513" i="20"/>
  <c r="H2512" i="20" s="1"/>
  <c r="H2511" i="20" s="1"/>
  <c r="G2513" i="20"/>
  <c r="G2512" i="20" s="1"/>
  <c r="Q2512" i="20"/>
  <c r="Q2511" i="20" s="1"/>
  <c r="G2511" i="20"/>
  <c r="L2508" i="20"/>
  <c r="M2508" i="20" s="1"/>
  <c r="M2507" i="20" s="1"/>
  <c r="M2506" i="20" s="1"/>
  <c r="M2505" i="20" s="1"/>
  <c r="Q2507" i="20"/>
  <c r="P2507" i="20"/>
  <c r="P2506" i="20" s="1"/>
  <c r="P2505" i="20" s="1"/>
  <c r="O2507" i="20"/>
  <c r="O2506" i="20" s="1"/>
  <c r="O2505" i="20" s="1"/>
  <c r="N2507" i="20"/>
  <c r="N2506" i="20" s="1"/>
  <c r="N2505" i="20" s="1"/>
  <c r="K2507" i="20"/>
  <c r="K2506" i="20" s="1"/>
  <c r="K2505" i="20" s="1"/>
  <c r="K2499" i="20" s="1"/>
  <c r="K2498" i="20" s="1"/>
  <c r="J2507" i="20"/>
  <c r="J2506" i="20" s="1"/>
  <c r="J2505" i="20" s="1"/>
  <c r="I2507" i="20"/>
  <c r="H2507" i="20"/>
  <c r="H2506" i="20" s="1"/>
  <c r="H2505" i="20" s="1"/>
  <c r="G2507" i="20"/>
  <c r="G2506" i="20" s="1"/>
  <c r="G2505" i="20" s="1"/>
  <c r="Q2506" i="20"/>
  <c r="Q2505" i="20" s="1"/>
  <c r="L2504" i="20"/>
  <c r="M2504" i="20" s="1"/>
  <c r="L2503" i="20"/>
  <c r="M2503" i="20" s="1"/>
  <c r="M2502" i="20" s="1"/>
  <c r="M2501" i="20" s="1"/>
  <c r="M2500" i="20" s="1"/>
  <c r="Q2502" i="20"/>
  <c r="Q2501" i="20" s="1"/>
  <c r="Q2500" i="20" s="1"/>
  <c r="Q2499" i="20" s="1"/>
  <c r="Q2498" i="20" s="1"/>
  <c r="P2502" i="20"/>
  <c r="O2502" i="20"/>
  <c r="N2502" i="20"/>
  <c r="N2501" i="20" s="1"/>
  <c r="N2500" i="20" s="1"/>
  <c r="K2502" i="20"/>
  <c r="K2501" i="20" s="1"/>
  <c r="K2500" i="20" s="1"/>
  <c r="J2502" i="20"/>
  <c r="J2501" i="20" s="1"/>
  <c r="J2500" i="20" s="1"/>
  <c r="I2502" i="20"/>
  <c r="I2501" i="20" s="1"/>
  <c r="I2500" i="20" s="1"/>
  <c r="H2502" i="20"/>
  <c r="G2502" i="20"/>
  <c r="G2501" i="20" s="1"/>
  <c r="G2500" i="20" s="1"/>
  <c r="P2501" i="20"/>
  <c r="P2500" i="20" s="1"/>
  <c r="P2499" i="20" s="1"/>
  <c r="P2498" i="20" s="1"/>
  <c r="O2501" i="20"/>
  <c r="O2500" i="20" s="1"/>
  <c r="L2497" i="20"/>
  <c r="M2497" i="20" s="1"/>
  <c r="M2496" i="20" s="1"/>
  <c r="M2495" i="20" s="1"/>
  <c r="M2494" i="20" s="1"/>
  <c r="Q2496" i="20"/>
  <c r="Q2495" i="20" s="1"/>
  <c r="Q2494" i="20" s="1"/>
  <c r="P2496" i="20"/>
  <c r="P2495" i="20" s="1"/>
  <c r="P2494" i="20" s="1"/>
  <c r="O2496" i="20"/>
  <c r="O2495" i="20" s="1"/>
  <c r="O2494" i="20" s="1"/>
  <c r="N2496" i="20"/>
  <c r="N2495" i="20" s="1"/>
  <c r="K2496" i="20"/>
  <c r="K2495" i="20" s="1"/>
  <c r="K2494" i="20" s="1"/>
  <c r="J2496" i="20"/>
  <c r="I2496" i="20"/>
  <c r="I2495" i="20" s="1"/>
  <c r="I2494" i="20" s="1"/>
  <c r="H2496" i="20"/>
  <c r="G2496" i="20"/>
  <c r="G2495" i="20" s="1"/>
  <c r="G2494" i="20" s="1"/>
  <c r="J2495" i="20"/>
  <c r="J2494" i="20" s="1"/>
  <c r="N2494" i="20"/>
  <c r="L2493" i="20"/>
  <c r="M2493" i="20" s="1"/>
  <c r="M2492" i="20" s="1"/>
  <c r="Q2492" i="20"/>
  <c r="P2492" i="20"/>
  <c r="O2492" i="20"/>
  <c r="N2492" i="20"/>
  <c r="K2492" i="20"/>
  <c r="J2492" i="20"/>
  <c r="I2492" i="20"/>
  <c r="H2492" i="20"/>
  <c r="L2492" i="20" s="1"/>
  <c r="G2492" i="20"/>
  <c r="L2491" i="20"/>
  <c r="M2491" i="20" s="1"/>
  <c r="M2490" i="20" s="1"/>
  <c r="M2489" i="20" s="1"/>
  <c r="M2488" i="20" s="1"/>
  <c r="Q2490" i="20"/>
  <c r="P2490" i="20"/>
  <c r="O2490" i="20"/>
  <c r="N2490" i="20"/>
  <c r="K2490" i="20"/>
  <c r="J2490" i="20"/>
  <c r="I2490" i="20"/>
  <c r="H2490" i="20"/>
  <c r="G2490" i="20"/>
  <c r="G2489" i="20" s="1"/>
  <c r="G2488" i="20" s="1"/>
  <c r="M2485" i="20"/>
  <c r="L2485" i="20"/>
  <c r="Q2484" i="20"/>
  <c r="Q2483" i="20" s="1"/>
  <c r="P2484" i="20"/>
  <c r="P2483" i="20" s="1"/>
  <c r="P2482" i="20" s="1"/>
  <c r="P2481" i="20" s="1"/>
  <c r="P2480" i="20" s="1"/>
  <c r="O2484" i="20"/>
  <c r="O2483" i="20" s="1"/>
  <c r="O2482" i="20" s="1"/>
  <c r="O2481" i="20" s="1"/>
  <c r="O2480" i="20" s="1"/>
  <c r="N2484" i="20"/>
  <c r="N2483" i="20" s="1"/>
  <c r="M2484" i="20"/>
  <c r="M2483" i="20" s="1"/>
  <c r="M2482" i="20" s="1"/>
  <c r="M2481" i="20" s="1"/>
  <c r="M2480" i="20" s="1"/>
  <c r="K2484" i="20"/>
  <c r="K2483" i="20" s="1"/>
  <c r="K2482" i="20" s="1"/>
  <c r="K2481" i="20" s="1"/>
  <c r="K2480" i="20" s="1"/>
  <c r="J2484" i="20"/>
  <c r="J2483" i="20" s="1"/>
  <c r="J2482" i="20" s="1"/>
  <c r="J2481" i="20" s="1"/>
  <c r="J2480" i="20" s="1"/>
  <c r="I2484" i="20"/>
  <c r="I2483" i="20" s="1"/>
  <c r="I2482" i="20" s="1"/>
  <c r="I2481" i="20" s="1"/>
  <c r="H2484" i="20"/>
  <c r="G2484" i="20"/>
  <c r="G2483" i="20" s="1"/>
  <c r="G2482" i="20" s="1"/>
  <c r="G2481" i="20" s="1"/>
  <c r="G2480" i="20" s="1"/>
  <c r="Q2482" i="20"/>
  <c r="Q2481" i="20" s="1"/>
  <c r="Q2480" i="20" s="1"/>
  <c r="N2482" i="20"/>
  <c r="N2481" i="20" s="1"/>
  <c r="N2480" i="20" s="1"/>
  <c r="I2480" i="20"/>
  <c r="M2479" i="20"/>
  <c r="L2479" i="20"/>
  <c r="Q2478" i="20"/>
  <c r="P2478" i="20"/>
  <c r="O2478" i="20"/>
  <c r="N2478" i="20"/>
  <c r="M2478" i="20"/>
  <c r="K2478" i="20"/>
  <c r="J2478" i="20"/>
  <c r="I2478" i="20"/>
  <c r="H2478" i="20"/>
  <c r="G2478" i="20"/>
  <c r="L2477" i="20"/>
  <c r="M2477" i="20" s="1"/>
  <c r="M2476" i="20" s="1"/>
  <c r="Q2476" i="20"/>
  <c r="P2476" i="20"/>
  <c r="O2476" i="20"/>
  <c r="N2476" i="20"/>
  <c r="K2476" i="20"/>
  <c r="J2476" i="20"/>
  <c r="I2476" i="20"/>
  <c r="H2476" i="20"/>
  <c r="G2476" i="20"/>
  <c r="L2475" i="20"/>
  <c r="M2475" i="20" s="1"/>
  <c r="M2474" i="20" s="1"/>
  <c r="M2473" i="20" s="1"/>
  <c r="Q2474" i="20"/>
  <c r="Q2473" i="20" s="1"/>
  <c r="Q2472" i="20" s="1"/>
  <c r="P2474" i="20"/>
  <c r="O2474" i="20"/>
  <c r="N2474" i="20"/>
  <c r="K2474" i="20"/>
  <c r="J2474" i="20"/>
  <c r="J2473" i="20" s="1"/>
  <c r="J2472" i="20" s="1"/>
  <c r="I2474" i="20"/>
  <c r="I2473" i="20" s="1"/>
  <c r="I2472" i="20" s="1"/>
  <c r="H2474" i="20"/>
  <c r="H2473" i="20" s="1"/>
  <c r="G2474" i="20"/>
  <c r="L2471" i="20"/>
  <c r="M2471" i="20" s="1"/>
  <c r="M2470" i="20" s="1"/>
  <c r="M2469" i="20" s="1"/>
  <c r="M2468" i="20" s="1"/>
  <c r="Q2470" i="20"/>
  <c r="Q2469" i="20" s="1"/>
  <c r="Q2468" i="20" s="1"/>
  <c r="P2470" i="20"/>
  <c r="P2469" i="20" s="1"/>
  <c r="P2468" i="20" s="1"/>
  <c r="O2470" i="20"/>
  <c r="O2469" i="20" s="1"/>
  <c r="O2468" i="20" s="1"/>
  <c r="N2470" i="20"/>
  <c r="N2469" i="20" s="1"/>
  <c r="N2468" i="20" s="1"/>
  <c r="K2470" i="20"/>
  <c r="K2469" i="20" s="1"/>
  <c r="K2468" i="20" s="1"/>
  <c r="J2470" i="20"/>
  <c r="J2469" i="20" s="1"/>
  <c r="J2468" i="20" s="1"/>
  <c r="I2470" i="20"/>
  <c r="I2469" i="20" s="1"/>
  <c r="I2468" i="20" s="1"/>
  <c r="H2470" i="20"/>
  <c r="G2470" i="20"/>
  <c r="H2469" i="20"/>
  <c r="G2469" i="20"/>
  <c r="G2468" i="20" s="1"/>
  <c r="L2467" i="20"/>
  <c r="M2467" i="20" s="1"/>
  <c r="M2466" i="20" s="1"/>
  <c r="M2465" i="20" s="1"/>
  <c r="M2464" i="20" s="1"/>
  <c r="Q2466" i="20"/>
  <c r="Q2465" i="20" s="1"/>
  <c r="P2466" i="20"/>
  <c r="P2465" i="20" s="1"/>
  <c r="P2464" i="20" s="1"/>
  <c r="O2466" i="20"/>
  <c r="N2466" i="20"/>
  <c r="N2465" i="20" s="1"/>
  <c r="N2464" i="20" s="1"/>
  <c r="K2466" i="20"/>
  <c r="K2465" i="20" s="1"/>
  <c r="K2464" i="20" s="1"/>
  <c r="J2466" i="20"/>
  <c r="J2465" i="20" s="1"/>
  <c r="J2464" i="20" s="1"/>
  <c r="I2466" i="20"/>
  <c r="I2465" i="20" s="1"/>
  <c r="I2464" i="20" s="1"/>
  <c r="H2466" i="20"/>
  <c r="G2466" i="20"/>
  <c r="G2465" i="20" s="1"/>
  <c r="G2464" i="20" s="1"/>
  <c r="O2465" i="20"/>
  <c r="O2464" i="20" s="1"/>
  <c r="Q2464" i="20"/>
  <c r="L2463" i="20"/>
  <c r="M2463" i="20" s="1"/>
  <c r="M2462" i="20" s="1"/>
  <c r="M2461" i="20" s="1"/>
  <c r="M2460" i="20" s="1"/>
  <c r="Q2462" i="20"/>
  <c r="Q2461" i="20" s="1"/>
  <c r="Q2460" i="20" s="1"/>
  <c r="P2462" i="20"/>
  <c r="P2461" i="20" s="1"/>
  <c r="P2460" i="20" s="1"/>
  <c r="O2462" i="20"/>
  <c r="O2461" i="20" s="1"/>
  <c r="O2460" i="20" s="1"/>
  <c r="N2462" i="20"/>
  <c r="N2461" i="20" s="1"/>
  <c r="N2460" i="20" s="1"/>
  <c r="K2462" i="20"/>
  <c r="K2461" i="20" s="1"/>
  <c r="K2460" i="20" s="1"/>
  <c r="J2462" i="20"/>
  <c r="I2462" i="20"/>
  <c r="I2461" i="20" s="1"/>
  <c r="H2462" i="20"/>
  <c r="H2461" i="20" s="1"/>
  <c r="H2460" i="20" s="1"/>
  <c r="G2462" i="20"/>
  <c r="G2461" i="20" s="1"/>
  <c r="G2460" i="20" s="1"/>
  <c r="J2461" i="20"/>
  <c r="J2460" i="20" s="1"/>
  <c r="L2459" i="20"/>
  <c r="M2459" i="20" s="1"/>
  <c r="M2458" i="20" s="1"/>
  <c r="M2457" i="20" s="1"/>
  <c r="M2456" i="20" s="1"/>
  <c r="Q2458" i="20"/>
  <c r="Q2457" i="20" s="1"/>
  <c r="Q2456" i="20" s="1"/>
  <c r="P2458" i="20"/>
  <c r="P2457" i="20" s="1"/>
  <c r="P2456" i="20" s="1"/>
  <c r="O2458" i="20"/>
  <c r="O2457" i="20" s="1"/>
  <c r="O2456" i="20" s="1"/>
  <c r="N2458" i="20"/>
  <c r="N2457" i="20" s="1"/>
  <c r="N2456" i="20" s="1"/>
  <c r="K2458" i="20"/>
  <c r="J2458" i="20"/>
  <c r="I2458" i="20"/>
  <c r="I2457" i="20" s="1"/>
  <c r="I2456" i="20" s="1"/>
  <c r="H2458" i="20"/>
  <c r="G2458" i="20"/>
  <c r="K2457" i="20"/>
  <c r="K2456" i="20" s="1"/>
  <c r="J2457" i="20"/>
  <c r="J2456" i="20" s="1"/>
  <c r="G2457" i="20"/>
  <c r="G2456" i="20" s="1"/>
  <c r="L2455" i="20"/>
  <c r="M2455" i="20" s="1"/>
  <c r="M2454" i="20" s="1"/>
  <c r="M2453" i="20" s="1"/>
  <c r="M2452" i="20" s="1"/>
  <c r="Q2454" i="20"/>
  <c r="Q2453" i="20" s="1"/>
  <c r="Q2452" i="20" s="1"/>
  <c r="P2454" i="20"/>
  <c r="P2453" i="20" s="1"/>
  <c r="P2452" i="20" s="1"/>
  <c r="O2454" i="20"/>
  <c r="O2453" i="20" s="1"/>
  <c r="O2452" i="20" s="1"/>
  <c r="N2454" i="20"/>
  <c r="N2453" i="20" s="1"/>
  <c r="N2452" i="20" s="1"/>
  <c r="K2454" i="20"/>
  <c r="K2453" i="20" s="1"/>
  <c r="K2452" i="20" s="1"/>
  <c r="J2454" i="20"/>
  <c r="J2453" i="20" s="1"/>
  <c r="J2452" i="20" s="1"/>
  <c r="I2454" i="20"/>
  <c r="H2454" i="20"/>
  <c r="G2454" i="20"/>
  <c r="G2453" i="20" s="1"/>
  <c r="G2452" i="20" s="1"/>
  <c r="I2453" i="20"/>
  <c r="I2452" i="20" s="1"/>
  <c r="L2451" i="20"/>
  <c r="M2451" i="20" s="1"/>
  <c r="M2450" i="20" s="1"/>
  <c r="M2449" i="20" s="1"/>
  <c r="M2448" i="20" s="1"/>
  <c r="Q2450" i="20"/>
  <c r="Q2449" i="20" s="1"/>
  <c r="Q2448" i="20" s="1"/>
  <c r="P2450" i="20"/>
  <c r="P2449" i="20" s="1"/>
  <c r="P2448" i="20" s="1"/>
  <c r="O2450" i="20"/>
  <c r="O2449" i="20" s="1"/>
  <c r="O2448" i="20" s="1"/>
  <c r="N2450" i="20"/>
  <c r="K2450" i="20"/>
  <c r="K2449" i="20" s="1"/>
  <c r="K2448" i="20" s="1"/>
  <c r="J2450" i="20"/>
  <c r="J2449" i="20" s="1"/>
  <c r="J2448" i="20" s="1"/>
  <c r="I2450" i="20"/>
  <c r="I2449" i="20" s="1"/>
  <c r="I2448" i="20" s="1"/>
  <c r="H2450" i="20"/>
  <c r="G2450" i="20"/>
  <c r="G2449" i="20" s="1"/>
  <c r="G2448" i="20" s="1"/>
  <c r="N2449" i="20"/>
  <c r="N2448" i="20" s="1"/>
  <c r="H2449" i="20"/>
  <c r="L2447" i="20"/>
  <c r="M2447" i="20" s="1"/>
  <c r="M2446" i="20" s="1"/>
  <c r="M2445" i="20" s="1"/>
  <c r="M2444" i="20" s="1"/>
  <c r="Q2446" i="20"/>
  <c r="Q2445" i="20" s="1"/>
  <c r="Q2444" i="20" s="1"/>
  <c r="P2446" i="20"/>
  <c r="P2445" i="20" s="1"/>
  <c r="P2444" i="20" s="1"/>
  <c r="O2446" i="20"/>
  <c r="O2445" i="20" s="1"/>
  <c r="O2444" i="20" s="1"/>
  <c r="N2446" i="20"/>
  <c r="N2445" i="20" s="1"/>
  <c r="N2444" i="20" s="1"/>
  <c r="K2446" i="20"/>
  <c r="K2445" i="20" s="1"/>
  <c r="K2444" i="20" s="1"/>
  <c r="J2446" i="20"/>
  <c r="I2446" i="20"/>
  <c r="I2445" i="20" s="1"/>
  <c r="I2444" i="20" s="1"/>
  <c r="H2446" i="20"/>
  <c r="H2445" i="20" s="1"/>
  <c r="G2446" i="20"/>
  <c r="G2445" i="20" s="1"/>
  <c r="G2444" i="20" s="1"/>
  <c r="J2445" i="20"/>
  <c r="J2444" i="20" s="1"/>
  <c r="L2443" i="20"/>
  <c r="M2443" i="20" s="1"/>
  <c r="M2442" i="20" s="1"/>
  <c r="M2441" i="20" s="1"/>
  <c r="M2440" i="20" s="1"/>
  <c r="Q2442" i="20"/>
  <c r="Q2441" i="20" s="1"/>
  <c r="Q2440" i="20" s="1"/>
  <c r="P2442" i="20"/>
  <c r="P2441" i="20" s="1"/>
  <c r="P2440" i="20" s="1"/>
  <c r="O2442" i="20"/>
  <c r="O2441" i="20" s="1"/>
  <c r="O2440" i="20" s="1"/>
  <c r="N2442" i="20"/>
  <c r="N2441" i="20" s="1"/>
  <c r="N2440" i="20" s="1"/>
  <c r="K2442" i="20"/>
  <c r="K2441" i="20" s="1"/>
  <c r="K2440" i="20" s="1"/>
  <c r="J2442" i="20"/>
  <c r="J2441" i="20" s="1"/>
  <c r="J2440" i="20" s="1"/>
  <c r="I2442" i="20"/>
  <c r="I2441" i="20" s="1"/>
  <c r="I2440" i="20" s="1"/>
  <c r="H2442" i="20"/>
  <c r="G2442" i="20"/>
  <c r="G2441" i="20" s="1"/>
  <c r="G2440" i="20" s="1"/>
  <c r="L2439" i="20"/>
  <c r="M2439" i="20" s="1"/>
  <c r="M2438" i="20" s="1"/>
  <c r="M2437" i="20" s="1"/>
  <c r="M2436" i="20" s="1"/>
  <c r="Q2438" i="20"/>
  <c r="P2438" i="20"/>
  <c r="P2437" i="20" s="1"/>
  <c r="P2436" i="20" s="1"/>
  <c r="O2438" i="20"/>
  <c r="N2438" i="20"/>
  <c r="N2437" i="20" s="1"/>
  <c r="N2436" i="20" s="1"/>
  <c r="K2438" i="20"/>
  <c r="K2437" i="20" s="1"/>
  <c r="K2436" i="20" s="1"/>
  <c r="J2438" i="20"/>
  <c r="J2437" i="20" s="1"/>
  <c r="I2438" i="20"/>
  <c r="I2437" i="20" s="1"/>
  <c r="I2436" i="20" s="1"/>
  <c r="H2438" i="20"/>
  <c r="G2438" i="20"/>
  <c r="G2437" i="20" s="1"/>
  <c r="G2436" i="20" s="1"/>
  <c r="Q2437" i="20"/>
  <c r="Q2436" i="20" s="1"/>
  <c r="O2437" i="20"/>
  <c r="O2436" i="20" s="1"/>
  <c r="J2436" i="20"/>
  <c r="M2435" i="20"/>
  <c r="M2434" i="20" s="1"/>
  <c r="M2433" i="20" s="1"/>
  <c r="M2432" i="20" s="1"/>
  <c r="L2435" i="20"/>
  <c r="Q2434" i="20"/>
  <c r="Q2433" i="20" s="1"/>
  <c r="Q2432" i="20" s="1"/>
  <c r="P2434" i="20"/>
  <c r="P2433" i="20" s="1"/>
  <c r="O2434" i="20"/>
  <c r="N2434" i="20"/>
  <c r="N2433" i="20" s="1"/>
  <c r="N2432" i="20" s="1"/>
  <c r="K2434" i="20"/>
  <c r="K2433" i="20" s="1"/>
  <c r="J2434" i="20"/>
  <c r="J2433" i="20" s="1"/>
  <c r="I2434" i="20"/>
  <c r="H2434" i="20"/>
  <c r="H2433" i="20" s="1"/>
  <c r="H2432" i="20" s="1"/>
  <c r="G2434" i="20"/>
  <c r="G2433" i="20" s="1"/>
  <c r="G2432" i="20" s="1"/>
  <c r="O2433" i="20"/>
  <c r="O2432" i="20" s="1"/>
  <c r="P2432" i="20"/>
  <c r="K2432" i="20"/>
  <c r="J2432" i="20"/>
  <c r="L2431" i="20"/>
  <c r="M2431" i="20" s="1"/>
  <c r="M2430" i="20" s="1"/>
  <c r="Q2430" i="20"/>
  <c r="Q2429" i="20" s="1"/>
  <c r="Q2428" i="20" s="1"/>
  <c r="P2430" i="20"/>
  <c r="P2429" i="20" s="1"/>
  <c r="P2428" i="20" s="1"/>
  <c r="O2430" i="20"/>
  <c r="O2429" i="20" s="1"/>
  <c r="O2428" i="20" s="1"/>
  <c r="N2430" i="20"/>
  <c r="N2429" i="20" s="1"/>
  <c r="N2428" i="20" s="1"/>
  <c r="K2430" i="20"/>
  <c r="K2429" i="20" s="1"/>
  <c r="K2428" i="20" s="1"/>
  <c r="J2430" i="20"/>
  <c r="J2429" i="20" s="1"/>
  <c r="J2428" i="20" s="1"/>
  <c r="I2430" i="20"/>
  <c r="I2429" i="20" s="1"/>
  <c r="I2428" i="20" s="1"/>
  <c r="H2430" i="20"/>
  <c r="H2429" i="20" s="1"/>
  <c r="G2430" i="20"/>
  <c r="G2429" i="20" s="1"/>
  <c r="G2428" i="20" s="1"/>
  <c r="M2429" i="20"/>
  <c r="M2428" i="20" s="1"/>
  <c r="L2427" i="20"/>
  <c r="M2427" i="20" s="1"/>
  <c r="M2426" i="20" s="1"/>
  <c r="M2425" i="20" s="1"/>
  <c r="M2424" i="20" s="1"/>
  <c r="Q2426" i="20"/>
  <c r="Q2425" i="20" s="1"/>
  <c r="P2426" i="20"/>
  <c r="P2425" i="20" s="1"/>
  <c r="P2424" i="20" s="1"/>
  <c r="O2426" i="20"/>
  <c r="N2426" i="20"/>
  <c r="K2426" i="20"/>
  <c r="K2425" i="20" s="1"/>
  <c r="K2424" i="20" s="1"/>
  <c r="J2426" i="20"/>
  <c r="J2425" i="20" s="1"/>
  <c r="J2424" i="20" s="1"/>
  <c r="I2426" i="20"/>
  <c r="I2425" i="20" s="1"/>
  <c r="I2424" i="20" s="1"/>
  <c r="H2426" i="20"/>
  <c r="H2425" i="20" s="1"/>
  <c r="G2426" i="20"/>
  <c r="O2425" i="20"/>
  <c r="O2424" i="20" s="1"/>
  <c r="N2425" i="20"/>
  <c r="N2424" i="20" s="1"/>
  <c r="G2425" i="20"/>
  <c r="G2424" i="20" s="1"/>
  <c r="Q2424" i="20"/>
  <c r="L2423" i="20"/>
  <c r="M2423" i="20" s="1"/>
  <c r="M2422" i="20" s="1"/>
  <c r="M2421" i="20" s="1"/>
  <c r="M2420" i="20" s="1"/>
  <c r="Q2422" i="20"/>
  <c r="P2422" i="20"/>
  <c r="P2421" i="20" s="1"/>
  <c r="P2420" i="20" s="1"/>
  <c r="O2422" i="20"/>
  <c r="O2421" i="20" s="1"/>
  <c r="O2420" i="20" s="1"/>
  <c r="N2422" i="20"/>
  <c r="N2421" i="20" s="1"/>
  <c r="N2420" i="20" s="1"/>
  <c r="L2422" i="20"/>
  <c r="K2422" i="20"/>
  <c r="K2421" i="20" s="1"/>
  <c r="K2420" i="20" s="1"/>
  <c r="J2422" i="20"/>
  <c r="J2421" i="20" s="1"/>
  <c r="J2420" i="20" s="1"/>
  <c r="I2422" i="20"/>
  <c r="I2421" i="20" s="1"/>
  <c r="I2420" i="20" s="1"/>
  <c r="H2422" i="20"/>
  <c r="G2422" i="20"/>
  <c r="G2421" i="20" s="1"/>
  <c r="G2420" i="20" s="1"/>
  <c r="Q2421" i="20"/>
  <c r="Q2420" i="20" s="1"/>
  <c r="H2421" i="20"/>
  <c r="L2419" i="20"/>
  <c r="M2419" i="20" s="1"/>
  <c r="M2418" i="20"/>
  <c r="L2418" i="20"/>
  <c r="M2417" i="20"/>
  <c r="L2417" i="20"/>
  <c r="Q2416" i="20"/>
  <c r="Q2415" i="20" s="1"/>
  <c r="Q2414" i="20" s="1"/>
  <c r="P2416" i="20"/>
  <c r="O2416" i="20"/>
  <c r="O2415" i="20" s="1"/>
  <c r="O2414" i="20" s="1"/>
  <c r="N2416" i="20"/>
  <c r="K2416" i="20"/>
  <c r="J2416" i="20"/>
  <c r="J2415" i="20" s="1"/>
  <c r="I2416" i="20"/>
  <c r="I2415" i="20" s="1"/>
  <c r="I2414" i="20" s="1"/>
  <c r="H2416" i="20"/>
  <c r="G2416" i="20"/>
  <c r="G2415" i="20" s="1"/>
  <c r="G2414" i="20" s="1"/>
  <c r="P2415" i="20"/>
  <c r="P2414" i="20" s="1"/>
  <c r="N2415" i="20"/>
  <c r="N2414" i="20" s="1"/>
  <c r="K2415" i="20"/>
  <c r="K2414" i="20" s="1"/>
  <c r="L2413" i="20"/>
  <c r="M2413" i="20" s="1"/>
  <c r="M2412" i="20" s="1"/>
  <c r="M2411" i="20" s="1"/>
  <c r="M2410" i="20" s="1"/>
  <c r="Q2412" i="20"/>
  <c r="Q2411" i="20" s="1"/>
  <c r="Q2410" i="20" s="1"/>
  <c r="P2412" i="20"/>
  <c r="P2411" i="20" s="1"/>
  <c r="P2410" i="20" s="1"/>
  <c r="O2412" i="20"/>
  <c r="O2411" i="20" s="1"/>
  <c r="O2410" i="20" s="1"/>
  <c r="N2412" i="20"/>
  <c r="N2411" i="20" s="1"/>
  <c r="N2410" i="20" s="1"/>
  <c r="K2412" i="20"/>
  <c r="K2411" i="20" s="1"/>
  <c r="K2410" i="20" s="1"/>
  <c r="J2412" i="20"/>
  <c r="I2412" i="20"/>
  <c r="H2412" i="20"/>
  <c r="G2412" i="20"/>
  <c r="I2411" i="20"/>
  <c r="I2410" i="20" s="1"/>
  <c r="H2411" i="20"/>
  <c r="G2411" i="20"/>
  <c r="G2410" i="20" s="1"/>
  <c r="L2409" i="20"/>
  <c r="M2409" i="20" s="1"/>
  <c r="M2408" i="20" s="1"/>
  <c r="M2407" i="20" s="1"/>
  <c r="M2406" i="20" s="1"/>
  <c r="Q2408" i="20"/>
  <c r="Q2407" i="20" s="1"/>
  <c r="Q2406" i="20" s="1"/>
  <c r="P2408" i="20"/>
  <c r="P2407" i="20" s="1"/>
  <c r="P2406" i="20" s="1"/>
  <c r="O2408" i="20"/>
  <c r="O2407" i="20" s="1"/>
  <c r="O2406" i="20" s="1"/>
  <c r="N2408" i="20"/>
  <c r="N2407" i="20" s="1"/>
  <c r="N2406" i="20" s="1"/>
  <c r="K2408" i="20"/>
  <c r="K2407" i="20" s="1"/>
  <c r="K2406" i="20" s="1"/>
  <c r="J2408" i="20"/>
  <c r="J2407" i="20" s="1"/>
  <c r="J2406" i="20" s="1"/>
  <c r="I2408" i="20"/>
  <c r="I2407" i="20" s="1"/>
  <c r="I2406" i="20" s="1"/>
  <c r="H2408" i="20"/>
  <c r="H2407" i="20" s="1"/>
  <c r="H2406" i="20" s="1"/>
  <c r="L2406" i="20" s="1"/>
  <c r="G2408" i="20"/>
  <c r="G2407" i="20"/>
  <c r="G2406" i="20"/>
  <c r="L2405" i="20"/>
  <c r="M2405" i="20" s="1"/>
  <c r="M2404" i="20" s="1"/>
  <c r="M2403" i="20" s="1"/>
  <c r="M2402" i="20" s="1"/>
  <c r="Q2404" i="20"/>
  <c r="Q2403" i="20" s="1"/>
  <c r="Q2402" i="20" s="1"/>
  <c r="P2404" i="20"/>
  <c r="P2403" i="20" s="1"/>
  <c r="P2402" i="20" s="1"/>
  <c r="O2404" i="20"/>
  <c r="O2403" i="20" s="1"/>
  <c r="O2402" i="20" s="1"/>
  <c r="N2404" i="20"/>
  <c r="N2403" i="20" s="1"/>
  <c r="N2402" i="20" s="1"/>
  <c r="K2404" i="20"/>
  <c r="J2404" i="20"/>
  <c r="J2403" i="20" s="1"/>
  <c r="J2402" i="20" s="1"/>
  <c r="I2404" i="20"/>
  <c r="H2404" i="20"/>
  <c r="G2404" i="20"/>
  <c r="G2403" i="20" s="1"/>
  <c r="G2402" i="20" s="1"/>
  <c r="K2403" i="20"/>
  <c r="K2402" i="20" s="1"/>
  <c r="I2403" i="20"/>
  <c r="I2402" i="20" s="1"/>
  <c r="L2401" i="20"/>
  <c r="M2401" i="20" s="1"/>
  <c r="M2400" i="20" s="1"/>
  <c r="M2399" i="20" s="1"/>
  <c r="M2398" i="20" s="1"/>
  <c r="Q2400" i="20"/>
  <c r="Q2399" i="20" s="1"/>
  <c r="Q2398" i="20" s="1"/>
  <c r="P2400" i="20"/>
  <c r="O2400" i="20"/>
  <c r="O2399" i="20" s="1"/>
  <c r="O2398" i="20" s="1"/>
  <c r="N2400" i="20"/>
  <c r="N2399" i="20" s="1"/>
  <c r="N2398" i="20" s="1"/>
  <c r="L2400" i="20"/>
  <c r="K2400" i="20"/>
  <c r="K2399" i="20" s="1"/>
  <c r="J2400" i="20"/>
  <c r="J2399" i="20" s="1"/>
  <c r="J2398" i="20" s="1"/>
  <c r="I2400" i="20"/>
  <c r="I2399" i="20" s="1"/>
  <c r="I2398" i="20" s="1"/>
  <c r="H2400" i="20"/>
  <c r="G2400" i="20"/>
  <c r="G2399" i="20" s="1"/>
  <c r="G2398" i="20" s="1"/>
  <c r="P2399" i="20"/>
  <c r="P2398" i="20" s="1"/>
  <c r="H2399" i="20"/>
  <c r="K2398" i="20"/>
  <c r="L2397" i="20"/>
  <c r="M2397" i="20" s="1"/>
  <c r="M2396" i="20" s="1"/>
  <c r="M2395" i="20" s="1"/>
  <c r="M2394" i="20" s="1"/>
  <c r="Q2396" i="20"/>
  <c r="Q2395" i="20" s="1"/>
  <c r="Q2394" i="20" s="1"/>
  <c r="P2396" i="20"/>
  <c r="O2396" i="20"/>
  <c r="O2395" i="20" s="1"/>
  <c r="O2394" i="20" s="1"/>
  <c r="N2396" i="20"/>
  <c r="N2395" i="20" s="1"/>
  <c r="N2394" i="20" s="1"/>
  <c r="K2396" i="20"/>
  <c r="J2396" i="20"/>
  <c r="I2396" i="20"/>
  <c r="H2396" i="20"/>
  <c r="H2395" i="20" s="1"/>
  <c r="H2394" i="20" s="1"/>
  <c r="G2396" i="20"/>
  <c r="G2395" i="20" s="1"/>
  <c r="G2394" i="20" s="1"/>
  <c r="P2395" i="20"/>
  <c r="P2394" i="20" s="1"/>
  <c r="J2395" i="20"/>
  <c r="I2395" i="20"/>
  <c r="I2394" i="20" s="1"/>
  <c r="J2394" i="20"/>
  <c r="L2393" i="20"/>
  <c r="M2393" i="20" s="1"/>
  <c r="M2392" i="20" s="1"/>
  <c r="M2391" i="20" s="1"/>
  <c r="M2390" i="20" s="1"/>
  <c r="Q2392" i="20"/>
  <c r="Q2391" i="20" s="1"/>
  <c r="Q2390" i="20" s="1"/>
  <c r="P2392" i="20"/>
  <c r="P2391" i="20" s="1"/>
  <c r="P2390" i="20" s="1"/>
  <c r="O2392" i="20"/>
  <c r="O2391" i="20" s="1"/>
  <c r="O2390" i="20" s="1"/>
  <c r="N2392" i="20"/>
  <c r="N2391" i="20" s="1"/>
  <c r="N2390" i="20" s="1"/>
  <c r="K2392" i="20"/>
  <c r="K2391" i="20" s="1"/>
  <c r="K2390" i="20" s="1"/>
  <c r="J2392" i="20"/>
  <c r="I2392" i="20"/>
  <c r="I2391" i="20" s="1"/>
  <c r="I2390" i="20" s="1"/>
  <c r="H2392" i="20"/>
  <c r="G2392" i="20"/>
  <c r="G2391" i="20" s="1"/>
  <c r="G2390" i="20" s="1"/>
  <c r="H2391" i="20"/>
  <c r="H2390" i="20"/>
  <c r="L2389" i="20"/>
  <c r="M2389" i="20" s="1"/>
  <c r="M2388" i="20" s="1"/>
  <c r="M2387" i="20" s="1"/>
  <c r="Q2388" i="20"/>
  <c r="Q2387" i="20" s="1"/>
  <c r="Q2386" i="20" s="1"/>
  <c r="P2388" i="20"/>
  <c r="P2387" i="20" s="1"/>
  <c r="P2386" i="20" s="1"/>
  <c r="O2388" i="20"/>
  <c r="O2387" i="20" s="1"/>
  <c r="N2388" i="20"/>
  <c r="N2387" i="20" s="1"/>
  <c r="N2386" i="20" s="1"/>
  <c r="K2388" i="20"/>
  <c r="K2387" i="20" s="1"/>
  <c r="K2386" i="20" s="1"/>
  <c r="J2388" i="20"/>
  <c r="J2387" i="20" s="1"/>
  <c r="J2386" i="20" s="1"/>
  <c r="I2388" i="20"/>
  <c r="H2388" i="20"/>
  <c r="G2388" i="20"/>
  <c r="H2387" i="20"/>
  <c r="H2386" i="20" s="1"/>
  <c r="G2387" i="20"/>
  <c r="G2386" i="20" s="1"/>
  <c r="O2386" i="20"/>
  <c r="M2386" i="20"/>
  <c r="L2385" i="20"/>
  <c r="M2385" i="20" s="1"/>
  <c r="M2384" i="20" s="1"/>
  <c r="M2383" i="20" s="1"/>
  <c r="M2382" i="20" s="1"/>
  <c r="Q2384" i="20"/>
  <c r="Q2383" i="20" s="1"/>
  <c r="Q2382" i="20" s="1"/>
  <c r="P2384" i="20"/>
  <c r="P2383" i="20" s="1"/>
  <c r="P2382" i="20" s="1"/>
  <c r="O2384" i="20"/>
  <c r="O2383" i="20" s="1"/>
  <c r="O2382" i="20" s="1"/>
  <c r="N2384" i="20"/>
  <c r="N2383" i="20" s="1"/>
  <c r="N2382" i="20" s="1"/>
  <c r="K2384" i="20"/>
  <c r="K2383" i="20" s="1"/>
  <c r="K2382" i="20" s="1"/>
  <c r="J2384" i="20"/>
  <c r="J2383" i="20" s="1"/>
  <c r="J2382" i="20" s="1"/>
  <c r="I2384" i="20"/>
  <c r="I2383" i="20" s="1"/>
  <c r="I2382" i="20" s="1"/>
  <c r="H2384" i="20"/>
  <c r="G2384" i="20"/>
  <c r="H2383" i="20"/>
  <c r="G2383" i="20"/>
  <c r="G2382" i="20" s="1"/>
  <c r="L2381" i="20"/>
  <c r="M2381" i="20" s="1"/>
  <c r="M2380" i="20" s="1"/>
  <c r="M2379" i="20" s="1"/>
  <c r="M2378" i="20" s="1"/>
  <c r="Q2380" i="20"/>
  <c r="Q2379" i="20" s="1"/>
  <c r="Q2378" i="20" s="1"/>
  <c r="P2380" i="20"/>
  <c r="P2379" i="20" s="1"/>
  <c r="P2378" i="20" s="1"/>
  <c r="O2380" i="20"/>
  <c r="N2380" i="20"/>
  <c r="K2380" i="20"/>
  <c r="K2379" i="20" s="1"/>
  <c r="K2378" i="20" s="1"/>
  <c r="J2380" i="20"/>
  <c r="J2379" i="20" s="1"/>
  <c r="J2378" i="20" s="1"/>
  <c r="I2380" i="20"/>
  <c r="I2379" i="20" s="1"/>
  <c r="I2378" i="20" s="1"/>
  <c r="H2380" i="20"/>
  <c r="G2380" i="20"/>
  <c r="G2379" i="20" s="1"/>
  <c r="G2378" i="20" s="1"/>
  <c r="O2379" i="20"/>
  <c r="O2378" i="20" s="1"/>
  <c r="N2379" i="20"/>
  <c r="N2378" i="20" s="1"/>
  <c r="H2379" i="20"/>
  <c r="H2378" i="20" s="1"/>
  <c r="L2374" i="20"/>
  <c r="M2374" i="20" s="1"/>
  <c r="M2373" i="20" s="1"/>
  <c r="Q2373" i="20"/>
  <c r="P2373" i="20"/>
  <c r="O2373" i="20"/>
  <c r="N2373" i="20"/>
  <c r="K2373" i="20"/>
  <c r="J2373" i="20"/>
  <c r="I2373" i="20"/>
  <c r="H2373" i="20"/>
  <c r="G2373" i="20"/>
  <c r="L2372" i="20"/>
  <c r="M2372" i="20" s="1"/>
  <c r="M2371" i="20" s="1"/>
  <c r="M2370" i="20" s="1"/>
  <c r="M2369" i="20" s="1"/>
  <c r="M2365" i="20" s="1"/>
  <c r="Q2371" i="20"/>
  <c r="Q2370" i="20" s="1"/>
  <c r="P2371" i="20"/>
  <c r="O2371" i="20"/>
  <c r="O2370" i="20" s="1"/>
  <c r="O2369" i="20" s="1"/>
  <c r="N2371" i="20"/>
  <c r="N2370" i="20" s="1"/>
  <c r="K2371" i="20"/>
  <c r="K2370" i="20" s="1"/>
  <c r="K2369" i="20" s="1"/>
  <c r="J2371" i="20"/>
  <c r="J2370" i="20" s="1"/>
  <c r="I2371" i="20"/>
  <c r="I2370" i="20" s="1"/>
  <c r="H2371" i="20"/>
  <c r="H2370" i="20" s="1"/>
  <c r="G2371" i="20"/>
  <c r="G2370" i="20" s="1"/>
  <c r="P2370" i="20"/>
  <c r="L2368" i="20"/>
  <c r="M2368" i="20" s="1"/>
  <c r="M2367" i="20" s="1"/>
  <c r="M2366" i="20" s="1"/>
  <c r="Q2367" i="20"/>
  <c r="Q2366" i="20" s="1"/>
  <c r="P2367" i="20"/>
  <c r="P2366" i="20" s="1"/>
  <c r="O2367" i="20"/>
  <c r="O2366" i="20" s="1"/>
  <c r="N2367" i="20"/>
  <c r="N2366" i="20" s="1"/>
  <c r="K2367" i="20"/>
  <c r="K2366" i="20" s="1"/>
  <c r="J2367" i="20"/>
  <c r="J2366" i="20" s="1"/>
  <c r="I2367" i="20"/>
  <c r="I2366" i="20" s="1"/>
  <c r="H2367" i="20"/>
  <c r="H2366" i="20" s="1"/>
  <c r="G2367" i="20"/>
  <c r="G2366" i="20" s="1"/>
  <c r="M2364" i="20"/>
  <c r="M2363" i="20" s="1"/>
  <c r="M2362" i="20" s="1"/>
  <c r="L2364" i="20"/>
  <c r="Q2363" i="20"/>
  <c r="Q2362" i="20" s="1"/>
  <c r="P2363" i="20"/>
  <c r="P2362" i="20" s="1"/>
  <c r="O2363" i="20"/>
  <c r="O2362" i="20" s="1"/>
  <c r="N2363" i="20"/>
  <c r="N2362" i="20" s="1"/>
  <c r="K2363" i="20"/>
  <c r="K2362" i="20" s="1"/>
  <c r="J2363" i="20"/>
  <c r="J2362" i="20" s="1"/>
  <c r="I2363" i="20"/>
  <c r="I2362" i="20" s="1"/>
  <c r="H2363" i="20"/>
  <c r="H2362" i="20" s="1"/>
  <c r="G2363" i="20"/>
  <c r="G2362" i="20" s="1"/>
  <c r="L2361" i="20"/>
  <c r="M2361" i="20" s="1"/>
  <c r="L2360" i="20"/>
  <c r="M2360" i="20" s="1"/>
  <c r="L2359" i="20"/>
  <c r="M2359" i="20" s="1"/>
  <c r="Q2358" i="20"/>
  <c r="Q2357" i="20" s="1"/>
  <c r="P2358" i="20"/>
  <c r="P2357" i="20" s="1"/>
  <c r="O2358" i="20"/>
  <c r="O2357" i="20" s="1"/>
  <c r="N2358" i="20"/>
  <c r="N2357" i="20" s="1"/>
  <c r="K2358" i="20"/>
  <c r="J2358" i="20"/>
  <c r="J2357" i="20" s="1"/>
  <c r="I2358" i="20"/>
  <c r="I2357" i="20" s="1"/>
  <c r="H2358" i="20"/>
  <c r="G2358" i="20"/>
  <c r="G2357" i="20" s="1"/>
  <c r="K2357" i="20"/>
  <c r="M2356" i="20"/>
  <c r="L2356" i="20"/>
  <c r="L2355" i="20"/>
  <c r="M2355" i="20" s="1"/>
  <c r="Q2354" i="20"/>
  <c r="Q2353" i="20" s="1"/>
  <c r="Q2352" i="20" s="1"/>
  <c r="P2354" i="20"/>
  <c r="P2353" i="20" s="1"/>
  <c r="P2352" i="20" s="1"/>
  <c r="O2354" i="20"/>
  <c r="O2353" i="20" s="1"/>
  <c r="O2352" i="20" s="1"/>
  <c r="N2354" i="20"/>
  <c r="N2353" i="20" s="1"/>
  <c r="N2352" i="20" s="1"/>
  <c r="K2354" i="20"/>
  <c r="K2353" i="20" s="1"/>
  <c r="K2352" i="20" s="1"/>
  <c r="J2354" i="20"/>
  <c r="I2354" i="20"/>
  <c r="I2353" i="20" s="1"/>
  <c r="I2352" i="20" s="1"/>
  <c r="H2354" i="20"/>
  <c r="G2354" i="20"/>
  <c r="G2353" i="20" s="1"/>
  <c r="G2352" i="20" s="1"/>
  <c r="J2353" i="20"/>
  <c r="J2352" i="20" s="1"/>
  <c r="M2351" i="20"/>
  <c r="L2351" i="20"/>
  <c r="Q2350" i="20"/>
  <c r="P2350" i="20"/>
  <c r="P2349" i="20" s="1"/>
  <c r="O2350" i="20"/>
  <c r="O2349" i="20" s="1"/>
  <c r="N2350" i="20"/>
  <c r="N2349" i="20" s="1"/>
  <c r="M2350" i="20"/>
  <c r="M2349" i="20" s="1"/>
  <c r="K2350" i="20"/>
  <c r="J2350" i="20"/>
  <c r="I2350" i="20"/>
  <c r="I2349" i="20" s="1"/>
  <c r="H2350" i="20"/>
  <c r="Q2349" i="20"/>
  <c r="K2349" i="20"/>
  <c r="J2349" i="20"/>
  <c r="G2349" i="20"/>
  <c r="L2347" i="20"/>
  <c r="M2347" i="20" s="1"/>
  <c r="L2346" i="20"/>
  <c r="M2346" i="20" s="1"/>
  <c r="J2346" i="20"/>
  <c r="L2345" i="20"/>
  <c r="M2345" i="20" s="1"/>
  <c r="L2344" i="20"/>
  <c r="M2344" i="20" s="1"/>
  <c r="M2343" i="20"/>
  <c r="L2343" i="20"/>
  <c r="L2342" i="20"/>
  <c r="M2342" i="20" s="1"/>
  <c r="Q2341" i="20"/>
  <c r="P2341" i="20"/>
  <c r="O2341" i="20"/>
  <c r="N2341" i="20"/>
  <c r="K2341" i="20"/>
  <c r="J2341" i="20"/>
  <c r="I2341" i="20"/>
  <c r="H2341" i="20"/>
  <c r="G2341" i="20"/>
  <c r="K2340" i="20"/>
  <c r="L2340" i="20" s="1"/>
  <c r="M2340" i="20" s="1"/>
  <c r="L2339" i="20"/>
  <c r="M2339" i="20" s="1"/>
  <c r="K2338" i="20"/>
  <c r="J2338" i="20"/>
  <c r="K2337" i="20"/>
  <c r="L2336" i="20"/>
  <c r="M2336" i="20" s="1"/>
  <c r="K2336" i="20"/>
  <c r="J2335" i="20"/>
  <c r="L2335" i="20" s="1"/>
  <c r="M2335" i="20" s="1"/>
  <c r="Q2334" i="20"/>
  <c r="P2334" i="20"/>
  <c r="O2334" i="20"/>
  <c r="N2334" i="20"/>
  <c r="I2334" i="20"/>
  <c r="H2334" i="20"/>
  <c r="G2334" i="20"/>
  <c r="L2333" i="20"/>
  <c r="M2333" i="20" s="1"/>
  <c r="K2332" i="20"/>
  <c r="K2330" i="20" s="1"/>
  <c r="J2331" i="20"/>
  <c r="L2331" i="20" s="1"/>
  <c r="M2331" i="20" s="1"/>
  <c r="Q2330" i="20"/>
  <c r="P2330" i="20"/>
  <c r="O2330" i="20"/>
  <c r="N2330" i="20"/>
  <c r="I2330" i="20"/>
  <c r="H2330" i="20"/>
  <c r="G2330" i="20"/>
  <c r="L2329" i="20"/>
  <c r="M2329" i="20" s="1"/>
  <c r="K2328" i="20"/>
  <c r="L2328" i="20" s="1"/>
  <c r="M2328" i="20" s="1"/>
  <c r="L2327" i="20"/>
  <c r="M2327" i="20" s="1"/>
  <c r="L2326" i="20"/>
  <c r="M2326" i="20" s="1"/>
  <c r="J2326" i="20"/>
  <c r="L2325" i="20"/>
  <c r="M2325" i="20" s="1"/>
  <c r="M2324" i="20"/>
  <c r="L2324" i="20"/>
  <c r="Q2323" i="20"/>
  <c r="P2323" i="20"/>
  <c r="O2323" i="20"/>
  <c r="N2323" i="20"/>
  <c r="J2323" i="20"/>
  <c r="I2323" i="20"/>
  <c r="H2323" i="20"/>
  <c r="G2323" i="20"/>
  <c r="L2321" i="20"/>
  <c r="M2321" i="20" s="1"/>
  <c r="M2320" i="20" s="1"/>
  <c r="Q2320" i="20"/>
  <c r="P2320" i="20"/>
  <c r="O2320" i="20"/>
  <c r="N2320" i="20"/>
  <c r="K2320" i="20"/>
  <c r="J2320" i="20"/>
  <c r="I2320" i="20"/>
  <c r="H2320" i="20"/>
  <c r="G2320" i="20"/>
  <c r="L2319" i="20"/>
  <c r="M2319" i="20" s="1"/>
  <c r="M2318" i="20"/>
  <c r="L2318" i="20"/>
  <c r="L2317" i="20"/>
  <c r="M2317" i="20" s="1"/>
  <c r="L2316" i="20"/>
  <c r="M2316" i="20" s="1"/>
  <c r="M2315" i="20"/>
  <c r="L2315" i="20"/>
  <c r="L2314" i="20"/>
  <c r="M2314" i="20" s="1"/>
  <c r="Q2313" i="20"/>
  <c r="P2313" i="20"/>
  <c r="O2313" i="20"/>
  <c r="N2313" i="20"/>
  <c r="K2313" i="20"/>
  <c r="J2313" i="20"/>
  <c r="I2313" i="20"/>
  <c r="H2313" i="20"/>
  <c r="G2313" i="20"/>
  <c r="L2312" i="20"/>
  <c r="M2312" i="20" s="1"/>
  <c r="L2311" i="20"/>
  <c r="M2311" i="20" s="1"/>
  <c r="Q2310" i="20"/>
  <c r="P2310" i="20"/>
  <c r="O2310" i="20"/>
  <c r="N2310" i="20"/>
  <c r="K2310" i="20"/>
  <c r="J2310" i="20"/>
  <c r="I2310" i="20"/>
  <c r="H2310" i="20"/>
  <c r="G2310" i="20"/>
  <c r="G2309" i="20" s="1"/>
  <c r="L2307" i="20"/>
  <c r="M2307" i="20" s="1"/>
  <c r="M2306" i="20" s="1"/>
  <c r="Q2306" i="20"/>
  <c r="P2306" i="20"/>
  <c r="O2306" i="20"/>
  <c r="N2306" i="20"/>
  <c r="K2306" i="20"/>
  <c r="J2306" i="20"/>
  <c r="I2306" i="20"/>
  <c r="H2306" i="20"/>
  <c r="G2306" i="20"/>
  <c r="L2305" i="20"/>
  <c r="M2305" i="20" s="1"/>
  <c r="M2304" i="20" s="1"/>
  <c r="Q2304" i="20"/>
  <c r="P2304" i="20"/>
  <c r="P2303" i="20" s="1"/>
  <c r="P2302" i="20" s="1"/>
  <c r="O2304" i="20"/>
  <c r="O2303" i="20" s="1"/>
  <c r="O2302" i="20" s="1"/>
  <c r="N2304" i="20"/>
  <c r="N2303" i="20" s="1"/>
  <c r="N2302" i="20" s="1"/>
  <c r="K2304" i="20"/>
  <c r="J2304" i="20"/>
  <c r="I2304" i="20"/>
  <c r="I2303" i="20" s="1"/>
  <c r="I2302" i="20" s="1"/>
  <c r="H2304" i="20"/>
  <c r="G2304" i="20"/>
  <c r="K2303" i="20"/>
  <c r="K2302" i="20" s="1"/>
  <c r="H2303" i="20"/>
  <c r="G2303" i="20"/>
  <c r="G2302" i="20" s="1"/>
  <c r="L2300" i="20"/>
  <c r="M2300" i="20" s="1"/>
  <c r="M2299" i="20" s="1"/>
  <c r="Q2299" i="20"/>
  <c r="P2299" i="20"/>
  <c r="O2299" i="20"/>
  <c r="N2299" i="20"/>
  <c r="K2299" i="20"/>
  <c r="J2299" i="20"/>
  <c r="I2299" i="20"/>
  <c r="H2299" i="20"/>
  <c r="G2299" i="20"/>
  <c r="L2298" i="20"/>
  <c r="L2297" i="20"/>
  <c r="M2297" i="20" s="1"/>
  <c r="L2296" i="20"/>
  <c r="M2296" i="20" s="1"/>
  <c r="M2293" i="20" s="1"/>
  <c r="M2292" i="20" s="1"/>
  <c r="L2295" i="20"/>
  <c r="L2294" i="20"/>
  <c r="Q2293" i="20"/>
  <c r="Q2292" i="20" s="1"/>
  <c r="P2293" i="20"/>
  <c r="P2292" i="20" s="1"/>
  <c r="O2293" i="20"/>
  <c r="O2292" i="20" s="1"/>
  <c r="N2293" i="20"/>
  <c r="N2292" i="20" s="1"/>
  <c r="K2293" i="20"/>
  <c r="J2293" i="20"/>
  <c r="J2292" i="20" s="1"/>
  <c r="I2293" i="20"/>
  <c r="I2292" i="20" s="1"/>
  <c r="H2293" i="20"/>
  <c r="G2293" i="20"/>
  <c r="G2292" i="20" s="1"/>
  <c r="K2292" i="20"/>
  <c r="L2291" i="20"/>
  <c r="M2291" i="20" s="1"/>
  <c r="M2290" i="20"/>
  <c r="L2290" i="20"/>
  <c r="L2289" i="20"/>
  <c r="M2289" i="20" s="1"/>
  <c r="L2288" i="20"/>
  <c r="M2288" i="20" s="1"/>
  <c r="L2287" i="20"/>
  <c r="M2287" i="20" s="1"/>
  <c r="J2287" i="20"/>
  <c r="J2284" i="20" s="1"/>
  <c r="L2286" i="20"/>
  <c r="M2286" i="20" s="1"/>
  <c r="M2285" i="20"/>
  <c r="L2285" i="20"/>
  <c r="Q2284" i="20"/>
  <c r="P2284" i="20"/>
  <c r="O2284" i="20"/>
  <c r="N2284" i="20"/>
  <c r="K2284" i="20"/>
  <c r="I2284" i="20"/>
  <c r="H2284" i="20"/>
  <c r="G2284" i="20"/>
  <c r="L2283" i="20"/>
  <c r="M2283" i="20" s="1"/>
  <c r="L2282" i="20"/>
  <c r="M2282" i="20" s="1"/>
  <c r="L2281" i="20"/>
  <c r="M2281" i="20" s="1"/>
  <c r="L2280" i="20"/>
  <c r="M2280" i="20" s="1"/>
  <c r="L2279" i="20"/>
  <c r="M2279" i="20" s="1"/>
  <c r="M2278" i="20"/>
  <c r="L2278" i="20"/>
  <c r="L2277" i="20"/>
  <c r="M2277" i="20" s="1"/>
  <c r="L2276" i="20"/>
  <c r="M2276" i="20" s="1"/>
  <c r="Q2275" i="20"/>
  <c r="Q2274" i="20" s="1"/>
  <c r="P2275" i="20"/>
  <c r="P2274" i="20" s="1"/>
  <c r="O2275" i="20"/>
  <c r="N2275" i="20"/>
  <c r="N2274" i="20" s="1"/>
  <c r="K2275" i="20"/>
  <c r="K2274" i="20" s="1"/>
  <c r="J2275" i="20"/>
  <c r="J2274" i="20" s="1"/>
  <c r="I2275" i="20"/>
  <c r="I2274" i="20" s="1"/>
  <c r="H2275" i="20"/>
  <c r="G2275" i="20"/>
  <c r="G2274" i="20" s="1"/>
  <c r="O2274" i="20"/>
  <c r="O2273" i="20" s="1"/>
  <c r="O2272" i="20" s="1"/>
  <c r="H2274" i="20"/>
  <c r="L2270" i="20"/>
  <c r="M2270" i="20" s="1"/>
  <c r="M2269" i="20" s="1"/>
  <c r="M2268" i="20" s="1"/>
  <c r="M2267" i="20" s="1"/>
  <c r="Q2269" i="20"/>
  <c r="Q2268" i="20" s="1"/>
  <c r="Q2267" i="20" s="1"/>
  <c r="P2269" i="20"/>
  <c r="O2269" i="20"/>
  <c r="O2268" i="20" s="1"/>
  <c r="O2267" i="20" s="1"/>
  <c r="N2269" i="20"/>
  <c r="N2268" i="20" s="1"/>
  <c r="N2267" i="20" s="1"/>
  <c r="K2269" i="20"/>
  <c r="K2268" i="20" s="1"/>
  <c r="K2267" i="20" s="1"/>
  <c r="J2269" i="20"/>
  <c r="J2268" i="20" s="1"/>
  <c r="J2267" i="20" s="1"/>
  <c r="I2269" i="20"/>
  <c r="I2268" i="20" s="1"/>
  <c r="I2267" i="20" s="1"/>
  <c r="H2269" i="20"/>
  <c r="G2269" i="20"/>
  <c r="P2268" i="20"/>
  <c r="P2267" i="20" s="1"/>
  <c r="H2268" i="20"/>
  <c r="G2268" i="20"/>
  <c r="G2267" i="20" s="1"/>
  <c r="L2266" i="20"/>
  <c r="M2266" i="20" s="1"/>
  <c r="L2265" i="20"/>
  <c r="M2265" i="20" s="1"/>
  <c r="Q2264" i="20"/>
  <c r="Q2263" i="20" s="1"/>
  <c r="Q2262" i="20" s="1"/>
  <c r="P2264" i="20"/>
  <c r="P2263" i="20" s="1"/>
  <c r="P2262" i="20" s="1"/>
  <c r="O2264" i="20"/>
  <c r="O2263" i="20" s="1"/>
  <c r="O2262" i="20" s="1"/>
  <c r="N2264" i="20"/>
  <c r="N2263" i="20" s="1"/>
  <c r="K2264" i="20"/>
  <c r="K2263" i="20" s="1"/>
  <c r="K2262" i="20" s="1"/>
  <c r="J2264" i="20"/>
  <c r="J2263" i="20" s="1"/>
  <c r="J2262" i="20" s="1"/>
  <c r="I2264" i="20"/>
  <c r="H2264" i="20"/>
  <c r="G2264" i="20"/>
  <c r="I2263" i="20"/>
  <c r="I2262" i="20" s="1"/>
  <c r="G2263" i="20"/>
  <c r="G2262" i="20" s="1"/>
  <c r="N2262" i="20"/>
  <c r="L2261" i="20"/>
  <c r="M2261" i="20" s="1"/>
  <c r="M2260" i="20" s="1"/>
  <c r="Q2260" i="20"/>
  <c r="P2260" i="20"/>
  <c r="O2260" i="20"/>
  <c r="N2260" i="20"/>
  <c r="K2260" i="20"/>
  <c r="J2260" i="20"/>
  <c r="I2260" i="20"/>
  <c r="H2260" i="20"/>
  <c r="G2260" i="20"/>
  <c r="L2259" i="20"/>
  <c r="G2259" i="20"/>
  <c r="G2257" i="20" s="1"/>
  <c r="L2258" i="20"/>
  <c r="M2258" i="20" s="1"/>
  <c r="Q2257" i="20"/>
  <c r="P2257" i="20"/>
  <c r="P2256" i="20" s="1"/>
  <c r="P2255" i="20" s="1"/>
  <c r="O2257" i="20"/>
  <c r="O2256" i="20" s="1"/>
  <c r="O2255" i="20" s="1"/>
  <c r="N2257" i="20"/>
  <c r="N2256" i="20" s="1"/>
  <c r="N2255" i="20" s="1"/>
  <c r="K2257" i="20"/>
  <c r="K2256" i="20" s="1"/>
  <c r="K2255" i="20" s="1"/>
  <c r="J2257" i="20"/>
  <c r="I2257" i="20"/>
  <c r="H2257" i="20"/>
  <c r="L2254" i="20"/>
  <c r="M2254" i="20" s="1"/>
  <c r="M2253" i="20" s="1"/>
  <c r="M2252" i="20" s="1"/>
  <c r="M2251" i="20" s="1"/>
  <c r="Q2253" i="20"/>
  <c r="Q2252" i="20" s="1"/>
  <c r="Q2251" i="20" s="1"/>
  <c r="P2253" i="20"/>
  <c r="P2252" i="20" s="1"/>
  <c r="P2251" i="20" s="1"/>
  <c r="O2253" i="20"/>
  <c r="O2252" i="20" s="1"/>
  <c r="O2251" i="20" s="1"/>
  <c r="N2253" i="20"/>
  <c r="N2252" i="20" s="1"/>
  <c r="N2251" i="20" s="1"/>
  <c r="K2253" i="20"/>
  <c r="K2252" i="20" s="1"/>
  <c r="K2251" i="20" s="1"/>
  <c r="J2253" i="20"/>
  <c r="I2253" i="20"/>
  <c r="H2253" i="20"/>
  <c r="H2252" i="20" s="1"/>
  <c r="G2253" i="20"/>
  <c r="G2252" i="20" s="1"/>
  <c r="G2251" i="20" s="1"/>
  <c r="J2252" i="20"/>
  <c r="J2251" i="20" s="1"/>
  <c r="I2252" i="20"/>
  <c r="H2251" i="20"/>
  <c r="M2248" i="20"/>
  <c r="L2248" i="20"/>
  <c r="Q2247" i="20"/>
  <c r="Q2246" i="20" s="1"/>
  <c r="Q2245" i="20" s="1"/>
  <c r="P2247" i="20"/>
  <c r="O2247" i="20"/>
  <c r="O2246" i="20" s="1"/>
  <c r="O2245" i="20" s="1"/>
  <c r="N2247" i="20"/>
  <c r="N2246" i="20" s="1"/>
  <c r="N2245" i="20" s="1"/>
  <c r="M2247" i="20"/>
  <c r="M2246" i="20" s="1"/>
  <c r="M2245" i="20" s="1"/>
  <c r="K2247" i="20"/>
  <c r="K2246" i="20" s="1"/>
  <c r="K2245" i="20" s="1"/>
  <c r="J2247" i="20"/>
  <c r="I2247" i="20"/>
  <c r="I2246" i="20" s="1"/>
  <c r="I2245" i="20" s="1"/>
  <c r="H2247" i="20"/>
  <c r="G2247" i="20"/>
  <c r="G2246" i="20" s="1"/>
  <c r="G2245" i="20" s="1"/>
  <c r="P2246" i="20"/>
  <c r="P2245" i="20" s="1"/>
  <c r="J2246" i="20"/>
  <c r="J2245" i="20" s="1"/>
  <c r="L2244" i="20"/>
  <c r="M2244" i="20" s="1"/>
  <c r="L2243" i="20"/>
  <c r="M2243" i="20" s="1"/>
  <c r="Q2242" i="20"/>
  <c r="Q2241" i="20" s="1"/>
  <c r="Q2240" i="20" s="1"/>
  <c r="P2242" i="20"/>
  <c r="P2241" i="20" s="1"/>
  <c r="P2240" i="20" s="1"/>
  <c r="O2242" i="20"/>
  <c r="O2241" i="20" s="1"/>
  <c r="O2240" i="20" s="1"/>
  <c r="N2242" i="20"/>
  <c r="N2241" i="20" s="1"/>
  <c r="N2240" i="20" s="1"/>
  <c r="K2242" i="20"/>
  <c r="K2241" i="20" s="1"/>
  <c r="K2240" i="20" s="1"/>
  <c r="J2242" i="20"/>
  <c r="J2241" i="20" s="1"/>
  <c r="J2240" i="20" s="1"/>
  <c r="I2242" i="20"/>
  <c r="I2241" i="20" s="1"/>
  <c r="I2240" i="20" s="1"/>
  <c r="H2242" i="20"/>
  <c r="G2242" i="20"/>
  <c r="G2241" i="20" s="1"/>
  <c r="G2240" i="20"/>
  <c r="L2237" i="20"/>
  <c r="M2237" i="20" s="1"/>
  <c r="M2236" i="20" s="1"/>
  <c r="M2235" i="20" s="1"/>
  <c r="M2234" i="20" s="1"/>
  <c r="Q2236" i="20"/>
  <c r="Q2235" i="20" s="1"/>
  <c r="Q2234" i="20" s="1"/>
  <c r="P2236" i="20"/>
  <c r="P2235" i="20" s="1"/>
  <c r="O2236" i="20"/>
  <c r="O2235" i="20" s="1"/>
  <c r="O2234" i="20" s="1"/>
  <c r="N2236" i="20"/>
  <c r="N2235" i="20" s="1"/>
  <c r="N2234" i="20" s="1"/>
  <c r="K2236" i="20"/>
  <c r="K2235" i="20" s="1"/>
  <c r="K2234" i="20" s="1"/>
  <c r="J2236" i="20"/>
  <c r="J2235" i="20" s="1"/>
  <c r="J2234" i="20" s="1"/>
  <c r="I2236" i="20"/>
  <c r="I2235" i="20" s="1"/>
  <c r="I2234" i="20" s="1"/>
  <c r="H2236" i="20"/>
  <c r="H2235" i="20" s="1"/>
  <c r="H2234" i="20" s="1"/>
  <c r="G2236" i="20"/>
  <c r="G2235" i="20" s="1"/>
  <c r="G2234" i="20" s="1"/>
  <c r="P2234" i="20"/>
  <c r="L2233" i="20"/>
  <c r="M2233" i="20" s="1"/>
  <c r="M2232" i="20" s="1"/>
  <c r="Q2232" i="20"/>
  <c r="P2232" i="20"/>
  <c r="O2232" i="20"/>
  <c r="N2232" i="20"/>
  <c r="N2229" i="20" s="1"/>
  <c r="N2228" i="20" s="1"/>
  <c r="K2232" i="20"/>
  <c r="J2232" i="20"/>
  <c r="I2232" i="20"/>
  <c r="H2232" i="20"/>
  <c r="G2232" i="20"/>
  <c r="L2231" i="20"/>
  <c r="M2231" i="20" s="1"/>
  <c r="M2230" i="20" s="1"/>
  <c r="Q2230" i="20"/>
  <c r="P2230" i="20"/>
  <c r="O2230" i="20"/>
  <c r="N2230" i="20"/>
  <c r="K2230" i="20"/>
  <c r="J2230" i="20"/>
  <c r="I2230" i="20"/>
  <c r="H2230" i="20"/>
  <c r="G2230" i="20"/>
  <c r="G2229" i="20"/>
  <c r="G2228" i="20" s="1"/>
  <c r="L2225" i="20"/>
  <c r="M2225" i="20" s="1"/>
  <c r="M2224" i="20" s="1"/>
  <c r="M2223" i="20" s="1"/>
  <c r="M2222" i="20" s="1"/>
  <c r="M2221" i="20" s="1"/>
  <c r="M2220" i="20" s="1"/>
  <c r="Q2224" i="20"/>
  <c r="Q2223" i="20" s="1"/>
  <c r="Q2222" i="20" s="1"/>
  <c r="Q2221" i="20" s="1"/>
  <c r="Q2220" i="20" s="1"/>
  <c r="P2224" i="20"/>
  <c r="O2224" i="20"/>
  <c r="N2224" i="20"/>
  <c r="N2223" i="20" s="1"/>
  <c r="N2222" i="20" s="1"/>
  <c r="N2221" i="20" s="1"/>
  <c r="N2220" i="20" s="1"/>
  <c r="K2224" i="20"/>
  <c r="K2223" i="20" s="1"/>
  <c r="K2222" i="20" s="1"/>
  <c r="K2221" i="20" s="1"/>
  <c r="K2220" i="20" s="1"/>
  <c r="J2224" i="20"/>
  <c r="J2223" i="20" s="1"/>
  <c r="J2222" i="20" s="1"/>
  <c r="J2221" i="20" s="1"/>
  <c r="J2220" i="20" s="1"/>
  <c r="I2224" i="20"/>
  <c r="I2223" i="20" s="1"/>
  <c r="I2222" i="20" s="1"/>
  <c r="I2221" i="20" s="1"/>
  <c r="I2220" i="20" s="1"/>
  <c r="H2224" i="20"/>
  <c r="H2223" i="20" s="1"/>
  <c r="H2222" i="20" s="1"/>
  <c r="G2224" i="20"/>
  <c r="P2223" i="20"/>
  <c r="P2222" i="20" s="1"/>
  <c r="P2221" i="20" s="1"/>
  <c r="P2220" i="20" s="1"/>
  <c r="O2223" i="20"/>
  <c r="O2222" i="20" s="1"/>
  <c r="O2221" i="20" s="1"/>
  <c r="O2220" i="20" s="1"/>
  <c r="G2223" i="20"/>
  <c r="G2222" i="20"/>
  <c r="G2221" i="20" s="1"/>
  <c r="G2220" i="20" s="1"/>
  <c r="L2219" i="20"/>
  <c r="M2219" i="20" s="1"/>
  <c r="M2218" i="20" s="1"/>
  <c r="Q2218" i="20"/>
  <c r="P2218" i="20"/>
  <c r="O2218" i="20"/>
  <c r="N2218" i="20"/>
  <c r="K2218" i="20"/>
  <c r="J2218" i="20"/>
  <c r="I2218" i="20"/>
  <c r="H2218" i="20"/>
  <c r="G2218" i="20"/>
  <c r="L2217" i="20"/>
  <c r="M2217" i="20" s="1"/>
  <c r="M2216" i="20" s="1"/>
  <c r="Q2216" i="20"/>
  <c r="P2216" i="20"/>
  <c r="O2216" i="20"/>
  <c r="N2216" i="20"/>
  <c r="K2216" i="20"/>
  <c r="J2216" i="20"/>
  <c r="I2216" i="20"/>
  <c r="H2216" i="20"/>
  <c r="G2216" i="20"/>
  <c r="L2215" i="20"/>
  <c r="M2215" i="20" s="1"/>
  <c r="M2214" i="20" s="1"/>
  <c r="Q2214" i="20"/>
  <c r="P2214" i="20"/>
  <c r="P2213" i="20" s="1"/>
  <c r="P2212" i="20" s="1"/>
  <c r="O2214" i="20"/>
  <c r="N2214" i="20"/>
  <c r="K2214" i="20"/>
  <c r="J2214" i="20"/>
  <c r="I2214" i="20"/>
  <c r="H2214" i="20"/>
  <c r="G2214" i="20"/>
  <c r="G2213" i="20"/>
  <c r="G2212" i="20" s="1"/>
  <c r="L2211" i="20"/>
  <c r="M2211" i="20" s="1"/>
  <c r="M2210" i="20" s="1"/>
  <c r="M2209" i="20" s="1"/>
  <c r="M2208" i="20" s="1"/>
  <c r="Q2210" i="20"/>
  <c r="Q2209" i="20" s="1"/>
  <c r="Q2208" i="20" s="1"/>
  <c r="P2210" i="20"/>
  <c r="P2209" i="20" s="1"/>
  <c r="P2208" i="20" s="1"/>
  <c r="O2210" i="20"/>
  <c r="O2209" i="20" s="1"/>
  <c r="O2208" i="20" s="1"/>
  <c r="N2210" i="20"/>
  <c r="N2209" i="20" s="1"/>
  <c r="N2208" i="20" s="1"/>
  <c r="K2210" i="20"/>
  <c r="K2209" i="20" s="1"/>
  <c r="K2208" i="20" s="1"/>
  <c r="J2210" i="20"/>
  <c r="J2209" i="20" s="1"/>
  <c r="J2208" i="20" s="1"/>
  <c r="I2210" i="20"/>
  <c r="I2209" i="20" s="1"/>
  <c r="I2208" i="20" s="1"/>
  <c r="H2210" i="20"/>
  <c r="H2209" i="20" s="1"/>
  <c r="G2210" i="20"/>
  <c r="G2209" i="20"/>
  <c r="G2208" i="20" s="1"/>
  <c r="L2207" i="20"/>
  <c r="M2207" i="20" s="1"/>
  <c r="M2206" i="20" s="1"/>
  <c r="M2205" i="20" s="1"/>
  <c r="M2204" i="20" s="1"/>
  <c r="Q2206" i="20"/>
  <c r="Q2205" i="20" s="1"/>
  <c r="Q2204" i="20" s="1"/>
  <c r="P2206" i="20"/>
  <c r="P2205" i="20" s="1"/>
  <c r="P2204" i="20" s="1"/>
  <c r="O2206" i="20"/>
  <c r="O2205" i="20" s="1"/>
  <c r="O2204" i="20" s="1"/>
  <c r="N2206" i="20"/>
  <c r="K2206" i="20"/>
  <c r="K2205" i="20" s="1"/>
  <c r="K2204" i="20" s="1"/>
  <c r="J2206" i="20"/>
  <c r="J2205" i="20" s="1"/>
  <c r="J2204" i="20" s="1"/>
  <c r="I2206" i="20"/>
  <c r="I2205" i="20" s="1"/>
  <c r="I2204" i="20" s="1"/>
  <c r="H2206" i="20"/>
  <c r="H2205" i="20" s="1"/>
  <c r="G2206" i="20"/>
  <c r="G2205" i="20" s="1"/>
  <c r="G2204" i="20" s="1"/>
  <c r="N2205" i="20"/>
  <c r="N2204" i="20" s="1"/>
  <c r="L2203" i="20"/>
  <c r="M2203" i="20" s="1"/>
  <c r="M2202" i="20" s="1"/>
  <c r="M2201" i="20" s="1"/>
  <c r="M2200" i="20" s="1"/>
  <c r="Q2202" i="20"/>
  <c r="Q2201" i="20" s="1"/>
  <c r="Q2200" i="20" s="1"/>
  <c r="P2202" i="20"/>
  <c r="P2201" i="20" s="1"/>
  <c r="P2200" i="20" s="1"/>
  <c r="O2202" i="20"/>
  <c r="O2201" i="20" s="1"/>
  <c r="O2200" i="20" s="1"/>
  <c r="N2202" i="20"/>
  <c r="N2201" i="20" s="1"/>
  <c r="N2200" i="20" s="1"/>
  <c r="K2202" i="20"/>
  <c r="K2201" i="20" s="1"/>
  <c r="K2200" i="20" s="1"/>
  <c r="J2202" i="20"/>
  <c r="J2201" i="20" s="1"/>
  <c r="J2200" i="20" s="1"/>
  <c r="I2202" i="20"/>
  <c r="I2201" i="20" s="1"/>
  <c r="H2202" i="20"/>
  <c r="H2201" i="20" s="1"/>
  <c r="H2200" i="20" s="1"/>
  <c r="G2202" i="20"/>
  <c r="G2201" i="20" s="1"/>
  <c r="G2200" i="20" s="1"/>
  <c r="L2199" i="20"/>
  <c r="M2199" i="20" s="1"/>
  <c r="M2198" i="20" s="1"/>
  <c r="M2197" i="20" s="1"/>
  <c r="M2196" i="20" s="1"/>
  <c r="Q2198" i="20"/>
  <c r="Q2197" i="20" s="1"/>
  <c r="Q2196" i="20" s="1"/>
  <c r="P2198" i="20"/>
  <c r="P2197" i="20" s="1"/>
  <c r="P2196" i="20" s="1"/>
  <c r="O2198" i="20"/>
  <c r="O2197" i="20" s="1"/>
  <c r="O2196" i="20" s="1"/>
  <c r="N2198" i="20"/>
  <c r="N2197" i="20" s="1"/>
  <c r="N2196" i="20" s="1"/>
  <c r="K2198" i="20"/>
  <c r="J2198" i="20"/>
  <c r="J2197" i="20" s="1"/>
  <c r="J2196" i="20" s="1"/>
  <c r="I2198" i="20"/>
  <c r="I2197" i="20" s="1"/>
  <c r="I2196" i="20" s="1"/>
  <c r="H2198" i="20"/>
  <c r="H2197" i="20" s="1"/>
  <c r="H2196" i="20" s="1"/>
  <c r="G2198" i="20"/>
  <c r="G2197" i="20" s="1"/>
  <c r="G2196" i="20" s="1"/>
  <c r="L2195" i="20"/>
  <c r="M2195" i="20" s="1"/>
  <c r="M2194" i="20" s="1"/>
  <c r="M2193" i="20" s="1"/>
  <c r="M2192" i="20" s="1"/>
  <c r="Q2194" i="20"/>
  <c r="Q2193" i="20" s="1"/>
  <c r="Q2192" i="20" s="1"/>
  <c r="P2194" i="20"/>
  <c r="P2193" i="20" s="1"/>
  <c r="P2192" i="20" s="1"/>
  <c r="O2194" i="20"/>
  <c r="O2193" i="20" s="1"/>
  <c r="O2192" i="20" s="1"/>
  <c r="N2194" i="20"/>
  <c r="N2193" i="20" s="1"/>
  <c r="N2192" i="20" s="1"/>
  <c r="K2194" i="20"/>
  <c r="K2193" i="20" s="1"/>
  <c r="K2192" i="20" s="1"/>
  <c r="J2194" i="20"/>
  <c r="I2194" i="20"/>
  <c r="H2194" i="20"/>
  <c r="H2193" i="20" s="1"/>
  <c r="H2192" i="20" s="1"/>
  <c r="G2194" i="20"/>
  <c r="G2193" i="20" s="1"/>
  <c r="G2192" i="20" s="1"/>
  <c r="J2193" i="20"/>
  <c r="J2192" i="20" s="1"/>
  <c r="I2193" i="20"/>
  <c r="I2192" i="20"/>
  <c r="L2191" i="20"/>
  <c r="M2191" i="20" s="1"/>
  <c r="M2190" i="20" s="1"/>
  <c r="M2189" i="20" s="1"/>
  <c r="M2188" i="20" s="1"/>
  <c r="Q2190" i="20"/>
  <c r="Q2189" i="20" s="1"/>
  <c r="Q2188" i="20" s="1"/>
  <c r="P2190" i="20"/>
  <c r="P2189" i="20" s="1"/>
  <c r="P2188" i="20" s="1"/>
  <c r="O2190" i="20"/>
  <c r="O2189" i="20" s="1"/>
  <c r="O2188" i="20" s="1"/>
  <c r="N2190" i="20"/>
  <c r="N2189" i="20" s="1"/>
  <c r="N2188" i="20" s="1"/>
  <c r="K2190" i="20"/>
  <c r="K2189" i="20" s="1"/>
  <c r="K2188" i="20" s="1"/>
  <c r="J2190" i="20"/>
  <c r="J2189" i="20" s="1"/>
  <c r="I2190" i="20"/>
  <c r="I2189" i="20" s="1"/>
  <c r="I2188" i="20" s="1"/>
  <c r="H2190" i="20"/>
  <c r="G2190" i="20"/>
  <c r="G2189" i="20" s="1"/>
  <c r="G2188" i="20" s="1"/>
  <c r="J2188" i="20"/>
  <c r="L2187" i="20"/>
  <c r="M2187" i="20" s="1"/>
  <c r="M2186" i="20" s="1"/>
  <c r="Q2186" i="20"/>
  <c r="Q2185" i="20" s="1"/>
  <c r="Q2184" i="20" s="1"/>
  <c r="P2186" i="20"/>
  <c r="P2185" i="20" s="1"/>
  <c r="P2184" i="20" s="1"/>
  <c r="O2186" i="20"/>
  <c r="N2186" i="20"/>
  <c r="N2185" i="20" s="1"/>
  <c r="N2184" i="20" s="1"/>
  <c r="K2186" i="20"/>
  <c r="K2185" i="20" s="1"/>
  <c r="K2184" i="20" s="1"/>
  <c r="J2186" i="20"/>
  <c r="J2185" i="20" s="1"/>
  <c r="J2184" i="20" s="1"/>
  <c r="I2186" i="20"/>
  <c r="I2185" i="20" s="1"/>
  <c r="I2184" i="20" s="1"/>
  <c r="H2186" i="20"/>
  <c r="G2186" i="20"/>
  <c r="G2185" i="20" s="1"/>
  <c r="G2184" i="20" s="1"/>
  <c r="O2185" i="20"/>
  <c r="O2184" i="20" s="1"/>
  <c r="M2185" i="20"/>
  <c r="M2184" i="20" s="1"/>
  <c r="L2183" i="20"/>
  <c r="M2183" i="20" s="1"/>
  <c r="M2182" i="20" s="1"/>
  <c r="M2181" i="20" s="1"/>
  <c r="M2180" i="20" s="1"/>
  <c r="Q2182" i="20"/>
  <c r="Q2181" i="20" s="1"/>
  <c r="Q2180" i="20" s="1"/>
  <c r="P2182" i="20"/>
  <c r="P2181" i="20" s="1"/>
  <c r="P2180" i="20" s="1"/>
  <c r="O2182" i="20"/>
  <c r="O2181" i="20" s="1"/>
  <c r="O2180" i="20" s="1"/>
  <c r="N2182" i="20"/>
  <c r="N2181" i="20" s="1"/>
  <c r="N2180" i="20" s="1"/>
  <c r="K2182" i="20"/>
  <c r="K2181" i="20" s="1"/>
  <c r="K2180" i="20" s="1"/>
  <c r="J2182" i="20"/>
  <c r="I2182" i="20"/>
  <c r="I2181" i="20" s="1"/>
  <c r="I2180" i="20" s="1"/>
  <c r="H2182" i="20"/>
  <c r="H2181" i="20" s="1"/>
  <c r="H2180" i="20" s="1"/>
  <c r="G2182" i="20"/>
  <c r="G2181" i="20" s="1"/>
  <c r="G2180" i="20" s="1"/>
  <c r="L2179" i="20"/>
  <c r="M2179" i="20" s="1"/>
  <c r="M2178" i="20" s="1"/>
  <c r="M2177" i="20" s="1"/>
  <c r="M2176" i="20" s="1"/>
  <c r="Q2178" i="20"/>
  <c r="Q2177" i="20" s="1"/>
  <c r="Q2176" i="20" s="1"/>
  <c r="P2178" i="20"/>
  <c r="P2177" i="20" s="1"/>
  <c r="P2176" i="20" s="1"/>
  <c r="O2178" i="20"/>
  <c r="O2177" i="20" s="1"/>
  <c r="O2176" i="20" s="1"/>
  <c r="N2178" i="20"/>
  <c r="K2178" i="20"/>
  <c r="J2178" i="20"/>
  <c r="J2177" i="20" s="1"/>
  <c r="J2176" i="20" s="1"/>
  <c r="I2178" i="20"/>
  <c r="I2177" i="20" s="1"/>
  <c r="I2176" i="20" s="1"/>
  <c r="H2178" i="20"/>
  <c r="H2177" i="20" s="1"/>
  <c r="G2178" i="20"/>
  <c r="G2177" i="20" s="1"/>
  <c r="G2176" i="20" s="1"/>
  <c r="N2177" i="20"/>
  <c r="N2176" i="20" s="1"/>
  <c r="K2177" i="20"/>
  <c r="K2176" i="20" s="1"/>
  <c r="L2175" i="20"/>
  <c r="M2175" i="20" s="1"/>
  <c r="M2174" i="20" s="1"/>
  <c r="M2173" i="20" s="1"/>
  <c r="M2172" i="20" s="1"/>
  <c r="Q2174" i="20"/>
  <c r="Q2173" i="20" s="1"/>
  <c r="Q2172" i="20" s="1"/>
  <c r="P2174" i="20"/>
  <c r="P2173" i="20" s="1"/>
  <c r="P2172" i="20" s="1"/>
  <c r="O2174" i="20"/>
  <c r="O2173" i="20" s="1"/>
  <c r="O2172" i="20" s="1"/>
  <c r="N2174" i="20"/>
  <c r="N2173" i="20" s="1"/>
  <c r="N2172" i="20" s="1"/>
  <c r="K2174" i="20"/>
  <c r="K2173" i="20" s="1"/>
  <c r="K2172" i="20" s="1"/>
  <c r="J2174" i="20"/>
  <c r="J2173" i="20" s="1"/>
  <c r="J2172" i="20" s="1"/>
  <c r="I2174" i="20"/>
  <c r="I2173" i="20" s="1"/>
  <c r="I2172" i="20" s="1"/>
  <c r="H2174" i="20"/>
  <c r="G2174" i="20"/>
  <c r="G2173" i="20" s="1"/>
  <c r="G2172" i="20" s="1"/>
  <c r="L2171" i="20"/>
  <c r="M2171" i="20" s="1"/>
  <c r="M2170" i="20" s="1"/>
  <c r="M2169" i="20" s="1"/>
  <c r="M2168" i="20" s="1"/>
  <c r="Q2170" i="20"/>
  <c r="Q2169" i="20" s="1"/>
  <c r="Q2168" i="20" s="1"/>
  <c r="P2170" i="20"/>
  <c r="P2169" i="20" s="1"/>
  <c r="P2168" i="20" s="1"/>
  <c r="O2170" i="20"/>
  <c r="O2169" i="20" s="1"/>
  <c r="O2168" i="20" s="1"/>
  <c r="N2170" i="20"/>
  <c r="N2169" i="20" s="1"/>
  <c r="N2168" i="20" s="1"/>
  <c r="K2170" i="20"/>
  <c r="K2169" i="20" s="1"/>
  <c r="K2168" i="20" s="1"/>
  <c r="J2170" i="20"/>
  <c r="J2169" i="20" s="1"/>
  <c r="J2168" i="20" s="1"/>
  <c r="I2170" i="20"/>
  <c r="I2169" i="20" s="1"/>
  <c r="I2168" i="20" s="1"/>
  <c r="H2170" i="20"/>
  <c r="G2170" i="20"/>
  <c r="G2169" i="20" s="1"/>
  <c r="G2168" i="20" s="1"/>
  <c r="L2167" i="20"/>
  <c r="M2167" i="20" s="1"/>
  <c r="M2166" i="20" s="1"/>
  <c r="M2165" i="20" s="1"/>
  <c r="M2164" i="20" s="1"/>
  <c r="Q2166" i="20"/>
  <c r="Q2165" i="20" s="1"/>
  <c r="Q2164" i="20" s="1"/>
  <c r="P2166" i="20"/>
  <c r="P2165" i="20" s="1"/>
  <c r="P2164" i="20" s="1"/>
  <c r="O2166" i="20"/>
  <c r="O2165" i="20" s="1"/>
  <c r="O2164" i="20" s="1"/>
  <c r="N2166" i="20"/>
  <c r="K2166" i="20"/>
  <c r="K2165" i="20" s="1"/>
  <c r="K2164" i="20" s="1"/>
  <c r="J2166" i="20"/>
  <c r="J2165" i="20" s="1"/>
  <c r="J2164" i="20" s="1"/>
  <c r="I2166" i="20"/>
  <c r="H2166" i="20"/>
  <c r="H2165" i="20" s="1"/>
  <c r="H2164" i="20" s="1"/>
  <c r="G2166" i="20"/>
  <c r="G2165" i="20" s="1"/>
  <c r="G2164" i="20" s="1"/>
  <c r="N2165" i="20"/>
  <c r="N2164" i="20" s="1"/>
  <c r="L2163" i="20"/>
  <c r="M2163" i="20" s="1"/>
  <c r="M2162" i="20" s="1"/>
  <c r="M2161" i="20" s="1"/>
  <c r="M2160" i="20" s="1"/>
  <c r="Q2162" i="20"/>
  <c r="Q2161" i="20" s="1"/>
  <c r="Q2160" i="20" s="1"/>
  <c r="P2162" i="20"/>
  <c r="P2161" i="20" s="1"/>
  <c r="P2160" i="20" s="1"/>
  <c r="O2162" i="20"/>
  <c r="O2161" i="20" s="1"/>
  <c r="O2160" i="20" s="1"/>
  <c r="N2162" i="20"/>
  <c r="N2161" i="20" s="1"/>
  <c r="N2160" i="20" s="1"/>
  <c r="K2162" i="20"/>
  <c r="K2161" i="20" s="1"/>
  <c r="K2160" i="20" s="1"/>
  <c r="J2162" i="20"/>
  <c r="J2161" i="20" s="1"/>
  <c r="J2160" i="20" s="1"/>
  <c r="I2162" i="20"/>
  <c r="H2162" i="20"/>
  <c r="H2161" i="20" s="1"/>
  <c r="H2160" i="20" s="1"/>
  <c r="G2162" i="20"/>
  <c r="G2161" i="20" s="1"/>
  <c r="G2160" i="20" s="1"/>
  <c r="I2161" i="20"/>
  <c r="I2160" i="20" s="1"/>
  <c r="L2159" i="20"/>
  <c r="M2159" i="20" s="1"/>
  <c r="L2158" i="20"/>
  <c r="M2158" i="20" s="1"/>
  <c r="L2157" i="20"/>
  <c r="M2157" i="20" s="1"/>
  <c r="Q2156" i="20"/>
  <c r="Q2155" i="20" s="1"/>
  <c r="Q2154" i="20" s="1"/>
  <c r="P2156" i="20"/>
  <c r="O2156" i="20"/>
  <c r="O2155" i="20" s="1"/>
  <c r="O2154" i="20" s="1"/>
  <c r="N2156" i="20"/>
  <c r="N2155" i="20" s="1"/>
  <c r="N2154" i="20" s="1"/>
  <c r="K2156" i="20"/>
  <c r="K2155" i="20" s="1"/>
  <c r="K2154" i="20" s="1"/>
  <c r="J2156" i="20"/>
  <c r="J2155" i="20" s="1"/>
  <c r="J2154" i="20" s="1"/>
  <c r="I2156" i="20"/>
  <c r="I2155" i="20" s="1"/>
  <c r="I2154" i="20" s="1"/>
  <c r="H2156" i="20"/>
  <c r="H2155" i="20" s="1"/>
  <c r="H2154" i="20" s="1"/>
  <c r="G2156" i="20"/>
  <c r="G2155" i="20" s="1"/>
  <c r="G2154" i="20" s="1"/>
  <c r="P2155" i="20"/>
  <c r="P2154" i="20" s="1"/>
  <c r="L2153" i="20"/>
  <c r="M2153" i="20" s="1"/>
  <c r="M2152" i="20" s="1"/>
  <c r="M2151" i="20" s="1"/>
  <c r="M2150" i="20" s="1"/>
  <c r="Q2152" i="20"/>
  <c r="Q2151" i="20" s="1"/>
  <c r="Q2150" i="20" s="1"/>
  <c r="P2152" i="20"/>
  <c r="P2151" i="20" s="1"/>
  <c r="P2150" i="20" s="1"/>
  <c r="O2152" i="20"/>
  <c r="O2151" i="20" s="1"/>
  <c r="O2150" i="20" s="1"/>
  <c r="N2152" i="20"/>
  <c r="N2151" i="20" s="1"/>
  <c r="K2152" i="20"/>
  <c r="K2151" i="20" s="1"/>
  <c r="K2150" i="20" s="1"/>
  <c r="J2152" i="20"/>
  <c r="J2151" i="20" s="1"/>
  <c r="I2152" i="20"/>
  <c r="I2151" i="20" s="1"/>
  <c r="I2150" i="20" s="1"/>
  <c r="H2152" i="20"/>
  <c r="H2151" i="20" s="1"/>
  <c r="H2150" i="20" s="1"/>
  <c r="G2152" i="20"/>
  <c r="G2151" i="20" s="1"/>
  <c r="G2150" i="20" s="1"/>
  <c r="N2150" i="20"/>
  <c r="L2149" i="20"/>
  <c r="M2149" i="20" s="1"/>
  <c r="M2148" i="20" s="1"/>
  <c r="M2147" i="20" s="1"/>
  <c r="M2146" i="20" s="1"/>
  <c r="Q2148" i="20"/>
  <c r="P2148" i="20"/>
  <c r="P2147" i="20" s="1"/>
  <c r="P2146" i="20" s="1"/>
  <c r="O2148" i="20"/>
  <c r="O2147" i="20" s="1"/>
  <c r="O2146" i="20" s="1"/>
  <c r="N2148" i="20"/>
  <c r="N2147" i="20" s="1"/>
  <c r="N2146" i="20" s="1"/>
  <c r="K2148" i="20"/>
  <c r="K2147" i="20" s="1"/>
  <c r="K2146" i="20" s="1"/>
  <c r="J2148" i="20"/>
  <c r="J2147" i="20" s="1"/>
  <c r="J2146" i="20" s="1"/>
  <c r="I2148" i="20"/>
  <c r="I2147" i="20" s="1"/>
  <c r="I2146" i="20" s="1"/>
  <c r="H2148" i="20"/>
  <c r="H2147" i="20" s="1"/>
  <c r="G2148" i="20"/>
  <c r="G2147" i="20" s="1"/>
  <c r="G2146" i="20" s="1"/>
  <c r="Q2147" i="20"/>
  <c r="Q2146" i="20" s="1"/>
  <c r="L2145" i="20"/>
  <c r="M2145" i="20" s="1"/>
  <c r="M2144" i="20" s="1"/>
  <c r="M2143" i="20" s="1"/>
  <c r="M2142" i="20" s="1"/>
  <c r="Q2144" i="20"/>
  <c r="Q2143" i="20" s="1"/>
  <c r="Q2142" i="20" s="1"/>
  <c r="P2144" i="20"/>
  <c r="P2143" i="20" s="1"/>
  <c r="P2142" i="20" s="1"/>
  <c r="O2144" i="20"/>
  <c r="O2143" i="20" s="1"/>
  <c r="O2142" i="20" s="1"/>
  <c r="N2144" i="20"/>
  <c r="K2144" i="20"/>
  <c r="K2143" i="20" s="1"/>
  <c r="K2142" i="20" s="1"/>
  <c r="J2144" i="20"/>
  <c r="I2144" i="20"/>
  <c r="I2143" i="20" s="1"/>
  <c r="I2142" i="20" s="1"/>
  <c r="H2144" i="20"/>
  <c r="G2144" i="20"/>
  <c r="G2143" i="20" s="1"/>
  <c r="G2142" i="20" s="1"/>
  <c r="N2143" i="20"/>
  <c r="N2142" i="20" s="1"/>
  <c r="J2143" i="20"/>
  <c r="J2142" i="20" s="1"/>
  <c r="L2141" i="20"/>
  <c r="M2141" i="20" s="1"/>
  <c r="M2140" i="20" s="1"/>
  <c r="M2139" i="20" s="1"/>
  <c r="M2138" i="20" s="1"/>
  <c r="Q2140" i="20"/>
  <c r="Q2139" i="20" s="1"/>
  <c r="Q2138" i="20" s="1"/>
  <c r="P2140" i="20"/>
  <c r="P2139" i="20" s="1"/>
  <c r="P2138" i="20" s="1"/>
  <c r="O2140" i="20"/>
  <c r="O2139" i="20" s="1"/>
  <c r="O2138" i="20" s="1"/>
  <c r="N2140" i="20"/>
  <c r="N2139" i="20" s="1"/>
  <c r="N2138" i="20" s="1"/>
  <c r="K2140" i="20"/>
  <c r="K2139" i="20" s="1"/>
  <c r="K2138" i="20" s="1"/>
  <c r="J2140" i="20"/>
  <c r="J2139" i="20" s="1"/>
  <c r="J2138" i="20" s="1"/>
  <c r="I2140" i="20"/>
  <c r="I2139" i="20" s="1"/>
  <c r="I2138" i="20" s="1"/>
  <c r="H2140" i="20"/>
  <c r="H2139" i="20" s="1"/>
  <c r="G2140" i="20"/>
  <c r="G2139" i="20" s="1"/>
  <c r="G2138" i="20" s="1"/>
  <c r="L2137" i="20"/>
  <c r="M2137" i="20" s="1"/>
  <c r="M2136" i="20" s="1"/>
  <c r="M2135" i="20" s="1"/>
  <c r="M2134" i="20" s="1"/>
  <c r="Q2136" i="20"/>
  <c r="Q2135" i="20" s="1"/>
  <c r="Q2134" i="20" s="1"/>
  <c r="P2136" i="20"/>
  <c r="P2135" i="20" s="1"/>
  <c r="O2136" i="20"/>
  <c r="O2135" i="20" s="1"/>
  <c r="O2134" i="20" s="1"/>
  <c r="N2136" i="20"/>
  <c r="N2135" i="20" s="1"/>
  <c r="N2134" i="20" s="1"/>
  <c r="K2136" i="20"/>
  <c r="K2135" i="20" s="1"/>
  <c r="J2136" i="20"/>
  <c r="J2135" i="20" s="1"/>
  <c r="J2134" i="20" s="1"/>
  <c r="I2136" i="20"/>
  <c r="I2135" i="20" s="1"/>
  <c r="I2134" i="20" s="1"/>
  <c r="H2136" i="20"/>
  <c r="H2135" i="20" s="1"/>
  <c r="H2134" i="20" s="1"/>
  <c r="G2136" i="20"/>
  <c r="G2135" i="20" s="1"/>
  <c r="G2134" i="20" s="1"/>
  <c r="P2134" i="20"/>
  <c r="K2134" i="20"/>
  <c r="L2133" i="20"/>
  <c r="M2133" i="20" s="1"/>
  <c r="M2132" i="20" s="1"/>
  <c r="M2131" i="20" s="1"/>
  <c r="M2130" i="20" s="1"/>
  <c r="Q2132" i="20"/>
  <c r="Q2131" i="20" s="1"/>
  <c r="Q2130" i="20" s="1"/>
  <c r="P2132" i="20"/>
  <c r="P2131" i="20" s="1"/>
  <c r="P2130" i="20" s="1"/>
  <c r="O2132" i="20"/>
  <c r="O2131" i="20" s="1"/>
  <c r="O2130" i="20" s="1"/>
  <c r="N2132" i="20"/>
  <c r="N2131" i="20" s="1"/>
  <c r="N2130" i="20" s="1"/>
  <c r="K2132" i="20"/>
  <c r="K2131" i="20" s="1"/>
  <c r="K2130" i="20" s="1"/>
  <c r="J2132" i="20"/>
  <c r="J2131" i="20" s="1"/>
  <c r="J2130" i="20" s="1"/>
  <c r="I2132" i="20"/>
  <c r="I2131" i="20" s="1"/>
  <c r="H2132" i="20"/>
  <c r="H2131" i="20" s="1"/>
  <c r="H2130" i="20" s="1"/>
  <c r="G2132" i="20"/>
  <c r="G2131" i="20" s="1"/>
  <c r="G2130" i="20" s="1"/>
  <c r="I2130" i="20"/>
  <c r="L2129" i="20"/>
  <c r="M2129" i="20" s="1"/>
  <c r="M2128" i="20" s="1"/>
  <c r="M2127" i="20" s="1"/>
  <c r="M2126" i="20" s="1"/>
  <c r="Q2128" i="20"/>
  <c r="Q2127" i="20" s="1"/>
  <c r="Q2126" i="20" s="1"/>
  <c r="P2128" i="20"/>
  <c r="P2127" i="20" s="1"/>
  <c r="P2126" i="20" s="1"/>
  <c r="O2128" i="20"/>
  <c r="O2127" i="20" s="1"/>
  <c r="O2126" i="20" s="1"/>
  <c r="N2128" i="20"/>
  <c r="N2127" i="20" s="1"/>
  <c r="N2126" i="20" s="1"/>
  <c r="K2128" i="20"/>
  <c r="K2127" i="20" s="1"/>
  <c r="K2126" i="20" s="1"/>
  <c r="J2128" i="20"/>
  <c r="J2127" i="20" s="1"/>
  <c r="J2126" i="20" s="1"/>
  <c r="I2128" i="20"/>
  <c r="I2127" i="20" s="1"/>
  <c r="I2126" i="20" s="1"/>
  <c r="H2128" i="20"/>
  <c r="H2127" i="20" s="1"/>
  <c r="H2126" i="20" s="1"/>
  <c r="G2128" i="20"/>
  <c r="G2127" i="20" s="1"/>
  <c r="G2126" i="20" s="1"/>
  <c r="L2125" i="20"/>
  <c r="M2125" i="20" s="1"/>
  <c r="M2124" i="20" s="1"/>
  <c r="M2123" i="20" s="1"/>
  <c r="M2122" i="20" s="1"/>
  <c r="Q2124" i="20"/>
  <c r="Q2123" i="20" s="1"/>
  <c r="Q2122" i="20" s="1"/>
  <c r="P2124" i="20"/>
  <c r="P2123" i="20" s="1"/>
  <c r="P2122" i="20" s="1"/>
  <c r="O2124" i="20"/>
  <c r="N2124" i="20"/>
  <c r="N2123" i="20" s="1"/>
  <c r="N2122" i="20" s="1"/>
  <c r="K2124" i="20"/>
  <c r="K2123" i="20" s="1"/>
  <c r="K2122" i="20" s="1"/>
  <c r="J2124" i="20"/>
  <c r="J2123" i="20" s="1"/>
  <c r="J2122" i="20" s="1"/>
  <c r="I2124" i="20"/>
  <c r="H2124" i="20"/>
  <c r="H2123" i="20" s="1"/>
  <c r="H2122" i="20" s="1"/>
  <c r="G2124" i="20"/>
  <c r="G2123" i="20" s="1"/>
  <c r="G2122" i="20" s="1"/>
  <c r="O2123" i="20"/>
  <c r="O2122" i="20" s="1"/>
  <c r="L2121" i="20"/>
  <c r="M2121" i="20" s="1"/>
  <c r="M2120" i="20" s="1"/>
  <c r="Q2120" i="20"/>
  <c r="Q2119" i="20" s="1"/>
  <c r="Q2118" i="20" s="1"/>
  <c r="P2120" i="20"/>
  <c r="P2119" i="20" s="1"/>
  <c r="P2118" i="20" s="1"/>
  <c r="O2120" i="20"/>
  <c r="N2120" i="20"/>
  <c r="N2119" i="20" s="1"/>
  <c r="N2118" i="20" s="1"/>
  <c r="K2120" i="20"/>
  <c r="K2119" i="20" s="1"/>
  <c r="K2118" i="20" s="1"/>
  <c r="J2120" i="20"/>
  <c r="J2119" i="20" s="1"/>
  <c r="J2118" i="20" s="1"/>
  <c r="I2120" i="20"/>
  <c r="H2120" i="20"/>
  <c r="H2119" i="20" s="1"/>
  <c r="H2118" i="20" s="1"/>
  <c r="G2120" i="20"/>
  <c r="G2119" i="20" s="1"/>
  <c r="G2118" i="20" s="1"/>
  <c r="O2119" i="20"/>
  <c r="O2118" i="20" s="1"/>
  <c r="M2119" i="20"/>
  <c r="M2118" i="20" s="1"/>
  <c r="I2119" i="20"/>
  <c r="I2118" i="20" s="1"/>
  <c r="L2114" i="20"/>
  <c r="M2114" i="20" s="1"/>
  <c r="M2113" i="20" s="1"/>
  <c r="Q2113" i="20"/>
  <c r="P2113" i="20"/>
  <c r="O2113" i="20"/>
  <c r="N2113" i="20"/>
  <c r="K2113" i="20"/>
  <c r="J2113" i="20"/>
  <c r="I2113" i="20"/>
  <c r="H2113" i="20"/>
  <c r="G2113" i="20"/>
  <c r="L2112" i="20"/>
  <c r="M2112" i="20" s="1"/>
  <c r="M2111" i="20" s="1"/>
  <c r="M2110" i="20" s="1"/>
  <c r="Q2111" i="20"/>
  <c r="Q2110" i="20" s="1"/>
  <c r="Q2109" i="20" s="1"/>
  <c r="P2111" i="20"/>
  <c r="P2110" i="20" s="1"/>
  <c r="P2109" i="20" s="1"/>
  <c r="O2111" i="20"/>
  <c r="O2110" i="20" s="1"/>
  <c r="O2109" i="20" s="1"/>
  <c r="N2111" i="20"/>
  <c r="N2110" i="20" s="1"/>
  <c r="K2111" i="20"/>
  <c r="J2111" i="20"/>
  <c r="J2110" i="20" s="1"/>
  <c r="I2111" i="20"/>
  <c r="I2110" i="20" s="1"/>
  <c r="H2111" i="20"/>
  <c r="H2110" i="20" s="1"/>
  <c r="H2109" i="20" s="1"/>
  <c r="G2111" i="20"/>
  <c r="G2110" i="20" s="1"/>
  <c r="G2109" i="20" s="1"/>
  <c r="K2110" i="20"/>
  <c r="K2109" i="20" s="1"/>
  <c r="L2108" i="20"/>
  <c r="M2108" i="20" s="1"/>
  <c r="M2107" i="20" s="1"/>
  <c r="M2106" i="20" s="1"/>
  <c r="Q2107" i="20"/>
  <c r="Q2106" i="20" s="1"/>
  <c r="P2107" i="20"/>
  <c r="P2106" i="20" s="1"/>
  <c r="O2107" i="20"/>
  <c r="O2106" i="20" s="1"/>
  <c r="O2105" i="20" s="1"/>
  <c r="N2107" i="20"/>
  <c r="N2106" i="20" s="1"/>
  <c r="K2107" i="20"/>
  <c r="K2106" i="20" s="1"/>
  <c r="J2107" i="20"/>
  <c r="J2106" i="20" s="1"/>
  <c r="I2107" i="20"/>
  <c r="H2107" i="20"/>
  <c r="H2106" i="20" s="1"/>
  <c r="G2107" i="20"/>
  <c r="G2106" i="20" s="1"/>
  <c r="I2106" i="20"/>
  <c r="H2105" i="20"/>
  <c r="L2104" i="20"/>
  <c r="M2104" i="20" s="1"/>
  <c r="M2103" i="20" s="1"/>
  <c r="M2102" i="20" s="1"/>
  <c r="Q2103" i="20"/>
  <c r="Q2102" i="20" s="1"/>
  <c r="P2103" i="20"/>
  <c r="P2102" i="20" s="1"/>
  <c r="O2103" i="20"/>
  <c r="O2102" i="20" s="1"/>
  <c r="N2103" i="20"/>
  <c r="N2102" i="20" s="1"/>
  <c r="K2103" i="20"/>
  <c r="K2102" i="20" s="1"/>
  <c r="J2103" i="20"/>
  <c r="I2103" i="20"/>
  <c r="I2102" i="20" s="1"/>
  <c r="H2103" i="20"/>
  <c r="H2102" i="20" s="1"/>
  <c r="G2103" i="20"/>
  <c r="G2102" i="20" s="1"/>
  <c r="J2102" i="20"/>
  <c r="L2101" i="20"/>
  <c r="M2101" i="20" s="1"/>
  <c r="L2100" i="20"/>
  <c r="M2100" i="20" s="1"/>
  <c r="L2099" i="20"/>
  <c r="M2099" i="20" s="1"/>
  <c r="M2098" i="20" s="1"/>
  <c r="M2097" i="20" s="1"/>
  <c r="Q2098" i="20"/>
  <c r="Q2097" i="20" s="1"/>
  <c r="P2098" i="20"/>
  <c r="P2097" i="20" s="1"/>
  <c r="O2098" i="20"/>
  <c r="O2097" i="20" s="1"/>
  <c r="N2098" i="20"/>
  <c r="N2097" i="20" s="1"/>
  <c r="K2098" i="20"/>
  <c r="K2097" i="20" s="1"/>
  <c r="J2098" i="20"/>
  <c r="J2097" i="20" s="1"/>
  <c r="I2098" i="20"/>
  <c r="I2097" i="20" s="1"/>
  <c r="H2098" i="20"/>
  <c r="H2097" i="20" s="1"/>
  <c r="G2098" i="20"/>
  <c r="G2097" i="20" s="1"/>
  <c r="L2096" i="20"/>
  <c r="M2096" i="20" s="1"/>
  <c r="L2095" i="20"/>
  <c r="M2095" i="20" s="1"/>
  <c r="Q2094" i="20"/>
  <c r="Q2093" i="20" s="1"/>
  <c r="Q2092" i="20" s="1"/>
  <c r="P2094" i="20"/>
  <c r="P2093" i="20" s="1"/>
  <c r="P2092" i="20" s="1"/>
  <c r="O2094" i="20"/>
  <c r="O2093" i="20" s="1"/>
  <c r="O2092" i="20" s="1"/>
  <c r="N2094" i="20"/>
  <c r="N2093" i="20" s="1"/>
  <c r="N2092" i="20" s="1"/>
  <c r="K2094" i="20"/>
  <c r="J2094" i="20"/>
  <c r="I2094" i="20"/>
  <c r="H2094" i="20"/>
  <c r="H2093" i="20" s="1"/>
  <c r="H2092" i="20" s="1"/>
  <c r="G2094" i="20"/>
  <c r="G2093" i="20" s="1"/>
  <c r="G2092" i="20" s="1"/>
  <c r="K2093" i="20"/>
  <c r="K2092" i="20" s="1"/>
  <c r="J2093" i="20"/>
  <c r="J2092" i="20" s="1"/>
  <c r="L2091" i="20"/>
  <c r="M2091" i="20" s="1"/>
  <c r="M2090" i="20" s="1"/>
  <c r="M2089" i="20" s="1"/>
  <c r="Q2090" i="20"/>
  <c r="Q2089" i="20" s="1"/>
  <c r="P2090" i="20"/>
  <c r="P2089" i="20" s="1"/>
  <c r="O2090" i="20"/>
  <c r="O2089" i="20" s="1"/>
  <c r="N2090" i="20"/>
  <c r="N2089" i="20" s="1"/>
  <c r="K2090" i="20"/>
  <c r="K2089" i="20" s="1"/>
  <c r="J2090" i="20"/>
  <c r="J2089" i="20" s="1"/>
  <c r="I2090" i="20"/>
  <c r="I2089" i="20" s="1"/>
  <c r="H2090" i="20"/>
  <c r="H2089" i="20" s="1"/>
  <c r="G2090" i="20"/>
  <c r="G2089" i="20" s="1"/>
  <c r="L2087" i="20"/>
  <c r="M2087" i="20" s="1"/>
  <c r="J2086" i="20"/>
  <c r="J2081" i="20" s="1"/>
  <c r="L2085" i="20"/>
  <c r="M2085" i="20" s="1"/>
  <c r="L2084" i="20"/>
  <c r="M2084" i="20" s="1"/>
  <c r="L2083" i="20"/>
  <c r="M2083" i="20" s="1"/>
  <c r="L2082" i="20"/>
  <c r="M2082" i="20" s="1"/>
  <c r="Q2081" i="20"/>
  <c r="P2081" i="20"/>
  <c r="O2081" i="20"/>
  <c r="N2081" i="20"/>
  <c r="K2081" i="20"/>
  <c r="I2081" i="20"/>
  <c r="H2081" i="20"/>
  <c r="G2081" i="20"/>
  <c r="K2080" i="20"/>
  <c r="L2080" i="20" s="1"/>
  <c r="M2080" i="20" s="1"/>
  <c r="L2079" i="20"/>
  <c r="M2079" i="20" s="1"/>
  <c r="K2078" i="20"/>
  <c r="L2078" i="20" s="1"/>
  <c r="M2078" i="20" s="1"/>
  <c r="K2077" i="20"/>
  <c r="K2076" i="20"/>
  <c r="L2076" i="20" s="1"/>
  <c r="M2076" i="20" s="1"/>
  <c r="J2075" i="20"/>
  <c r="L2075" i="20" s="1"/>
  <c r="M2075" i="20" s="1"/>
  <c r="Q2074" i="20"/>
  <c r="P2074" i="20"/>
  <c r="O2074" i="20"/>
  <c r="N2074" i="20"/>
  <c r="I2074" i="20"/>
  <c r="H2074" i="20"/>
  <c r="G2074" i="20"/>
  <c r="L2073" i="20"/>
  <c r="M2073" i="20" s="1"/>
  <c r="K2072" i="20"/>
  <c r="L2072" i="20" s="1"/>
  <c r="M2072" i="20" s="1"/>
  <c r="J2071" i="20"/>
  <c r="J2070" i="20" s="1"/>
  <c r="Q2070" i="20"/>
  <c r="P2070" i="20"/>
  <c r="O2070" i="20"/>
  <c r="N2070" i="20"/>
  <c r="K2070" i="20"/>
  <c r="I2070" i="20"/>
  <c r="H2070" i="20"/>
  <c r="G2070" i="20"/>
  <c r="L2069" i="20"/>
  <c r="M2069" i="20" s="1"/>
  <c r="L2068" i="20"/>
  <c r="M2068" i="20" s="1"/>
  <c r="L2067" i="20"/>
  <c r="M2067" i="20" s="1"/>
  <c r="J2066" i="20"/>
  <c r="L2066" i="20" s="1"/>
  <c r="M2066" i="20" s="1"/>
  <c r="L2065" i="20"/>
  <c r="M2065" i="20" s="1"/>
  <c r="Q2064" i="20"/>
  <c r="P2064" i="20"/>
  <c r="O2064" i="20"/>
  <c r="N2064" i="20"/>
  <c r="K2064" i="20"/>
  <c r="I2064" i="20"/>
  <c r="H2064" i="20"/>
  <c r="H2063" i="20" s="1"/>
  <c r="G2064" i="20"/>
  <c r="L2062" i="20"/>
  <c r="M2062" i="20" s="1"/>
  <c r="M2061" i="20" s="1"/>
  <c r="Q2061" i="20"/>
  <c r="P2061" i="20"/>
  <c r="O2061" i="20"/>
  <c r="N2061" i="20"/>
  <c r="K2061" i="20"/>
  <c r="J2061" i="20"/>
  <c r="I2061" i="20"/>
  <c r="H2061" i="20"/>
  <c r="G2061" i="20"/>
  <c r="L2060" i="20"/>
  <c r="M2060" i="20" s="1"/>
  <c r="L2059" i="20"/>
  <c r="M2059" i="20" s="1"/>
  <c r="L2058" i="20"/>
  <c r="M2058" i="20" s="1"/>
  <c r="L2057" i="20"/>
  <c r="M2057" i="20" s="1"/>
  <c r="L2056" i="20"/>
  <c r="M2056" i="20" s="1"/>
  <c r="L2055" i="20"/>
  <c r="M2055" i="20" s="1"/>
  <c r="Q2054" i="20"/>
  <c r="P2054" i="20"/>
  <c r="O2054" i="20"/>
  <c r="N2054" i="20"/>
  <c r="K2054" i="20"/>
  <c r="J2054" i="20"/>
  <c r="I2054" i="20"/>
  <c r="H2054" i="20"/>
  <c r="G2054" i="20"/>
  <c r="L2053" i="20"/>
  <c r="M2053" i="20" s="1"/>
  <c r="L2052" i="20"/>
  <c r="M2052" i="20" s="1"/>
  <c r="M2051" i="20" s="1"/>
  <c r="Q2051" i="20"/>
  <c r="P2051" i="20"/>
  <c r="O2051" i="20"/>
  <c r="N2051" i="20"/>
  <c r="K2051" i="20"/>
  <c r="J2051" i="20"/>
  <c r="I2051" i="20"/>
  <c r="H2051" i="20"/>
  <c r="G2051" i="20"/>
  <c r="L2048" i="20"/>
  <c r="M2048" i="20" s="1"/>
  <c r="M2047" i="20" s="1"/>
  <c r="Q2047" i="20"/>
  <c r="P2047" i="20"/>
  <c r="P2044" i="20" s="1"/>
  <c r="P2043" i="20" s="1"/>
  <c r="O2047" i="20"/>
  <c r="N2047" i="20"/>
  <c r="K2047" i="20"/>
  <c r="J2047" i="20"/>
  <c r="I2047" i="20"/>
  <c r="H2047" i="20"/>
  <c r="G2047" i="20"/>
  <c r="L2046" i="20"/>
  <c r="M2046" i="20" s="1"/>
  <c r="M2045" i="20" s="1"/>
  <c r="Q2045" i="20"/>
  <c r="P2045" i="20"/>
  <c r="O2045" i="20"/>
  <c r="N2045" i="20"/>
  <c r="K2045" i="20"/>
  <c r="K2044" i="20" s="1"/>
  <c r="K2043" i="20" s="1"/>
  <c r="J2045" i="20"/>
  <c r="J2044" i="20" s="1"/>
  <c r="J2043" i="20" s="1"/>
  <c r="I2045" i="20"/>
  <c r="I2044" i="20" s="1"/>
  <c r="I2043" i="20" s="1"/>
  <c r="H2045" i="20"/>
  <c r="H2044" i="20" s="1"/>
  <c r="H2043" i="20" s="1"/>
  <c r="G2045" i="20"/>
  <c r="G2044" i="20" s="1"/>
  <c r="G2043" i="20" s="1"/>
  <c r="L2041" i="20"/>
  <c r="M2041" i="20" s="1"/>
  <c r="L2040" i="20"/>
  <c r="L2039" i="20"/>
  <c r="L2038" i="20"/>
  <c r="L2037" i="20"/>
  <c r="L2036" i="20"/>
  <c r="Q2035" i="20"/>
  <c r="Q2034" i="20" s="1"/>
  <c r="P2035" i="20"/>
  <c r="P2034" i="20" s="1"/>
  <c r="O2035" i="20"/>
  <c r="O2034" i="20" s="1"/>
  <c r="N2035" i="20"/>
  <c r="N2034" i="20" s="1"/>
  <c r="M2035" i="20"/>
  <c r="M2034" i="20" s="1"/>
  <c r="K2035" i="20"/>
  <c r="K2034" i="20" s="1"/>
  <c r="J2035" i="20"/>
  <c r="J2034" i="20" s="1"/>
  <c r="I2035" i="20"/>
  <c r="I2034" i="20" s="1"/>
  <c r="H2035" i="20"/>
  <c r="G2035" i="20"/>
  <c r="G2034" i="20" s="1"/>
  <c r="L2033" i="20"/>
  <c r="M2033" i="20" s="1"/>
  <c r="L2032" i="20"/>
  <c r="M2032" i="20" s="1"/>
  <c r="L2031" i="20"/>
  <c r="M2031" i="20" s="1"/>
  <c r="L2030" i="20"/>
  <c r="M2030" i="20" s="1"/>
  <c r="L2029" i="20"/>
  <c r="M2029" i="20" s="1"/>
  <c r="L2028" i="20"/>
  <c r="M2028" i="20" s="1"/>
  <c r="L2027" i="20"/>
  <c r="M2027" i="20" s="1"/>
  <c r="Q2026" i="20"/>
  <c r="P2026" i="20"/>
  <c r="O2026" i="20"/>
  <c r="N2026" i="20"/>
  <c r="K2026" i="20"/>
  <c r="J2026" i="20"/>
  <c r="I2026" i="20"/>
  <c r="H2026" i="20"/>
  <c r="G2026" i="20"/>
  <c r="L2025" i="20"/>
  <c r="M2025" i="20" s="1"/>
  <c r="L2024" i="20"/>
  <c r="M2024" i="20" s="1"/>
  <c r="L2023" i="20"/>
  <c r="M2023" i="20" s="1"/>
  <c r="L2022" i="20"/>
  <c r="M2022" i="20" s="1"/>
  <c r="M2021" i="20"/>
  <c r="L2021" i="20"/>
  <c r="L2020" i="20"/>
  <c r="M2020" i="20" s="1"/>
  <c r="L2019" i="20"/>
  <c r="M2019" i="20" s="1"/>
  <c r="L2018" i="20"/>
  <c r="M2018" i="20" s="1"/>
  <c r="Q2017" i="20"/>
  <c r="Q2016" i="20" s="1"/>
  <c r="Q2015" i="20" s="1"/>
  <c r="Q2014" i="20" s="1"/>
  <c r="P2017" i="20"/>
  <c r="O2017" i="20"/>
  <c r="O2016" i="20" s="1"/>
  <c r="N2017" i="20"/>
  <c r="N2016" i="20" s="1"/>
  <c r="K2017" i="20"/>
  <c r="K2016" i="20" s="1"/>
  <c r="J2017" i="20"/>
  <c r="J2016" i="20" s="1"/>
  <c r="I2017" i="20"/>
  <c r="I2016" i="20" s="1"/>
  <c r="H2017" i="20"/>
  <c r="H2016" i="20" s="1"/>
  <c r="G2017" i="20"/>
  <c r="P2016" i="20"/>
  <c r="G2016" i="20"/>
  <c r="K2050" i="20" l="1"/>
  <c r="M2499" i="20"/>
  <c r="M2498" i="20" s="1"/>
  <c r="J2516" i="20"/>
  <c r="J2515" i="20" s="1"/>
  <c r="J2074" i="20"/>
  <c r="N2088" i="20"/>
  <c r="Q2239" i="20"/>
  <c r="Q2238" i="20" s="1"/>
  <c r="J2109" i="20"/>
  <c r="H2256" i="20"/>
  <c r="J2309" i="20"/>
  <c r="Q2309" i="20"/>
  <c r="M2354" i="20"/>
  <c r="M2353" i="20" s="1"/>
  <c r="M2352" i="20" s="1"/>
  <c r="N2369" i="20"/>
  <c r="N2365" i="20" s="1"/>
  <c r="L2478" i="20"/>
  <c r="Q2273" i="20"/>
  <c r="Q2272" i="20" s="1"/>
  <c r="G2322" i="20"/>
  <c r="G2308" i="20" s="1"/>
  <c r="G2301" i="20" s="1"/>
  <c r="N2489" i="20"/>
  <c r="N2488" i="20" s="1"/>
  <c r="N2487" i="20" s="1"/>
  <c r="N2486" i="20" s="1"/>
  <c r="K2105" i="20"/>
  <c r="G2050" i="20"/>
  <c r="J2256" i="20"/>
  <c r="J2255" i="20" s="1"/>
  <c r="L2341" i="20"/>
  <c r="P2473" i="20"/>
  <c r="P2472" i="20" s="1"/>
  <c r="M2487" i="20"/>
  <c r="M2486" i="20" s="1"/>
  <c r="G2516" i="20"/>
  <c r="G2515" i="20" s="1"/>
  <c r="J2064" i="20"/>
  <c r="L2144" i="20"/>
  <c r="L2461" i="20"/>
  <c r="I2273" i="20"/>
  <c r="I2272" i="20" s="1"/>
  <c r="J2273" i="20"/>
  <c r="J2272" i="20" s="1"/>
  <c r="L2404" i="20"/>
  <c r="I2489" i="20"/>
  <c r="I2488" i="20" s="1"/>
  <c r="I2487" i="20" s="1"/>
  <c r="I2486" i="20" s="1"/>
  <c r="J2499" i="20"/>
  <c r="J2498" i="20" s="1"/>
  <c r="G2499" i="20"/>
  <c r="G2498" i="20" s="1"/>
  <c r="J2015" i="20"/>
  <c r="J2014" i="20" s="1"/>
  <c r="K2213" i="20"/>
  <c r="K2212" i="20" s="1"/>
  <c r="L2313" i="20"/>
  <c r="K2473" i="20"/>
  <c r="K2472" i="20" s="1"/>
  <c r="I2516" i="20"/>
  <c r="I2515" i="20" s="1"/>
  <c r="K2323" i="20"/>
  <c r="O2348" i="20"/>
  <c r="P2369" i="20"/>
  <c r="P2365" i="20" s="1"/>
  <c r="G2348" i="20"/>
  <c r="K2015" i="20"/>
  <c r="K2014" i="20" s="1"/>
  <c r="J2239" i="20"/>
  <c r="J2238" i="20" s="1"/>
  <c r="Q2063" i="20"/>
  <c r="J2303" i="20"/>
  <c r="J2302" i="20" s="1"/>
  <c r="P2348" i="20"/>
  <c r="P2273" i="20"/>
  <c r="P2272" i="20" s="1"/>
  <c r="N2473" i="20"/>
  <c r="N2472" i="20" s="1"/>
  <c r="M2416" i="20"/>
  <c r="M2415" i="20" s="1"/>
  <c r="L2077" i="20"/>
  <c r="M2077" i="20" s="1"/>
  <c r="K2074" i="20"/>
  <c r="L2074" i="20" s="1"/>
  <c r="L2081" i="20"/>
  <c r="G2088" i="20"/>
  <c r="G2227" i="20"/>
  <c r="G2226" i="20" s="1"/>
  <c r="K2273" i="20"/>
  <c r="K2272" i="20" s="1"/>
  <c r="O2489" i="20"/>
  <c r="O2488" i="20" s="1"/>
  <c r="O2487" i="20" s="1"/>
  <c r="O2486" i="20" s="1"/>
  <c r="Q2044" i="20"/>
  <c r="Q2043" i="20" s="1"/>
  <c r="L2047" i="20"/>
  <c r="H2088" i="20"/>
  <c r="L2126" i="20"/>
  <c r="L2198" i="20"/>
  <c r="I2213" i="20"/>
  <c r="I2212" i="20" s="1"/>
  <c r="Q2213" i="20"/>
  <c r="Q2212" i="20" s="1"/>
  <c r="Q2117" i="20" s="1"/>
  <c r="Q2116" i="20" s="1"/>
  <c r="M2313" i="20"/>
  <c r="Q2322" i="20"/>
  <c r="I2348" i="20"/>
  <c r="L2421" i="20"/>
  <c r="P2489" i="20"/>
  <c r="P2488" i="20" s="1"/>
  <c r="P2487" i="20" s="1"/>
  <c r="P2486" i="20" s="1"/>
  <c r="L2338" i="20"/>
  <c r="M2338" i="20" s="1"/>
  <c r="J2334" i="20"/>
  <c r="L2134" i="20"/>
  <c r="G2369" i="20"/>
  <c r="G2365" i="20" s="1"/>
  <c r="L2521" i="20"/>
  <c r="M2521" i="20" s="1"/>
  <c r="M2520" i="20" s="1"/>
  <c r="K2520" i="20"/>
  <c r="L2520" i="20" s="1"/>
  <c r="M2044" i="20"/>
  <c r="M2043" i="20" s="1"/>
  <c r="N2050" i="20"/>
  <c r="N2049" i="20" s="1"/>
  <c r="N2042" i="20" s="1"/>
  <c r="N2109" i="20"/>
  <c r="L2113" i="20"/>
  <c r="J2213" i="20"/>
  <c r="J2212" i="20" s="1"/>
  <c r="L2218" i="20"/>
  <c r="O2229" i="20"/>
  <c r="O2228" i="20" s="1"/>
  <c r="O2227" i="20" s="1"/>
  <c r="O2226" i="20" s="1"/>
  <c r="K2309" i="20"/>
  <c r="J2330" i="20"/>
  <c r="L2330" i="20" s="1"/>
  <c r="M2341" i="20"/>
  <c r="Q2348" i="20"/>
  <c r="L2446" i="20"/>
  <c r="Q2489" i="20"/>
  <c r="Q2488" i="20" s="1"/>
  <c r="Q2487" i="20" s="1"/>
  <c r="Q2486" i="20" s="1"/>
  <c r="G2510" i="20"/>
  <c r="G2509" i="20" s="1"/>
  <c r="L2026" i="20"/>
  <c r="G2063" i="20"/>
  <c r="O2063" i="20"/>
  <c r="L2098" i="20"/>
  <c r="G2273" i="20"/>
  <c r="G2272" i="20" s="1"/>
  <c r="L2275" i="20"/>
  <c r="M2310" i="20"/>
  <c r="M2323" i="20"/>
  <c r="O2322" i="20"/>
  <c r="O2365" i="20"/>
  <c r="H2369" i="20"/>
  <c r="L2369" i="20" s="1"/>
  <c r="L2384" i="20"/>
  <c r="L2416" i="20"/>
  <c r="H2415" i="20"/>
  <c r="H2414" i="20" s="1"/>
  <c r="L2474" i="20"/>
  <c r="O2510" i="20"/>
  <c r="O2509" i="20" s="1"/>
  <c r="L2160" i="20"/>
  <c r="N2213" i="20"/>
  <c r="N2212" i="20" s="1"/>
  <c r="H2229" i="20"/>
  <c r="H2228" i="20" s="1"/>
  <c r="Q2256" i="20"/>
  <c r="Q2255" i="20" s="1"/>
  <c r="O2309" i="20"/>
  <c r="O2308" i="20" s="1"/>
  <c r="O2301" i="20" s="1"/>
  <c r="O2271" i="20" s="1"/>
  <c r="N2309" i="20"/>
  <c r="N2322" i="20"/>
  <c r="L2373" i="20"/>
  <c r="L2379" i="20"/>
  <c r="L2449" i="20"/>
  <c r="J2489" i="20"/>
  <c r="J2488" i="20" s="1"/>
  <c r="J2487" i="20" s="1"/>
  <c r="J2486" i="20" s="1"/>
  <c r="N2499" i="20"/>
  <c r="N2498" i="20" s="1"/>
  <c r="L2166" i="20"/>
  <c r="O2213" i="20"/>
  <c r="O2212" i="20" s="1"/>
  <c r="I2229" i="20"/>
  <c r="I2228" i="20" s="1"/>
  <c r="K2229" i="20"/>
  <c r="K2228" i="20" s="1"/>
  <c r="K2227" i="20" s="1"/>
  <c r="K2226" i="20" s="1"/>
  <c r="K2239" i="20"/>
  <c r="K2238" i="20" s="1"/>
  <c r="N2273" i="20"/>
  <c r="N2272" i="20" s="1"/>
  <c r="L2284" i="20"/>
  <c r="L2299" i="20"/>
  <c r="P2309" i="20"/>
  <c r="L2320" i="20"/>
  <c r="L2332" i="20"/>
  <c r="M2332" i="20" s="1"/>
  <c r="M2358" i="20"/>
  <c r="M2357" i="20" s="1"/>
  <c r="M2348" i="20" s="1"/>
  <c r="Q2369" i="20"/>
  <c r="Q2365" i="20" s="1"/>
  <c r="H2448" i="20"/>
  <c r="L2448" i="20" s="1"/>
  <c r="G2473" i="20"/>
  <c r="G2472" i="20" s="1"/>
  <c r="K2489" i="20"/>
  <c r="K2488" i="20" s="1"/>
  <c r="P2516" i="20"/>
  <c r="P2515" i="20" s="1"/>
  <c r="P2510" i="20" s="1"/>
  <c r="P2509" i="20" s="1"/>
  <c r="G2256" i="20"/>
  <c r="G2255" i="20" s="1"/>
  <c r="G2250" i="20" s="1"/>
  <c r="G2249" i="20" s="1"/>
  <c r="Q2303" i="20"/>
  <c r="Q2302" i="20" s="1"/>
  <c r="I2309" i="20"/>
  <c r="L2388" i="20"/>
  <c r="O2473" i="20"/>
  <c r="O2472" i="20" s="1"/>
  <c r="O2377" i="20" s="1"/>
  <c r="O2376" i="20" s="1"/>
  <c r="G2487" i="20"/>
  <c r="G2486" i="20" s="1"/>
  <c r="J2510" i="20"/>
  <c r="J2509" i="20" s="1"/>
  <c r="M2284" i="20"/>
  <c r="L2354" i="20"/>
  <c r="H2353" i="20"/>
  <c r="H2410" i="20"/>
  <c r="L2429" i="20"/>
  <c r="H2428" i="20"/>
  <c r="L2428" i="20" s="1"/>
  <c r="L2274" i="20"/>
  <c r="N2348" i="20"/>
  <c r="K2395" i="20"/>
  <c r="K2394" i="20" s="1"/>
  <c r="K2377" i="20" s="1"/>
  <c r="K2376" i="20" s="1"/>
  <c r="L2396" i="20"/>
  <c r="I2512" i="20"/>
  <c r="L2513" i="20"/>
  <c r="M2303" i="20"/>
  <c r="M2302" i="20" s="1"/>
  <c r="L2350" i="20"/>
  <c r="H2349" i="20"/>
  <c r="L2358" i="20"/>
  <c r="H2357" i="20"/>
  <c r="L2357" i="20" s="1"/>
  <c r="L2367" i="20"/>
  <c r="I2369" i="20"/>
  <c r="I2365" i="20" s="1"/>
  <c r="L2370" i="20"/>
  <c r="L2371" i="20"/>
  <c r="L2378" i="20"/>
  <c r="P2377" i="20"/>
  <c r="P2376" i="20" s="1"/>
  <c r="L2412" i="20"/>
  <c r="J2411" i="20"/>
  <c r="J2410" i="20" s="1"/>
  <c r="H2444" i="20"/>
  <c r="L2444" i="20" s="1"/>
  <c r="L2445" i="20"/>
  <c r="I2460" i="20"/>
  <c r="L2460" i="20" s="1"/>
  <c r="L2304" i="20"/>
  <c r="I2322" i="20"/>
  <c r="I2308" i="20" s="1"/>
  <c r="I2301" i="20" s="1"/>
  <c r="L2366" i="20"/>
  <c r="H2365" i="20"/>
  <c r="J2369" i="20"/>
  <c r="J2365" i="20" s="1"/>
  <c r="N2377" i="20"/>
  <c r="N2376" i="20" s="1"/>
  <c r="L2470" i="20"/>
  <c r="O2499" i="20"/>
  <c r="O2498" i="20" s="1"/>
  <c r="L2337" i="20"/>
  <c r="M2337" i="20" s="1"/>
  <c r="K2334" i="20"/>
  <c r="K2365" i="20"/>
  <c r="G2377" i="20"/>
  <c r="G2376" i="20" s="1"/>
  <c r="H2292" i="20"/>
  <c r="L2292" i="20" s="1"/>
  <c r="L2293" i="20"/>
  <c r="H2302" i="20"/>
  <c r="H2322" i="20"/>
  <c r="L2323" i="20"/>
  <c r="P2322" i="20"/>
  <c r="P2308" i="20" s="1"/>
  <c r="P2301" i="20" s="1"/>
  <c r="P2271" i="20" s="1"/>
  <c r="J2348" i="20"/>
  <c r="Q2377" i="20"/>
  <c r="Q2376" i="20" s="1"/>
  <c r="L2383" i="20"/>
  <c r="H2382" i="20"/>
  <c r="L2382" i="20" s="1"/>
  <c r="J2414" i="20"/>
  <c r="L2414" i="20" s="1"/>
  <c r="M2414" i="20" s="1"/>
  <c r="L2415" i="20"/>
  <c r="H2420" i="20"/>
  <c r="L2420" i="20" s="1"/>
  <c r="L2430" i="20"/>
  <c r="H2441" i="20"/>
  <c r="L2442" i="20"/>
  <c r="M2275" i="20"/>
  <c r="M2274" i="20" s="1"/>
  <c r="L2306" i="20"/>
  <c r="L2310" i="20"/>
  <c r="H2309" i="20"/>
  <c r="M2330" i="20"/>
  <c r="K2348" i="20"/>
  <c r="L2362" i="20"/>
  <c r="L2392" i="20"/>
  <c r="J2391" i="20"/>
  <c r="J2390" i="20" s="1"/>
  <c r="H2398" i="20"/>
  <c r="L2398" i="20" s="1"/>
  <c r="L2399" i="20"/>
  <c r="L2363" i="20"/>
  <c r="L2407" i="20"/>
  <c r="L2432" i="20"/>
  <c r="L2434" i="20"/>
  <c r="I2433" i="20"/>
  <c r="I2432" i="20" s="1"/>
  <c r="H2457" i="20"/>
  <c r="L2458" i="20"/>
  <c r="L2469" i="20"/>
  <c r="H2468" i="20"/>
  <c r="L2468" i="20" s="1"/>
  <c r="L2476" i="20"/>
  <c r="I2506" i="20"/>
  <c r="L2507" i="20"/>
  <c r="H2523" i="20"/>
  <c r="L2425" i="20"/>
  <c r="H2424" i="20"/>
  <c r="L2424" i="20" s="1"/>
  <c r="H2437" i="20"/>
  <c r="L2438" i="20"/>
  <c r="L2433" i="20"/>
  <c r="L2454" i="20"/>
  <c r="H2453" i="20"/>
  <c r="L2462" i="20"/>
  <c r="L2466" i="20"/>
  <c r="H2465" i="20"/>
  <c r="L2529" i="20"/>
  <c r="H2528" i="20"/>
  <c r="L2380" i="20"/>
  <c r="I2387" i="20"/>
  <c r="I2386" i="20" s="1"/>
  <c r="H2403" i="20"/>
  <c r="L2408" i="20"/>
  <c r="H2472" i="20"/>
  <c r="L2472" i="20" s="1"/>
  <c r="M2472" i="20" s="1"/>
  <c r="L2473" i="20"/>
  <c r="K2487" i="20"/>
  <c r="K2486" i="20" s="1"/>
  <c r="H2483" i="20"/>
  <c r="L2484" i="20"/>
  <c r="L2496" i="20"/>
  <c r="H2495" i="20"/>
  <c r="L2490" i="20"/>
  <c r="H2489" i="20"/>
  <c r="H2501" i="20"/>
  <c r="L2502" i="20"/>
  <c r="N2516" i="20"/>
  <c r="N2515" i="20" s="1"/>
  <c r="N2510" i="20" s="1"/>
  <c r="N2509" i="20" s="1"/>
  <c r="M2519" i="20"/>
  <c r="M2517" i="20" s="1"/>
  <c r="M2516" i="20" s="1"/>
  <c r="M2524" i="20"/>
  <c r="M2523" i="20" s="1"/>
  <c r="M2522" i="20" s="1"/>
  <c r="L2426" i="20"/>
  <c r="L2450" i="20"/>
  <c r="L2517" i="20"/>
  <c r="H2516" i="20"/>
  <c r="Q2516" i="20"/>
  <c r="Q2515" i="20" s="1"/>
  <c r="Q2510" i="20" s="1"/>
  <c r="Q2509" i="20" s="1"/>
  <c r="J2250" i="20"/>
  <c r="J2249" i="20" s="1"/>
  <c r="L2017" i="20"/>
  <c r="N2063" i="20"/>
  <c r="L2097" i="20"/>
  <c r="G2117" i="20"/>
  <c r="G2116" i="20" s="1"/>
  <c r="N2117" i="20"/>
  <c r="N2116" i="20" s="1"/>
  <c r="L2130" i="20"/>
  <c r="L2139" i="20"/>
  <c r="L2154" i="20"/>
  <c r="M2154" i="20" s="1"/>
  <c r="L2045" i="20"/>
  <c r="L2054" i="20"/>
  <c r="P2050" i="20"/>
  <c r="J2063" i="20"/>
  <c r="L2094" i="20"/>
  <c r="I2109" i="20"/>
  <c r="I2105" i="20" s="1"/>
  <c r="L2124" i="20"/>
  <c r="L2178" i="20"/>
  <c r="L2202" i="20"/>
  <c r="M2229" i="20"/>
  <c r="M2228" i="20" s="1"/>
  <c r="M2227" i="20" s="1"/>
  <c r="M2226" i="20" s="1"/>
  <c r="L2247" i="20"/>
  <c r="P2250" i="20"/>
  <c r="P2249" i="20" s="1"/>
  <c r="G2015" i="20"/>
  <c r="G2014" i="20" s="1"/>
  <c r="L2035" i="20"/>
  <c r="N2044" i="20"/>
  <c r="N2043" i="20" s="1"/>
  <c r="H2050" i="20"/>
  <c r="H2049" i="20" s="1"/>
  <c r="H2042" i="20" s="1"/>
  <c r="L2061" i="20"/>
  <c r="L2106" i="20"/>
  <c r="P2105" i="20"/>
  <c r="L2128" i="20"/>
  <c r="L2170" i="20"/>
  <c r="K2197" i="20"/>
  <c r="K2196" i="20" s="1"/>
  <c r="L2230" i="20"/>
  <c r="I2015" i="20"/>
  <c r="I2014" i="20" s="1"/>
  <c r="O2044" i="20"/>
  <c r="O2043" i="20" s="1"/>
  <c r="I2050" i="20"/>
  <c r="Q2050" i="20"/>
  <c r="Q2049" i="20" s="1"/>
  <c r="Q2042" i="20" s="1"/>
  <c r="J2050" i="20"/>
  <c r="P2063" i="20"/>
  <c r="H2138" i="20"/>
  <c r="L2138" i="20" s="1"/>
  <c r="M2156" i="20"/>
  <c r="M2155" i="20" s="1"/>
  <c r="L2216" i="20"/>
  <c r="N2227" i="20"/>
  <c r="N2226" i="20" s="1"/>
  <c r="P2229" i="20"/>
  <c r="P2228" i="20" s="1"/>
  <c r="P2227" i="20" s="1"/>
  <c r="P2226" i="20" s="1"/>
  <c r="L2070" i="20"/>
  <c r="L2103" i="20"/>
  <c r="N2105" i="20"/>
  <c r="L2136" i="20"/>
  <c r="L2156" i="20"/>
  <c r="L2190" i="20"/>
  <c r="L2234" i="20"/>
  <c r="L2236" i="20"/>
  <c r="P2239" i="20"/>
  <c r="P2238" i="20" s="1"/>
  <c r="Q2250" i="20"/>
  <c r="Q2249" i="20" s="1"/>
  <c r="O2088" i="20"/>
  <c r="L2209" i="20"/>
  <c r="L2222" i="20"/>
  <c r="L2232" i="20"/>
  <c r="I2227" i="20"/>
  <c r="I2226" i="20" s="1"/>
  <c r="I2239" i="20"/>
  <c r="I2238" i="20" s="1"/>
  <c r="L2151" i="20"/>
  <c r="J2150" i="20"/>
  <c r="L2150" i="20" s="1"/>
  <c r="Q2105" i="20"/>
  <c r="K2117" i="20"/>
  <c r="K2116" i="20" s="1"/>
  <c r="O2015" i="20"/>
  <c r="O2014" i="20" s="1"/>
  <c r="M2109" i="20"/>
  <c r="M2105" i="20" s="1"/>
  <c r="L2043" i="20"/>
  <c r="J2088" i="20"/>
  <c r="J2105" i="20"/>
  <c r="M2017" i="20"/>
  <c r="M2016" i="20" s="1"/>
  <c r="P2015" i="20"/>
  <c r="P2014" i="20" s="1"/>
  <c r="M2074" i="20"/>
  <c r="O2117" i="20"/>
  <c r="O2116" i="20" s="1"/>
  <c r="L2147" i="20"/>
  <c r="L2174" i="20"/>
  <c r="H2173" i="20"/>
  <c r="L2119" i="20"/>
  <c r="L2161" i="20"/>
  <c r="G2239" i="20"/>
  <c r="G2238" i="20" s="1"/>
  <c r="L2257" i="20"/>
  <c r="I2063" i="20"/>
  <c r="L2064" i="20"/>
  <c r="K2088" i="20"/>
  <c r="L2107" i="20"/>
  <c r="L2135" i="20"/>
  <c r="L2192" i="20"/>
  <c r="L2201" i="20"/>
  <c r="I2200" i="20"/>
  <c r="L2200" i="20" s="1"/>
  <c r="H2221" i="20"/>
  <c r="L2016" i="20"/>
  <c r="L2044" i="20"/>
  <c r="L2071" i="20"/>
  <c r="M2071" i="20" s="1"/>
  <c r="M2070" i="20" s="1"/>
  <c r="P2088" i="20"/>
  <c r="G2105" i="20"/>
  <c r="I2123" i="20"/>
  <c r="I2122" i="20" s="1"/>
  <c r="L2155" i="20"/>
  <c r="L2162" i="20"/>
  <c r="I2165" i="20"/>
  <c r="I2164" i="20" s="1"/>
  <c r="L2164" i="20" s="1"/>
  <c r="H2169" i="20"/>
  <c r="L2177" i="20"/>
  <c r="H2176" i="20"/>
  <c r="L2176" i="20" s="1"/>
  <c r="H2189" i="20"/>
  <c r="J2229" i="20"/>
  <c r="J2228" i="20" s="1"/>
  <c r="J2227" i="20" s="1"/>
  <c r="J2226" i="20" s="1"/>
  <c r="O2250" i="20"/>
  <c r="O2249" i="20" s="1"/>
  <c r="L2253" i="20"/>
  <c r="H2263" i="20"/>
  <c r="L2264" i="20"/>
  <c r="M2026" i="20"/>
  <c r="H2034" i="20"/>
  <c r="L2034" i="20" s="1"/>
  <c r="G2049" i="20"/>
  <c r="M2054" i="20"/>
  <c r="M2050" i="20" s="1"/>
  <c r="L2086" i="20"/>
  <c r="M2086" i="20" s="1"/>
  <c r="M2081" i="20" s="1"/>
  <c r="M2094" i="20"/>
  <c r="M2093" i="20" s="1"/>
  <c r="M2092" i="20" s="1"/>
  <c r="M2088" i="20" s="1"/>
  <c r="G2042" i="20"/>
  <c r="Q2088" i="20"/>
  <c r="H2185" i="20"/>
  <c r="L2186" i="20"/>
  <c r="H2204" i="20"/>
  <c r="L2204" i="20" s="1"/>
  <c r="L2205" i="20"/>
  <c r="H2241" i="20"/>
  <c r="L2242" i="20"/>
  <c r="O2050" i="20"/>
  <c r="O2049" i="20" s="1"/>
  <c r="M2064" i="20"/>
  <c r="P2117" i="20"/>
  <c r="P2116" i="20" s="1"/>
  <c r="L2148" i="20"/>
  <c r="L2182" i="20"/>
  <c r="J2181" i="20"/>
  <c r="L2194" i="20"/>
  <c r="N2015" i="20"/>
  <c r="N2014" i="20" s="1"/>
  <c r="L2110" i="20"/>
  <c r="L2118" i="20"/>
  <c r="L2127" i="20"/>
  <c r="L2132" i="20"/>
  <c r="M2213" i="20"/>
  <c r="H2246" i="20"/>
  <c r="K2250" i="20"/>
  <c r="K2249" i="20" s="1"/>
  <c r="L2089" i="20"/>
  <c r="L2120" i="20"/>
  <c r="L2152" i="20"/>
  <c r="Q2229" i="20"/>
  <c r="Q2228" i="20" s="1"/>
  <c r="Q2227" i="20" s="1"/>
  <c r="Q2226" i="20" s="1"/>
  <c r="L2051" i="20"/>
  <c r="L2140" i="20"/>
  <c r="L2206" i="20"/>
  <c r="H2208" i="20"/>
  <c r="L2208" i="20" s="1"/>
  <c r="L2214" i="20"/>
  <c r="H2213" i="20"/>
  <c r="L2224" i="20"/>
  <c r="L2235" i="20"/>
  <c r="N2239" i="20"/>
  <c r="N2238" i="20" s="1"/>
  <c r="L2090" i="20"/>
  <c r="I2093" i="20"/>
  <c r="I2092" i="20" s="1"/>
  <c r="I2088" i="20" s="1"/>
  <c r="L2102" i="20"/>
  <c r="L2111" i="20"/>
  <c r="L2131" i="20"/>
  <c r="H2143" i="20"/>
  <c r="H2146" i="20"/>
  <c r="L2146" i="20" s="1"/>
  <c r="L2223" i="20"/>
  <c r="O2239" i="20"/>
  <c r="O2238" i="20" s="1"/>
  <c r="L2252" i="20"/>
  <c r="I2251" i="20"/>
  <c r="L2251" i="20" s="1"/>
  <c r="L2268" i="20"/>
  <c r="H2267" i="20"/>
  <c r="L2267" i="20" s="1"/>
  <c r="L2196" i="20"/>
  <c r="L2210" i="20"/>
  <c r="M2264" i="20"/>
  <c r="M2263" i="20" s="1"/>
  <c r="M2262" i="20" s="1"/>
  <c r="H2255" i="20"/>
  <c r="L2193" i="20"/>
  <c r="N2250" i="20"/>
  <c r="N2249" i="20" s="1"/>
  <c r="I2256" i="20"/>
  <c r="I2255" i="20" s="1"/>
  <c r="L2260" i="20"/>
  <c r="L2269" i="20"/>
  <c r="M2242" i="20"/>
  <c r="M2241" i="20" s="1"/>
  <c r="M2240" i="20" s="1"/>
  <c r="M2239" i="20" s="1"/>
  <c r="M2238" i="20" s="1"/>
  <c r="M2259" i="20"/>
  <c r="M2257" i="20" s="1"/>
  <c r="M2256" i="20" s="1"/>
  <c r="G2271" i="20" l="1"/>
  <c r="L2303" i="20"/>
  <c r="Q2013" i="20"/>
  <c r="L2093" i="20"/>
  <c r="P2115" i="20"/>
  <c r="Q2308" i="20"/>
  <c r="I2377" i="20"/>
  <c r="I2376" i="20" s="1"/>
  <c r="Q2301" i="20"/>
  <c r="Q2271" i="20" s="1"/>
  <c r="L2088" i="20"/>
  <c r="N2013" i="20"/>
  <c r="I2271" i="20"/>
  <c r="O2042" i="20"/>
  <c r="O2013" i="20" s="1"/>
  <c r="K2063" i="20"/>
  <c r="K2049" i="20" s="1"/>
  <c r="K2042" i="20" s="1"/>
  <c r="K2013" i="20" s="1"/>
  <c r="L2105" i="20"/>
  <c r="L2387" i="20"/>
  <c r="P2375" i="20"/>
  <c r="K2516" i="20"/>
  <c r="K2515" i="20" s="1"/>
  <c r="K2510" i="20" s="1"/>
  <c r="K2509" i="20" s="1"/>
  <c r="K2375" i="20" s="1"/>
  <c r="J2322" i="20"/>
  <c r="J2308" i="20" s="1"/>
  <c r="J2301" i="20" s="1"/>
  <c r="J2271" i="20" s="1"/>
  <c r="J2377" i="20"/>
  <c r="J2376" i="20" s="1"/>
  <c r="J2375" i="20" s="1"/>
  <c r="G2375" i="20"/>
  <c r="N2308" i="20"/>
  <c r="N2301" i="20" s="1"/>
  <c r="N2271" i="20" s="1"/>
  <c r="L2050" i="20"/>
  <c r="J2049" i="20"/>
  <c r="J2042" i="20" s="1"/>
  <c r="J2013" i="20" s="1"/>
  <c r="L2390" i="20"/>
  <c r="L2391" i="20"/>
  <c r="L2334" i="20"/>
  <c r="L2410" i="20"/>
  <c r="M2309" i="20"/>
  <c r="L2092" i="20"/>
  <c r="M2273" i="20"/>
  <c r="M2272" i="20" s="1"/>
  <c r="M2334" i="20"/>
  <c r="M2322" i="20" s="1"/>
  <c r="L2411" i="20"/>
  <c r="M2377" i="20"/>
  <c r="M2376" i="20" s="1"/>
  <c r="H2500" i="20"/>
  <c r="L2501" i="20"/>
  <c r="H2402" i="20"/>
  <c r="L2402" i="20" s="1"/>
  <c r="L2403" i="20"/>
  <c r="L2465" i="20"/>
  <c r="H2464" i="20"/>
  <c r="L2464" i="20" s="1"/>
  <c r="L2386" i="20"/>
  <c r="I2511" i="20"/>
  <c r="L2512" i="20"/>
  <c r="L2353" i="20"/>
  <c r="H2352" i="20"/>
  <c r="L2352" i="20" s="1"/>
  <c r="L2489" i="20"/>
  <c r="H2488" i="20"/>
  <c r="L2483" i="20"/>
  <c r="H2482" i="20"/>
  <c r="O2375" i="20"/>
  <c r="L2309" i="20"/>
  <c r="H2308" i="20"/>
  <c r="L2523" i="20"/>
  <c r="H2522" i="20"/>
  <c r="L2522" i="20" s="1"/>
  <c r="K2322" i="20"/>
  <c r="K2308" i="20" s="1"/>
  <c r="K2301" i="20" s="1"/>
  <c r="K2271" i="20" s="1"/>
  <c r="L2349" i="20"/>
  <c r="H2452" i="20"/>
  <c r="L2452" i="20" s="1"/>
  <c r="L2453" i="20"/>
  <c r="L2437" i="20"/>
  <c r="H2436" i="20"/>
  <c r="L2436" i="20" s="1"/>
  <c r="L2457" i="20"/>
  <c r="H2456" i="20"/>
  <c r="L2456" i="20" s="1"/>
  <c r="N2375" i="20"/>
  <c r="L2394" i="20"/>
  <c r="H2440" i="20"/>
  <c r="L2440" i="20" s="1"/>
  <c r="L2441" i="20"/>
  <c r="H2515" i="20"/>
  <c r="L2495" i="20"/>
  <c r="H2494" i="20"/>
  <c r="L2494" i="20" s="1"/>
  <c r="L2528" i="20"/>
  <c r="H2527" i="20"/>
  <c r="L2527" i="20" s="1"/>
  <c r="I2505" i="20"/>
  <c r="L2506" i="20"/>
  <c r="Q2375" i="20"/>
  <c r="H2301" i="20"/>
  <c r="L2302" i="20"/>
  <c r="L2365" i="20"/>
  <c r="H2273" i="20"/>
  <c r="L2395" i="20"/>
  <c r="Q2115" i="20"/>
  <c r="H2015" i="20"/>
  <c r="L2015" i="20" s="1"/>
  <c r="L2109" i="20"/>
  <c r="G2013" i="20"/>
  <c r="G2115" i="20"/>
  <c r="P2049" i="20"/>
  <c r="P2042" i="20" s="1"/>
  <c r="P2013" i="20" s="1"/>
  <c r="N2115" i="20"/>
  <c r="L2165" i="20"/>
  <c r="I2117" i="20"/>
  <c r="I2116" i="20" s="1"/>
  <c r="I2115" i="20" s="1"/>
  <c r="L2197" i="20"/>
  <c r="J2117" i="20"/>
  <c r="J2116" i="20" s="1"/>
  <c r="J2115" i="20" s="1"/>
  <c r="L2255" i="20"/>
  <c r="M2255" i="20" s="1"/>
  <c r="M2250" i="20" s="1"/>
  <c r="M2249" i="20" s="1"/>
  <c r="M2063" i="20"/>
  <c r="M2049" i="20" s="1"/>
  <c r="M2042" i="20" s="1"/>
  <c r="H2188" i="20"/>
  <c r="L2188" i="20" s="1"/>
  <c r="L2189" i="20"/>
  <c r="L2173" i="20"/>
  <c r="H2172" i="20"/>
  <c r="L2172" i="20" s="1"/>
  <c r="L2229" i="20"/>
  <c r="J2180" i="20"/>
  <c r="L2180" i="20" s="1"/>
  <c r="L2181" i="20"/>
  <c r="H2184" i="20"/>
  <c r="L2184" i="20" s="1"/>
  <c r="L2185" i="20"/>
  <c r="L2263" i="20"/>
  <c r="H2262" i="20"/>
  <c r="L2262" i="20" s="1"/>
  <c r="L2123" i="20"/>
  <c r="L2122" i="20"/>
  <c r="M2015" i="20"/>
  <c r="M2014" i="20" s="1"/>
  <c r="L2228" i="20"/>
  <c r="H2227" i="20"/>
  <c r="L2213" i="20"/>
  <c r="H2212" i="20"/>
  <c r="L2212" i="20" s="1"/>
  <c r="M2212" i="20" s="1"/>
  <c r="M2117" i="20" s="1"/>
  <c r="M2116" i="20" s="1"/>
  <c r="L2221" i="20"/>
  <c r="H2220" i="20"/>
  <c r="L2220" i="20" s="1"/>
  <c r="O2115" i="20"/>
  <c r="L2241" i="20"/>
  <c r="H2240" i="20"/>
  <c r="L2169" i="20"/>
  <c r="H2168" i="20"/>
  <c r="L2168" i="20" s="1"/>
  <c r="I2049" i="20"/>
  <c r="I2250" i="20"/>
  <c r="I2249" i="20" s="1"/>
  <c r="L2256" i="20"/>
  <c r="L2143" i="20"/>
  <c r="H2142" i="20"/>
  <c r="L2246" i="20"/>
  <c r="H2245" i="20"/>
  <c r="L2245" i="20" s="1"/>
  <c r="H2250" i="20"/>
  <c r="K2115" i="20"/>
  <c r="H2348" i="20" l="1"/>
  <c r="L2348" i="20" s="1"/>
  <c r="H2014" i="20"/>
  <c r="H2013" i="20" s="1"/>
  <c r="L2516" i="20"/>
  <c r="L2063" i="20"/>
  <c r="M2308" i="20"/>
  <c r="M2301" i="20" s="1"/>
  <c r="L2273" i="20"/>
  <c r="H2272" i="20"/>
  <c r="L2322" i="20"/>
  <c r="L2482" i="20"/>
  <c r="H2481" i="20"/>
  <c r="L2515" i="20"/>
  <c r="M2515" i="20" s="1"/>
  <c r="M2510" i="20" s="1"/>
  <c r="M2509" i="20" s="1"/>
  <c r="M2375" i="20" s="1"/>
  <c r="H2510" i="20"/>
  <c r="H2377" i="20"/>
  <c r="L2488" i="20"/>
  <c r="H2487" i="20"/>
  <c r="I2499" i="20"/>
  <c r="I2498" i="20" s="1"/>
  <c r="L2505" i="20"/>
  <c r="L2301" i="20"/>
  <c r="L2308" i="20"/>
  <c r="I2510" i="20"/>
  <c r="I2509" i="20" s="1"/>
  <c r="L2511" i="20"/>
  <c r="L2500" i="20"/>
  <c r="H2499" i="20"/>
  <c r="L2142" i="20"/>
  <c r="H2117" i="20"/>
  <c r="L2014" i="20"/>
  <c r="L2240" i="20"/>
  <c r="H2239" i="20"/>
  <c r="M2115" i="20"/>
  <c r="L2250" i="20"/>
  <c r="H2249" i="20"/>
  <c r="L2249" i="20" s="1"/>
  <c r="L2227" i="20"/>
  <c r="H2226" i="20"/>
  <c r="L2226" i="20" s="1"/>
  <c r="L2049" i="20"/>
  <c r="I2042" i="20"/>
  <c r="I2375" i="20" l="1"/>
  <c r="H2486" i="20"/>
  <c r="L2486" i="20" s="1"/>
  <c r="L2487" i="20"/>
  <c r="H2376" i="20"/>
  <c r="L2377" i="20"/>
  <c r="L2272" i="20"/>
  <c r="H2271" i="20"/>
  <c r="L2481" i="20"/>
  <c r="H2480" i="20"/>
  <c r="L2480" i="20" s="1"/>
  <c r="L2499" i="20"/>
  <c r="H2498" i="20"/>
  <c r="L2498" i="20" s="1"/>
  <c r="H2509" i="20"/>
  <c r="L2509" i="20" s="1"/>
  <c r="L2510" i="20"/>
  <c r="H2116" i="20"/>
  <c r="L2117" i="20"/>
  <c r="H2238" i="20"/>
  <c r="L2238" i="20" s="1"/>
  <c r="L2239" i="20"/>
  <c r="I2013" i="20"/>
  <c r="L2042" i="20"/>
  <c r="H2375" i="20" l="1"/>
  <c r="L2375" i="20" s="1"/>
  <c r="L2376" i="20"/>
  <c r="L2271" i="20"/>
  <c r="M2271" i="20" s="1"/>
  <c r="L2013" i="20"/>
  <c r="M2013" i="20" s="1"/>
  <c r="H2115" i="20"/>
  <c r="L2116" i="20"/>
  <c r="L2115" i="20" l="1"/>
  <c r="L2012" i="20" l="1"/>
  <c r="M2012" i="20" s="1"/>
  <c r="M2011" i="20" s="1"/>
  <c r="Q2011" i="20"/>
  <c r="Q2010" i="20" s="1"/>
  <c r="Q2009" i="20" s="1"/>
  <c r="P2011" i="20"/>
  <c r="P2010" i="20" s="1"/>
  <c r="P2009" i="20" s="1"/>
  <c r="O2011" i="20"/>
  <c r="N2011" i="20"/>
  <c r="N2010" i="20" s="1"/>
  <c r="N2009" i="20" s="1"/>
  <c r="K2011" i="20"/>
  <c r="K2010" i="20" s="1"/>
  <c r="K2009" i="20" s="1"/>
  <c r="J2011" i="20"/>
  <c r="I2011" i="20"/>
  <c r="I2010" i="20" s="1"/>
  <c r="I2009" i="20" s="1"/>
  <c r="H2011" i="20"/>
  <c r="H2010" i="20" s="1"/>
  <c r="G2011" i="20"/>
  <c r="G2010" i="20" s="1"/>
  <c r="G2009" i="20" s="1"/>
  <c r="O2010" i="20"/>
  <c r="O2009" i="20" s="1"/>
  <c r="M2010" i="20"/>
  <c r="M2009" i="20" s="1"/>
  <c r="J2010" i="20"/>
  <c r="J2009" i="20" s="1"/>
  <c r="L2008" i="20"/>
  <c r="M2008" i="20" s="1"/>
  <c r="L2007" i="20"/>
  <c r="M2007" i="20" s="1"/>
  <c r="Q2006" i="20"/>
  <c r="Q2005" i="20" s="1"/>
  <c r="Q2004" i="20" s="1"/>
  <c r="P2006" i="20"/>
  <c r="P2005" i="20" s="1"/>
  <c r="P2004" i="20" s="1"/>
  <c r="O2006" i="20"/>
  <c r="O2005" i="20" s="1"/>
  <c r="O2004" i="20" s="1"/>
  <c r="N2006" i="20"/>
  <c r="N2005" i="20" s="1"/>
  <c r="N2004" i="20" s="1"/>
  <c r="K2006" i="20"/>
  <c r="K2005" i="20" s="1"/>
  <c r="K2004" i="20" s="1"/>
  <c r="J2006" i="20"/>
  <c r="I2006" i="20"/>
  <c r="I2005" i="20" s="1"/>
  <c r="I2004" i="20" s="1"/>
  <c r="H2006" i="20"/>
  <c r="G2006" i="20"/>
  <c r="G2005" i="20" s="1"/>
  <c r="G2004" i="20" s="1"/>
  <c r="J2005" i="20"/>
  <c r="J2004" i="20" s="1"/>
  <c r="L2003" i="20"/>
  <c r="M2003" i="20" s="1"/>
  <c r="M2002" i="20" s="1"/>
  <c r="Q2002" i="20"/>
  <c r="P2002" i="20"/>
  <c r="O2002" i="20"/>
  <c r="N2002" i="20"/>
  <c r="K2002" i="20"/>
  <c r="J2002" i="20"/>
  <c r="I2002" i="20"/>
  <c r="H2002" i="20"/>
  <c r="G2002" i="20"/>
  <c r="L2001" i="20"/>
  <c r="G2001" i="20"/>
  <c r="L2000" i="20"/>
  <c r="M2000" i="20" s="1"/>
  <c r="Q1999" i="20"/>
  <c r="P1999" i="20"/>
  <c r="O1999" i="20"/>
  <c r="N1999" i="20"/>
  <c r="K1999" i="20"/>
  <c r="J1999" i="20"/>
  <c r="I1999" i="20"/>
  <c r="H1999" i="20"/>
  <c r="H1998" i="20" s="1"/>
  <c r="L1996" i="20"/>
  <c r="M1996" i="20" s="1"/>
  <c r="M1995" i="20" s="1"/>
  <c r="M1994" i="20" s="1"/>
  <c r="M1993" i="20" s="1"/>
  <c r="Q1995" i="20"/>
  <c r="P1995" i="20"/>
  <c r="O1995" i="20"/>
  <c r="O1994" i="20" s="1"/>
  <c r="O1993" i="20" s="1"/>
  <c r="N1995" i="20"/>
  <c r="N1994" i="20" s="1"/>
  <c r="N1993" i="20" s="1"/>
  <c r="K1995" i="20"/>
  <c r="J1995" i="20"/>
  <c r="J1994" i="20" s="1"/>
  <c r="J1993" i="20" s="1"/>
  <c r="I1995" i="20"/>
  <c r="H1995" i="20"/>
  <c r="H1994" i="20" s="1"/>
  <c r="H1993" i="20" s="1"/>
  <c r="G1995" i="20"/>
  <c r="Q1994" i="20"/>
  <c r="Q1993" i="20" s="1"/>
  <c r="P1994" i="20"/>
  <c r="P1993" i="20" s="1"/>
  <c r="I1994" i="20"/>
  <c r="G1994" i="20"/>
  <c r="G1993" i="20" s="1"/>
  <c r="I1993" i="20"/>
  <c r="L1990" i="20"/>
  <c r="M1990" i="20" s="1"/>
  <c r="M1989" i="20" s="1"/>
  <c r="M1988" i="20" s="1"/>
  <c r="M1987" i="20" s="1"/>
  <c r="Q1989" i="20"/>
  <c r="Q1988" i="20" s="1"/>
  <c r="Q1987" i="20" s="1"/>
  <c r="P1989" i="20"/>
  <c r="P1988" i="20" s="1"/>
  <c r="P1987" i="20" s="1"/>
  <c r="O1989" i="20"/>
  <c r="O1988" i="20" s="1"/>
  <c r="O1987" i="20" s="1"/>
  <c r="N1989" i="20"/>
  <c r="N1988" i="20" s="1"/>
  <c r="N1987" i="20" s="1"/>
  <c r="K1989" i="20"/>
  <c r="K1988" i="20" s="1"/>
  <c r="K1987" i="20" s="1"/>
  <c r="J1989" i="20"/>
  <c r="J1988" i="20" s="1"/>
  <c r="J1987" i="20" s="1"/>
  <c r="I1989" i="20"/>
  <c r="I1988" i="20" s="1"/>
  <c r="I1987" i="20" s="1"/>
  <c r="H1989" i="20"/>
  <c r="H1988" i="20" s="1"/>
  <c r="G1989" i="20"/>
  <c r="G1988" i="20" s="1"/>
  <c r="G1987" i="20" s="1"/>
  <c r="L1986" i="20"/>
  <c r="M1986" i="20" s="1"/>
  <c r="L1985" i="20"/>
  <c r="M1985" i="20" s="1"/>
  <c r="Q1984" i="20"/>
  <c r="Q1983" i="20" s="1"/>
  <c r="Q1982" i="20" s="1"/>
  <c r="Q1981" i="20" s="1"/>
  <c r="Q1980" i="20" s="1"/>
  <c r="P1984" i="20"/>
  <c r="P1983" i="20" s="1"/>
  <c r="P1982" i="20" s="1"/>
  <c r="O1984" i="20"/>
  <c r="O1983" i="20" s="1"/>
  <c r="O1982" i="20" s="1"/>
  <c r="O1981" i="20" s="1"/>
  <c r="O1980" i="20" s="1"/>
  <c r="N1984" i="20"/>
  <c r="N1983" i="20" s="1"/>
  <c r="N1982" i="20" s="1"/>
  <c r="N1981" i="20" s="1"/>
  <c r="N1980" i="20" s="1"/>
  <c r="K1984" i="20"/>
  <c r="K1983" i="20" s="1"/>
  <c r="K1982" i="20" s="1"/>
  <c r="J1984" i="20"/>
  <c r="J1983" i="20" s="1"/>
  <c r="J1982" i="20" s="1"/>
  <c r="J1981" i="20" s="1"/>
  <c r="J1980" i="20" s="1"/>
  <c r="I1984" i="20"/>
  <c r="H1984" i="20"/>
  <c r="G1984" i="20"/>
  <c r="G1983" i="20" s="1"/>
  <c r="G1982" i="20" s="1"/>
  <c r="I1983" i="20"/>
  <c r="I1982" i="20" s="1"/>
  <c r="L1979" i="20"/>
  <c r="M1979" i="20" s="1"/>
  <c r="M1978" i="20" s="1"/>
  <c r="M1977" i="20" s="1"/>
  <c r="M1976" i="20" s="1"/>
  <c r="Q1978" i="20"/>
  <c r="Q1977" i="20" s="1"/>
  <c r="Q1976" i="20" s="1"/>
  <c r="P1978" i="20"/>
  <c r="P1977" i="20" s="1"/>
  <c r="P1976" i="20" s="1"/>
  <c r="O1978" i="20"/>
  <c r="O1977" i="20" s="1"/>
  <c r="O1976" i="20" s="1"/>
  <c r="N1978" i="20"/>
  <c r="N1977" i="20" s="1"/>
  <c r="N1976" i="20" s="1"/>
  <c r="K1978" i="20"/>
  <c r="K1977" i="20" s="1"/>
  <c r="K1976" i="20" s="1"/>
  <c r="J1978" i="20"/>
  <c r="J1977" i="20" s="1"/>
  <c r="J1976" i="20" s="1"/>
  <c r="I1978" i="20"/>
  <c r="I1977" i="20" s="1"/>
  <c r="I1976" i="20" s="1"/>
  <c r="H1978" i="20"/>
  <c r="H1977" i="20" s="1"/>
  <c r="G1978" i="20"/>
  <c r="G1977" i="20" s="1"/>
  <c r="G1976" i="20" s="1"/>
  <c r="L1975" i="20"/>
  <c r="M1975" i="20" s="1"/>
  <c r="M1974" i="20" s="1"/>
  <c r="Q1974" i="20"/>
  <c r="P1974" i="20"/>
  <c r="O1974" i="20"/>
  <c r="N1974" i="20"/>
  <c r="K1974" i="20"/>
  <c r="J1974" i="20"/>
  <c r="I1974" i="20"/>
  <c r="H1974" i="20"/>
  <c r="G1974" i="20"/>
  <c r="L1973" i="20"/>
  <c r="M1973" i="20" s="1"/>
  <c r="M1972" i="20" s="1"/>
  <c r="Q1972" i="20"/>
  <c r="P1972" i="20"/>
  <c r="O1972" i="20"/>
  <c r="N1972" i="20"/>
  <c r="K1972" i="20"/>
  <c r="J1972" i="20"/>
  <c r="I1972" i="20"/>
  <c r="H1972" i="20"/>
  <c r="G1972" i="20"/>
  <c r="Q1971" i="20"/>
  <c r="Q1970" i="20" s="1"/>
  <c r="P1971" i="20"/>
  <c r="P1970" i="20" s="1"/>
  <c r="J1971" i="20"/>
  <c r="J1970" i="20" s="1"/>
  <c r="L1967" i="20"/>
  <c r="M1967" i="20" s="1"/>
  <c r="M1966" i="20" s="1"/>
  <c r="M1965" i="20" s="1"/>
  <c r="M1964" i="20" s="1"/>
  <c r="M1963" i="20" s="1"/>
  <c r="M1962" i="20" s="1"/>
  <c r="Q1966" i="20"/>
  <c r="Q1965" i="20" s="1"/>
  <c r="Q1964" i="20" s="1"/>
  <c r="Q1963" i="20" s="1"/>
  <c r="Q1962" i="20" s="1"/>
  <c r="P1966" i="20"/>
  <c r="P1965" i="20" s="1"/>
  <c r="P1964" i="20" s="1"/>
  <c r="P1963" i="20" s="1"/>
  <c r="P1962" i="20" s="1"/>
  <c r="O1966" i="20"/>
  <c r="O1965" i="20" s="1"/>
  <c r="O1964" i="20" s="1"/>
  <c r="O1963" i="20" s="1"/>
  <c r="O1962" i="20" s="1"/>
  <c r="N1966" i="20"/>
  <c r="N1965" i="20" s="1"/>
  <c r="N1964" i="20" s="1"/>
  <c r="N1963" i="20" s="1"/>
  <c r="N1962" i="20" s="1"/>
  <c r="K1966" i="20"/>
  <c r="K1965" i="20" s="1"/>
  <c r="K1964" i="20" s="1"/>
  <c r="K1963" i="20" s="1"/>
  <c r="K1962" i="20" s="1"/>
  <c r="J1966" i="20"/>
  <c r="I1966" i="20"/>
  <c r="I1965" i="20" s="1"/>
  <c r="I1964" i="20" s="1"/>
  <c r="I1963" i="20" s="1"/>
  <c r="I1962" i="20" s="1"/>
  <c r="H1966" i="20"/>
  <c r="G1966" i="20"/>
  <c r="G1965" i="20" s="1"/>
  <c r="G1964" i="20" s="1"/>
  <c r="G1963" i="20" s="1"/>
  <c r="G1962" i="20" s="1"/>
  <c r="J1965" i="20"/>
  <c r="J1964" i="20" s="1"/>
  <c r="J1963" i="20" s="1"/>
  <c r="J1962" i="20" s="1"/>
  <c r="L1961" i="20"/>
  <c r="M1961" i="20" s="1"/>
  <c r="M1960" i="20" s="1"/>
  <c r="Q1960" i="20"/>
  <c r="P1960" i="20"/>
  <c r="O1960" i="20"/>
  <c r="N1960" i="20"/>
  <c r="K1960" i="20"/>
  <c r="J1960" i="20"/>
  <c r="I1960" i="20"/>
  <c r="H1960" i="20"/>
  <c r="G1960" i="20"/>
  <c r="L1959" i="20"/>
  <c r="M1959" i="20" s="1"/>
  <c r="M1958" i="20" s="1"/>
  <c r="Q1958" i="20"/>
  <c r="P1958" i="20"/>
  <c r="O1958" i="20"/>
  <c r="N1958" i="20"/>
  <c r="K1958" i="20"/>
  <c r="J1958" i="20"/>
  <c r="I1958" i="20"/>
  <c r="H1958" i="20"/>
  <c r="G1958" i="20"/>
  <c r="L1957" i="20"/>
  <c r="M1957" i="20" s="1"/>
  <c r="M1956" i="20" s="1"/>
  <c r="Q1956" i="20"/>
  <c r="P1956" i="20"/>
  <c r="O1956" i="20"/>
  <c r="N1956" i="20"/>
  <c r="K1956" i="20"/>
  <c r="J1956" i="20"/>
  <c r="I1956" i="20"/>
  <c r="H1956" i="20"/>
  <c r="G1956" i="20"/>
  <c r="L1953" i="20"/>
  <c r="M1953" i="20" s="1"/>
  <c r="M1952" i="20" s="1"/>
  <c r="M1951" i="20" s="1"/>
  <c r="M1950" i="20" s="1"/>
  <c r="Q1952" i="20"/>
  <c r="Q1951" i="20" s="1"/>
  <c r="Q1950" i="20" s="1"/>
  <c r="P1952" i="20"/>
  <c r="P1951" i="20" s="1"/>
  <c r="P1950" i="20" s="1"/>
  <c r="O1952" i="20"/>
  <c r="O1951" i="20" s="1"/>
  <c r="O1950" i="20" s="1"/>
  <c r="N1952" i="20"/>
  <c r="N1951" i="20" s="1"/>
  <c r="N1950" i="20" s="1"/>
  <c r="K1952" i="20"/>
  <c r="K1951" i="20" s="1"/>
  <c r="K1950" i="20" s="1"/>
  <c r="J1952" i="20"/>
  <c r="J1951" i="20" s="1"/>
  <c r="J1950" i="20" s="1"/>
  <c r="I1952" i="20"/>
  <c r="I1951" i="20" s="1"/>
  <c r="I1950" i="20" s="1"/>
  <c r="H1952" i="20"/>
  <c r="H1951" i="20" s="1"/>
  <c r="G1952" i="20"/>
  <c r="G1951" i="20" s="1"/>
  <c r="G1950" i="20" s="1"/>
  <c r="L1949" i="20"/>
  <c r="M1949" i="20" s="1"/>
  <c r="M1948" i="20" s="1"/>
  <c r="M1947" i="20" s="1"/>
  <c r="M1946" i="20" s="1"/>
  <c r="Q1948" i="20"/>
  <c r="Q1947" i="20" s="1"/>
  <c r="Q1946" i="20" s="1"/>
  <c r="P1948" i="20"/>
  <c r="P1947" i="20" s="1"/>
  <c r="P1946" i="20" s="1"/>
  <c r="O1948" i="20"/>
  <c r="O1947" i="20" s="1"/>
  <c r="O1946" i="20" s="1"/>
  <c r="N1948" i="20"/>
  <c r="N1947" i="20" s="1"/>
  <c r="N1946" i="20" s="1"/>
  <c r="K1948" i="20"/>
  <c r="K1947" i="20" s="1"/>
  <c r="K1946" i="20" s="1"/>
  <c r="J1948" i="20"/>
  <c r="I1948" i="20"/>
  <c r="I1947" i="20" s="1"/>
  <c r="I1946" i="20" s="1"/>
  <c r="H1948" i="20"/>
  <c r="G1948" i="20"/>
  <c r="J1947" i="20"/>
  <c r="J1946" i="20" s="1"/>
  <c r="H1947" i="20"/>
  <c r="G1947" i="20"/>
  <c r="G1946" i="20" s="1"/>
  <c r="L1945" i="20"/>
  <c r="M1945" i="20" s="1"/>
  <c r="M1944" i="20" s="1"/>
  <c r="M1943" i="20" s="1"/>
  <c r="M1942" i="20" s="1"/>
  <c r="Q1944" i="20"/>
  <c r="Q1943" i="20" s="1"/>
  <c r="Q1942" i="20" s="1"/>
  <c r="P1944" i="20"/>
  <c r="P1943" i="20" s="1"/>
  <c r="P1942" i="20" s="1"/>
  <c r="O1944" i="20"/>
  <c r="O1943" i="20" s="1"/>
  <c r="O1942" i="20" s="1"/>
  <c r="N1944" i="20"/>
  <c r="N1943" i="20" s="1"/>
  <c r="N1942" i="20" s="1"/>
  <c r="K1944" i="20"/>
  <c r="J1944" i="20"/>
  <c r="J1943" i="20" s="1"/>
  <c r="J1942" i="20" s="1"/>
  <c r="I1944" i="20"/>
  <c r="I1943" i="20" s="1"/>
  <c r="I1942" i="20" s="1"/>
  <c r="H1944" i="20"/>
  <c r="G1944" i="20"/>
  <c r="G1943" i="20" s="1"/>
  <c r="G1942" i="20" s="1"/>
  <c r="K1943" i="20"/>
  <c r="K1942" i="20" s="1"/>
  <c r="L1941" i="20"/>
  <c r="M1941" i="20" s="1"/>
  <c r="M1940" i="20" s="1"/>
  <c r="M1939" i="20" s="1"/>
  <c r="M1938" i="20" s="1"/>
  <c r="Q1940" i="20"/>
  <c r="Q1939" i="20" s="1"/>
  <c r="Q1938" i="20" s="1"/>
  <c r="P1940" i="20"/>
  <c r="P1939" i="20" s="1"/>
  <c r="P1938" i="20" s="1"/>
  <c r="O1940" i="20"/>
  <c r="O1939" i="20" s="1"/>
  <c r="O1938" i="20" s="1"/>
  <c r="N1940" i="20"/>
  <c r="N1939" i="20" s="1"/>
  <c r="N1938" i="20" s="1"/>
  <c r="K1940" i="20"/>
  <c r="K1939" i="20" s="1"/>
  <c r="K1938" i="20" s="1"/>
  <c r="J1940" i="20"/>
  <c r="J1939" i="20" s="1"/>
  <c r="J1938" i="20" s="1"/>
  <c r="I1940" i="20"/>
  <c r="H1940" i="20"/>
  <c r="H1939" i="20" s="1"/>
  <c r="H1938" i="20" s="1"/>
  <c r="G1940" i="20"/>
  <c r="G1939" i="20" s="1"/>
  <c r="G1938" i="20" s="1"/>
  <c r="L1937" i="20"/>
  <c r="M1937" i="20" s="1"/>
  <c r="M1936" i="20" s="1"/>
  <c r="M1935" i="20" s="1"/>
  <c r="M1934" i="20" s="1"/>
  <c r="Q1936" i="20"/>
  <c r="Q1935" i="20" s="1"/>
  <c r="Q1934" i="20" s="1"/>
  <c r="P1936" i="20"/>
  <c r="P1935" i="20" s="1"/>
  <c r="P1934" i="20" s="1"/>
  <c r="O1936" i="20"/>
  <c r="O1935" i="20" s="1"/>
  <c r="O1934" i="20" s="1"/>
  <c r="N1936" i="20"/>
  <c r="N1935" i="20" s="1"/>
  <c r="N1934" i="20" s="1"/>
  <c r="K1936" i="20"/>
  <c r="K1935" i="20" s="1"/>
  <c r="K1934" i="20" s="1"/>
  <c r="J1936" i="20"/>
  <c r="J1935" i="20" s="1"/>
  <c r="J1934" i="20" s="1"/>
  <c r="I1936" i="20"/>
  <c r="I1935" i="20" s="1"/>
  <c r="I1934" i="20" s="1"/>
  <c r="H1936" i="20"/>
  <c r="H1935" i="20" s="1"/>
  <c r="H1934" i="20" s="1"/>
  <c r="G1936" i="20"/>
  <c r="G1935" i="20" s="1"/>
  <c r="G1934" i="20" s="1"/>
  <c r="L1933" i="20"/>
  <c r="M1933" i="20" s="1"/>
  <c r="M1932" i="20" s="1"/>
  <c r="M1931" i="20" s="1"/>
  <c r="M1930" i="20" s="1"/>
  <c r="Q1932" i="20"/>
  <c r="Q1931" i="20" s="1"/>
  <c r="Q1930" i="20" s="1"/>
  <c r="P1932" i="20"/>
  <c r="P1931" i="20" s="1"/>
  <c r="P1930" i="20" s="1"/>
  <c r="O1932" i="20"/>
  <c r="O1931" i="20" s="1"/>
  <c r="O1930" i="20" s="1"/>
  <c r="N1932" i="20"/>
  <c r="K1932" i="20"/>
  <c r="K1931" i="20" s="1"/>
  <c r="J1932" i="20"/>
  <c r="J1931" i="20" s="1"/>
  <c r="J1930" i="20" s="1"/>
  <c r="I1932" i="20"/>
  <c r="I1931" i="20" s="1"/>
  <c r="I1930" i="20" s="1"/>
  <c r="H1932" i="20"/>
  <c r="G1932" i="20"/>
  <c r="G1931" i="20" s="1"/>
  <c r="G1930" i="20" s="1"/>
  <c r="N1931" i="20"/>
  <c r="N1930" i="20" s="1"/>
  <c r="K1930" i="20"/>
  <c r="L1929" i="20"/>
  <c r="M1929" i="20" s="1"/>
  <c r="M1928" i="20" s="1"/>
  <c r="M1927" i="20" s="1"/>
  <c r="M1926" i="20" s="1"/>
  <c r="Q1928" i="20"/>
  <c r="Q1927" i="20" s="1"/>
  <c r="Q1926" i="20" s="1"/>
  <c r="P1928" i="20"/>
  <c r="P1927" i="20" s="1"/>
  <c r="P1926" i="20" s="1"/>
  <c r="O1928" i="20"/>
  <c r="N1928" i="20"/>
  <c r="N1927" i="20" s="1"/>
  <c r="N1926" i="20" s="1"/>
  <c r="K1928" i="20"/>
  <c r="K1927" i="20" s="1"/>
  <c r="K1926" i="20" s="1"/>
  <c r="J1928" i="20"/>
  <c r="J1927" i="20" s="1"/>
  <c r="J1926" i="20" s="1"/>
  <c r="I1928" i="20"/>
  <c r="H1928" i="20"/>
  <c r="H1927" i="20" s="1"/>
  <c r="H1926" i="20" s="1"/>
  <c r="G1928" i="20"/>
  <c r="G1927" i="20" s="1"/>
  <c r="G1926" i="20" s="1"/>
  <c r="O1927" i="20"/>
  <c r="O1926" i="20" s="1"/>
  <c r="L1925" i="20"/>
  <c r="M1925" i="20" s="1"/>
  <c r="M1924" i="20" s="1"/>
  <c r="M1923" i="20" s="1"/>
  <c r="M1922" i="20" s="1"/>
  <c r="Q1924" i="20"/>
  <c r="Q1923" i="20" s="1"/>
  <c r="Q1922" i="20" s="1"/>
  <c r="P1924" i="20"/>
  <c r="P1923" i="20" s="1"/>
  <c r="P1922" i="20" s="1"/>
  <c r="O1924" i="20"/>
  <c r="N1924" i="20"/>
  <c r="K1924" i="20"/>
  <c r="K1923" i="20" s="1"/>
  <c r="K1922" i="20" s="1"/>
  <c r="J1924" i="20"/>
  <c r="J1923" i="20" s="1"/>
  <c r="J1922" i="20" s="1"/>
  <c r="I1924" i="20"/>
  <c r="H1924" i="20"/>
  <c r="G1924" i="20"/>
  <c r="G1923" i="20" s="1"/>
  <c r="G1922" i="20" s="1"/>
  <c r="O1923" i="20"/>
  <c r="O1922" i="20" s="1"/>
  <c r="N1923" i="20"/>
  <c r="N1922" i="20" s="1"/>
  <c r="I1923" i="20"/>
  <c r="I1922" i="20" s="1"/>
  <c r="L1921" i="20"/>
  <c r="M1921" i="20" s="1"/>
  <c r="M1920" i="20" s="1"/>
  <c r="M1919" i="20" s="1"/>
  <c r="M1918" i="20" s="1"/>
  <c r="Q1920" i="20"/>
  <c r="Q1919" i="20" s="1"/>
  <c r="Q1918" i="20" s="1"/>
  <c r="P1920" i="20"/>
  <c r="P1919" i="20" s="1"/>
  <c r="P1918" i="20" s="1"/>
  <c r="O1920" i="20"/>
  <c r="O1919" i="20" s="1"/>
  <c r="O1918" i="20" s="1"/>
  <c r="N1920" i="20"/>
  <c r="N1919" i="20" s="1"/>
  <c r="N1918" i="20" s="1"/>
  <c r="K1920" i="20"/>
  <c r="K1919" i="20" s="1"/>
  <c r="K1918" i="20" s="1"/>
  <c r="J1920" i="20"/>
  <c r="J1919" i="20" s="1"/>
  <c r="J1918" i="20" s="1"/>
  <c r="I1920" i="20"/>
  <c r="I1919" i="20" s="1"/>
  <c r="I1918" i="20" s="1"/>
  <c r="H1920" i="20"/>
  <c r="G1920" i="20"/>
  <c r="G1919" i="20" s="1"/>
  <c r="G1918" i="20" s="1"/>
  <c r="L1917" i="20"/>
  <c r="M1917" i="20" s="1"/>
  <c r="M1916" i="20" s="1"/>
  <c r="M1915" i="20" s="1"/>
  <c r="M1914" i="20" s="1"/>
  <c r="Q1916" i="20"/>
  <c r="Q1915" i="20" s="1"/>
  <c r="Q1914" i="20" s="1"/>
  <c r="P1916" i="20"/>
  <c r="P1915" i="20" s="1"/>
  <c r="P1914" i="20" s="1"/>
  <c r="O1916" i="20"/>
  <c r="O1915" i="20" s="1"/>
  <c r="O1914" i="20" s="1"/>
  <c r="N1916" i="20"/>
  <c r="N1915" i="20" s="1"/>
  <c r="N1914" i="20" s="1"/>
  <c r="K1916" i="20"/>
  <c r="J1916" i="20"/>
  <c r="J1915" i="20" s="1"/>
  <c r="J1914" i="20" s="1"/>
  <c r="I1916" i="20"/>
  <c r="I1915" i="20" s="1"/>
  <c r="I1914" i="20" s="1"/>
  <c r="H1916" i="20"/>
  <c r="G1916" i="20"/>
  <c r="G1915" i="20" s="1"/>
  <c r="G1914" i="20" s="1"/>
  <c r="K1915" i="20"/>
  <c r="K1914" i="20" s="1"/>
  <c r="L1913" i="20"/>
  <c r="M1913" i="20" s="1"/>
  <c r="M1912" i="20" s="1"/>
  <c r="M1911" i="20" s="1"/>
  <c r="M1910" i="20" s="1"/>
  <c r="Q1912" i="20"/>
  <c r="Q1911" i="20" s="1"/>
  <c r="Q1910" i="20" s="1"/>
  <c r="P1912" i="20"/>
  <c r="P1911" i="20" s="1"/>
  <c r="P1910" i="20" s="1"/>
  <c r="O1912" i="20"/>
  <c r="O1911" i="20" s="1"/>
  <c r="O1910" i="20" s="1"/>
  <c r="N1912" i="20"/>
  <c r="K1912" i="20"/>
  <c r="K1911" i="20" s="1"/>
  <c r="K1910" i="20" s="1"/>
  <c r="J1912" i="20"/>
  <c r="I1912" i="20"/>
  <c r="I1911" i="20" s="1"/>
  <c r="H1912" i="20"/>
  <c r="G1912" i="20"/>
  <c r="G1911" i="20" s="1"/>
  <c r="G1910" i="20" s="1"/>
  <c r="N1911" i="20"/>
  <c r="N1910" i="20" s="1"/>
  <c r="J1911" i="20"/>
  <c r="J1910" i="20" s="1"/>
  <c r="I1910" i="20"/>
  <c r="L1909" i="20"/>
  <c r="M1909" i="20" s="1"/>
  <c r="M1908" i="20" s="1"/>
  <c r="M1907" i="20" s="1"/>
  <c r="M1906" i="20" s="1"/>
  <c r="Q1908" i="20"/>
  <c r="Q1907" i="20" s="1"/>
  <c r="Q1906" i="20" s="1"/>
  <c r="P1908" i="20"/>
  <c r="P1907" i="20" s="1"/>
  <c r="P1906" i="20" s="1"/>
  <c r="O1908" i="20"/>
  <c r="O1907" i="20" s="1"/>
  <c r="O1906" i="20" s="1"/>
  <c r="N1908" i="20"/>
  <c r="N1907" i="20" s="1"/>
  <c r="N1906" i="20" s="1"/>
  <c r="K1908" i="20"/>
  <c r="K1907" i="20" s="1"/>
  <c r="K1906" i="20" s="1"/>
  <c r="J1908" i="20"/>
  <c r="J1907" i="20" s="1"/>
  <c r="J1906" i="20" s="1"/>
  <c r="I1908" i="20"/>
  <c r="H1908" i="20"/>
  <c r="G1908" i="20"/>
  <c r="G1907" i="20" s="1"/>
  <c r="G1906" i="20" s="1"/>
  <c r="I1907" i="20"/>
  <c r="I1906" i="20" s="1"/>
  <c r="L1905" i="20"/>
  <c r="M1905" i="20" s="1"/>
  <c r="M1904" i="20" s="1"/>
  <c r="M1903" i="20" s="1"/>
  <c r="M1902" i="20" s="1"/>
  <c r="Q1904" i="20"/>
  <c r="P1904" i="20"/>
  <c r="P1903" i="20" s="1"/>
  <c r="P1902" i="20" s="1"/>
  <c r="O1904" i="20"/>
  <c r="O1903" i="20" s="1"/>
  <c r="O1902" i="20" s="1"/>
  <c r="N1904" i="20"/>
  <c r="N1903" i="20" s="1"/>
  <c r="N1902" i="20" s="1"/>
  <c r="K1904" i="20"/>
  <c r="K1903" i="20" s="1"/>
  <c r="K1902" i="20" s="1"/>
  <c r="J1904" i="20"/>
  <c r="I1904" i="20"/>
  <c r="I1903" i="20" s="1"/>
  <c r="I1902" i="20" s="1"/>
  <c r="H1904" i="20"/>
  <c r="H1903" i="20" s="1"/>
  <c r="H1902" i="20" s="1"/>
  <c r="G1904" i="20"/>
  <c r="G1903" i="20" s="1"/>
  <c r="G1902" i="20" s="1"/>
  <c r="Q1903" i="20"/>
  <c r="Q1902" i="20" s="1"/>
  <c r="L1901" i="20"/>
  <c r="M1901" i="20" s="1"/>
  <c r="L1900" i="20"/>
  <c r="M1900" i="20" s="1"/>
  <c r="L1899" i="20"/>
  <c r="M1899" i="20" s="1"/>
  <c r="Q1898" i="20"/>
  <c r="Q1897" i="20" s="1"/>
  <c r="Q1896" i="20" s="1"/>
  <c r="P1898" i="20"/>
  <c r="P1897" i="20" s="1"/>
  <c r="P1896" i="20" s="1"/>
  <c r="O1898" i="20"/>
  <c r="O1897" i="20" s="1"/>
  <c r="O1896" i="20" s="1"/>
  <c r="N1898" i="20"/>
  <c r="N1897" i="20" s="1"/>
  <c r="N1896" i="20" s="1"/>
  <c r="K1898" i="20"/>
  <c r="K1897" i="20" s="1"/>
  <c r="K1896" i="20" s="1"/>
  <c r="J1898" i="20"/>
  <c r="J1897" i="20" s="1"/>
  <c r="J1896" i="20" s="1"/>
  <c r="I1898" i="20"/>
  <c r="I1897" i="20" s="1"/>
  <c r="I1896" i="20" s="1"/>
  <c r="H1898" i="20"/>
  <c r="G1898" i="20"/>
  <c r="G1897" i="20" s="1"/>
  <c r="G1896" i="20" s="1"/>
  <c r="L1895" i="20"/>
  <c r="M1895" i="20" s="1"/>
  <c r="M1894" i="20" s="1"/>
  <c r="M1893" i="20" s="1"/>
  <c r="M1892" i="20" s="1"/>
  <c r="Q1894" i="20"/>
  <c r="Q1893" i="20" s="1"/>
  <c r="Q1892" i="20" s="1"/>
  <c r="P1894" i="20"/>
  <c r="P1893" i="20" s="1"/>
  <c r="P1892" i="20" s="1"/>
  <c r="O1894" i="20"/>
  <c r="O1893" i="20" s="1"/>
  <c r="O1892" i="20" s="1"/>
  <c r="N1894" i="20"/>
  <c r="N1893" i="20" s="1"/>
  <c r="N1892" i="20" s="1"/>
  <c r="K1894" i="20"/>
  <c r="J1894" i="20"/>
  <c r="J1893" i="20" s="1"/>
  <c r="J1892" i="20" s="1"/>
  <c r="I1894" i="20"/>
  <c r="I1893" i="20" s="1"/>
  <c r="H1894" i="20"/>
  <c r="H1893" i="20" s="1"/>
  <c r="H1892" i="20" s="1"/>
  <c r="G1894" i="20"/>
  <c r="G1893" i="20" s="1"/>
  <c r="G1892" i="20" s="1"/>
  <c r="L1891" i="20"/>
  <c r="M1891" i="20" s="1"/>
  <c r="M1890" i="20" s="1"/>
  <c r="M1889" i="20" s="1"/>
  <c r="M1888" i="20" s="1"/>
  <c r="Q1890" i="20"/>
  <c r="Q1889" i="20" s="1"/>
  <c r="Q1888" i="20" s="1"/>
  <c r="P1890" i="20"/>
  <c r="P1889" i="20" s="1"/>
  <c r="P1888" i="20" s="1"/>
  <c r="O1890" i="20"/>
  <c r="O1889" i="20" s="1"/>
  <c r="O1888" i="20" s="1"/>
  <c r="N1890" i="20"/>
  <c r="K1890" i="20"/>
  <c r="K1889" i="20" s="1"/>
  <c r="K1888" i="20" s="1"/>
  <c r="J1890" i="20"/>
  <c r="I1890" i="20"/>
  <c r="I1889" i="20" s="1"/>
  <c r="I1888" i="20" s="1"/>
  <c r="H1890" i="20"/>
  <c r="H1889" i="20" s="1"/>
  <c r="H1888" i="20" s="1"/>
  <c r="G1890" i="20"/>
  <c r="G1889" i="20" s="1"/>
  <c r="G1888" i="20" s="1"/>
  <c r="N1889" i="20"/>
  <c r="N1888" i="20" s="1"/>
  <c r="L1887" i="20"/>
  <c r="M1887" i="20" s="1"/>
  <c r="M1886" i="20" s="1"/>
  <c r="M1885" i="20" s="1"/>
  <c r="M1884" i="20" s="1"/>
  <c r="Q1886" i="20"/>
  <c r="P1886" i="20"/>
  <c r="P1885" i="20" s="1"/>
  <c r="P1884" i="20" s="1"/>
  <c r="O1886" i="20"/>
  <c r="O1885" i="20" s="1"/>
  <c r="O1884" i="20" s="1"/>
  <c r="N1886" i="20"/>
  <c r="N1885" i="20" s="1"/>
  <c r="N1884" i="20" s="1"/>
  <c r="K1886" i="20"/>
  <c r="K1885" i="20" s="1"/>
  <c r="K1884" i="20" s="1"/>
  <c r="J1886" i="20"/>
  <c r="J1885" i="20" s="1"/>
  <c r="J1884" i="20" s="1"/>
  <c r="I1886" i="20"/>
  <c r="H1886" i="20"/>
  <c r="G1886" i="20"/>
  <c r="G1885" i="20" s="1"/>
  <c r="G1884" i="20" s="1"/>
  <c r="Q1885" i="20"/>
  <c r="Q1884" i="20" s="1"/>
  <c r="I1885" i="20"/>
  <c r="I1884" i="20" s="1"/>
  <c r="L1883" i="20"/>
  <c r="M1883" i="20" s="1"/>
  <c r="M1882" i="20" s="1"/>
  <c r="M1881" i="20" s="1"/>
  <c r="M1880" i="20" s="1"/>
  <c r="Q1882" i="20"/>
  <c r="Q1881" i="20" s="1"/>
  <c r="P1882" i="20"/>
  <c r="P1881" i="20" s="1"/>
  <c r="P1880" i="20" s="1"/>
  <c r="O1882" i="20"/>
  <c r="O1881" i="20" s="1"/>
  <c r="O1880" i="20" s="1"/>
  <c r="N1882" i="20"/>
  <c r="N1881" i="20" s="1"/>
  <c r="N1880" i="20" s="1"/>
  <c r="K1882" i="20"/>
  <c r="K1881" i="20" s="1"/>
  <c r="K1880" i="20" s="1"/>
  <c r="J1882" i="20"/>
  <c r="J1881" i="20" s="1"/>
  <c r="J1880" i="20" s="1"/>
  <c r="I1882" i="20"/>
  <c r="I1881" i="20" s="1"/>
  <c r="I1880" i="20" s="1"/>
  <c r="H1882" i="20"/>
  <c r="G1882" i="20"/>
  <c r="G1881" i="20" s="1"/>
  <c r="G1880" i="20" s="1"/>
  <c r="Q1880" i="20"/>
  <c r="L1879" i="20"/>
  <c r="M1879" i="20" s="1"/>
  <c r="M1878" i="20" s="1"/>
  <c r="M1877" i="20" s="1"/>
  <c r="M1876" i="20" s="1"/>
  <c r="Q1878" i="20"/>
  <c r="Q1877" i="20" s="1"/>
  <c r="Q1876" i="20" s="1"/>
  <c r="P1878" i="20"/>
  <c r="P1877" i="20" s="1"/>
  <c r="P1876" i="20" s="1"/>
  <c r="O1878" i="20"/>
  <c r="O1877" i="20" s="1"/>
  <c r="O1876" i="20" s="1"/>
  <c r="N1878" i="20"/>
  <c r="N1877" i="20" s="1"/>
  <c r="N1876" i="20" s="1"/>
  <c r="K1878" i="20"/>
  <c r="J1878" i="20"/>
  <c r="J1877" i="20" s="1"/>
  <c r="I1878" i="20"/>
  <c r="I1877" i="20" s="1"/>
  <c r="I1876" i="20" s="1"/>
  <c r="H1878" i="20"/>
  <c r="G1878" i="20"/>
  <c r="G1877" i="20" s="1"/>
  <c r="G1876" i="20" s="1"/>
  <c r="K1877" i="20"/>
  <c r="K1876" i="20" s="1"/>
  <c r="J1876" i="20"/>
  <c r="L1875" i="20"/>
  <c r="M1875" i="20" s="1"/>
  <c r="M1874" i="20" s="1"/>
  <c r="M1873" i="20" s="1"/>
  <c r="M1872" i="20" s="1"/>
  <c r="Q1874" i="20"/>
  <c r="Q1873" i="20" s="1"/>
  <c r="Q1872" i="20" s="1"/>
  <c r="P1874" i="20"/>
  <c r="P1873" i="20" s="1"/>
  <c r="P1872" i="20" s="1"/>
  <c r="O1874" i="20"/>
  <c r="O1873" i="20" s="1"/>
  <c r="O1872" i="20" s="1"/>
  <c r="N1874" i="20"/>
  <c r="N1873" i="20" s="1"/>
  <c r="N1872" i="20" s="1"/>
  <c r="K1874" i="20"/>
  <c r="K1873" i="20" s="1"/>
  <c r="K1872" i="20" s="1"/>
  <c r="J1874" i="20"/>
  <c r="J1873" i="20" s="1"/>
  <c r="J1872" i="20" s="1"/>
  <c r="I1874" i="20"/>
  <c r="I1873" i="20" s="1"/>
  <c r="I1872" i="20" s="1"/>
  <c r="H1874" i="20"/>
  <c r="G1874" i="20"/>
  <c r="G1873" i="20"/>
  <c r="G1872" i="20" s="1"/>
  <c r="L1871" i="20"/>
  <c r="M1871" i="20" s="1"/>
  <c r="M1870" i="20" s="1"/>
  <c r="M1869" i="20" s="1"/>
  <c r="M1868" i="20" s="1"/>
  <c r="Q1870" i="20"/>
  <c r="Q1869" i="20" s="1"/>
  <c r="Q1868" i="20" s="1"/>
  <c r="P1870" i="20"/>
  <c r="P1869" i="20" s="1"/>
  <c r="P1868" i="20" s="1"/>
  <c r="O1870" i="20"/>
  <c r="O1869" i="20" s="1"/>
  <c r="O1868" i="20" s="1"/>
  <c r="N1870" i="20"/>
  <c r="N1869" i="20" s="1"/>
  <c r="N1868" i="20" s="1"/>
  <c r="K1870" i="20"/>
  <c r="J1870" i="20"/>
  <c r="J1869" i="20" s="1"/>
  <c r="J1868" i="20" s="1"/>
  <c r="I1870" i="20"/>
  <c r="H1870" i="20"/>
  <c r="H1869" i="20" s="1"/>
  <c r="H1868" i="20" s="1"/>
  <c r="G1870" i="20"/>
  <c r="G1869" i="20" s="1"/>
  <c r="G1868" i="20" s="1"/>
  <c r="I1869" i="20"/>
  <c r="I1868" i="20" s="1"/>
  <c r="L1867" i="20"/>
  <c r="M1867" i="20" s="1"/>
  <c r="M1866" i="20" s="1"/>
  <c r="M1865" i="20" s="1"/>
  <c r="M1864" i="20" s="1"/>
  <c r="Q1866" i="20"/>
  <c r="Q1865" i="20" s="1"/>
  <c r="P1866" i="20"/>
  <c r="P1865" i="20" s="1"/>
  <c r="P1864" i="20" s="1"/>
  <c r="O1866" i="20"/>
  <c r="O1865" i="20" s="1"/>
  <c r="O1864" i="20" s="1"/>
  <c r="N1866" i="20"/>
  <c r="N1865" i="20" s="1"/>
  <c r="N1864" i="20" s="1"/>
  <c r="K1866" i="20"/>
  <c r="K1865" i="20" s="1"/>
  <c r="K1864" i="20" s="1"/>
  <c r="J1866" i="20"/>
  <c r="J1865" i="20" s="1"/>
  <c r="J1864" i="20" s="1"/>
  <c r="I1866" i="20"/>
  <c r="H1866" i="20"/>
  <c r="G1866" i="20"/>
  <c r="G1865" i="20" s="1"/>
  <c r="G1864" i="20" s="1"/>
  <c r="H1865" i="20"/>
  <c r="H1864" i="20" s="1"/>
  <c r="Q1864" i="20"/>
  <c r="L1863" i="20"/>
  <c r="M1863" i="20" s="1"/>
  <c r="M1862" i="20" s="1"/>
  <c r="M1861" i="20" s="1"/>
  <c r="M1860" i="20" s="1"/>
  <c r="Q1862" i="20"/>
  <c r="Q1861" i="20" s="1"/>
  <c r="Q1860" i="20" s="1"/>
  <c r="P1862" i="20"/>
  <c r="P1861" i="20" s="1"/>
  <c r="P1860" i="20" s="1"/>
  <c r="O1862" i="20"/>
  <c r="O1861" i="20" s="1"/>
  <c r="O1860" i="20" s="1"/>
  <c r="N1862" i="20"/>
  <c r="N1861" i="20" s="1"/>
  <c r="N1860" i="20" s="1"/>
  <c r="K1862" i="20"/>
  <c r="K1861" i="20" s="1"/>
  <c r="K1860" i="20" s="1"/>
  <c r="J1862" i="20"/>
  <c r="J1861" i="20" s="1"/>
  <c r="J1860" i="20" s="1"/>
  <c r="I1862" i="20"/>
  <c r="H1862" i="20"/>
  <c r="H1861" i="20" s="1"/>
  <c r="G1862" i="20"/>
  <c r="G1861" i="20" s="1"/>
  <c r="G1860" i="20" s="1"/>
  <c r="L1856" i="20"/>
  <c r="M1856" i="20" s="1"/>
  <c r="M1855" i="20" s="1"/>
  <c r="Q1855" i="20"/>
  <c r="P1855" i="20"/>
  <c r="O1855" i="20"/>
  <c r="N1855" i="20"/>
  <c r="K1855" i="20"/>
  <c r="J1855" i="20"/>
  <c r="I1855" i="20"/>
  <c r="H1855" i="20"/>
  <c r="G1855" i="20"/>
  <c r="L1854" i="20"/>
  <c r="M1854" i="20" s="1"/>
  <c r="M1853" i="20" s="1"/>
  <c r="M1852" i="20" s="1"/>
  <c r="Q1853" i="20"/>
  <c r="Q1852" i="20" s="1"/>
  <c r="Q1851" i="20" s="1"/>
  <c r="P1853" i="20"/>
  <c r="P1852" i="20" s="1"/>
  <c r="O1853" i="20"/>
  <c r="O1852" i="20" s="1"/>
  <c r="O1851" i="20" s="1"/>
  <c r="N1853" i="20"/>
  <c r="N1852" i="20" s="1"/>
  <c r="K1853" i="20"/>
  <c r="K1852" i="20" s="1"/>
  <c r="J1853" i="20"/>
  <c r="J1852" i="20" s="1"/>
  <c r="I1853" i="20"/>
  <c r="H1853" i="20"/>
  <c r="H1852" i="20" s="1"/>
  <c r="G1853" i="20"/>
  <c r="G1852" i="20" s="1"/>
  <c r="G1851" i="20" s="1"/>
  <c r="L1850" i="20"/>
  <c r="M1850" i="20" s="1"/>
  <c r="M1849" i="20" s="1"/>
  <c r="M1848" i="20" s="1"/>
  <c r="Q1849" i="20"/>
  <c r="Q1848" i="20" s="1"/>
  <c r="P1849" i="20"/>
  <c r="O1849" i="20"/>
  <c r="N1849" i="20"/>
  <c r="N1848" i="20" s="1"/>
  <c r="K1849" i="20"/>
  <c r="K1848" i="20" s="1"/>
  <c r="J1849" i="20"/>
  <c r="J1848" i="20" s="1"/>
  <c r="I1849" i="20"/>
  <c r="I1848" i="20" s="1"/>
  <c r="H1849" i="20"/>
  <c r="H1848" i="20" s="1"/>
  <c r="G1849" i="20"/>
  <c r="G1848" i="20" s="1"/>
  <c r="P1848" i="20"/>
  <c r="O1848" i="20"/>
  <c r="L1846" i="20"/>
  <c r="M1846" i="20" s="1"/>
  <c r="M1845" i="20" s="1"/>
  <c r="M1844" i="20" s="1"/>
  <c r="Q1845" i="20"/>
  <c r="Q1844" i="20" s="1"/>
  <c r="P1845" i="20"/>
  <c r="P1844" i="20" s="1"/>
  <c r="O1845" i="20"/>
  <c r="O1844" i="20" s="1"/>
  <c r="N1845" i="20"/>
  <c r="N1844" i="20" s="1"/>
  <c r="K1845" i="20"/>
  <c r="K1844" i="20" s="1"/>
  <c r="J1845" i="20"/>
  <c r="J1844" i="20" s="1"/>
  <c r="I1845" i="20"/>
  <c r="H1845" i="20"/>
  <c r="G1845" i="20"/>
  <c r="G1844" i="20" s="1"/>
  <c r="H1844" i="20"/>
  <c r="L1843" i="20"/>
  <c r="M1843" i="20" s="1"/>
  <c r="L1842" i="20"/>
  <c r="M1842" i="20" s="1"/>
  <c r="L1841" i="20"/>
  <c r="M1841" i="20" s="1"/>
  <c r="Q1840" i="20"/>
  <c r="Q1839" i="20" s="1"/>
  <c r="P1840" i="20"/>
  <c r="P1839" i="20" s="1"/>
  <c r="O1840" i="20"/>
  <c r="O1839" i="20" s="1"/>
  <c r="N1840" i="20"/>
  <c r="N1839" i="20" s="1"/>
  <c r="K1840" i="20"/>
  <c r="K1839" i="20" s="1"/>
  <c r="J1840" i="20"/>
  <c r="J1839" i="20" s="1"/>
  <c r="I1840" i="20"/>
  <c r="I1839" i="20" s="1"/>
  <c r="H1840" i="20"/>
  <c r="G1840" i="20"/>
  <c r="G1839" i="20" s="1"/>
  <c r="L1838" i="20"/>
  <c r="M1838" i="20" s="1"/>
  <c r="L1837" i="20"/>
  <c r="M1837" i="20" s="1"/>
  <c r="Q1836" i="20"/>
  <c r="Q1835" i="20" s="1"/>
  <c r="Q1834" i="20" s="1"/>
  <c r="P1836" i="20"/>
  <c r="P1835" i="20" s="1"/>
  <c r="P1834" i="20" s="1"/>
  <c r="O1836" i="20"/>
  <c r="O1835" i="20" s="1"/>
  <c r="O1834" i="20" s="1"/>
  <c r="N1836" i="20"/>
  <c r="N1835" i="20" s="1"/>
  <c r="N1834" i="20" s="1"/>
  <c r="K1836" i="20"/>
  <c r="J1836" i="20"/>
  <c r="J1835" i="20" s="1"/>
  <c r="J1834" i="20" s="1"/>
  <c r="I1836" i="20"/>
  <c r="I1835" i="20" s="1"/>
  <c r="I1834" i="20" s="1"/>
  <c r="H1836" i="20"/>
  <c r="H1835" i="20" s="1"/>
  <c r="H1834" i="20" s="1"/>
  <c r="G1836" i="20"/>
  <c r="G1835" i="20" s="1"/>
  <c r="G1834" i="20" s="1"/>
  <c r="L1833" i="20"/>
  <c r="M1833" i="20" s="1"/>
  <c r="M1832" i="20" s="1"/>
  <c r="M1831" i="20" s="1"/>
  <c r="Q1832" i="20"/>
  <c r="Q1831" i="20" s="1"/>
  <c r="P1832" i="20"/>
  <c r="P1831" i="20" s="1"/>
  <c r="O1832" i="20"/>
  <c r="O1831" i="20" s="1"/>
  <c r="N1832" i="20"/>
  <c r="N1831" i="20" s="1"/>
  <c r="K1832" i="20"/>
  <c r="K1831" i="20" s="1"/>
  <c r="J1832" i="20"/>
  <c r="J1831" i="20" s="1"/>
  <c r="J1830" i="20" s="1"/>
  <c r="I1832" i="20"/>
  <c r="I1831" i="20" s="1"/>
  <c r="I1830" i="20" s="1"/>
  <c r="H1832" i="20"/>
  <c r="G1832" i="20"/>
  <c r="G1831" i="20" s="1"/>
  <c r="L1829" i="20"/>
  <c r="M1829" i="20" s="1"/>
  <c r="L1828" i="20"/>
  <c r="M1828" i="20" s="1"/>
  <c r="L1827" i="20"/>
  <c r="M1827" i="20" s="1"/>
  <c r="L1826" i="20"/>
  <c r="M1826" i="20" s="1"/>
  <c r="L1825" i="20"/>
  <c r="M1825" i="20" s="1"/>
  <c r="L1824" i="20"/>
  <c r="M1824" i="20" s="1"/>
  <c r="Q1823" i="20"/>
  <c r="P1823" i="20"/>
  <c r="O1823" i="20"/>
  <c r="N1823" i="20"/>
  <c r="K1823" i="20"/>
  <c r="J1823" i="20"/>
  <c r="I1823" i="20"/>
  <c r="H1823" i="20"/>
  <c r="G1823" i="20"/>
  <c r="K1822" i="20"/>
  <c r="L1822" i="20" s="1"/>
  <c r="M1822" i="20" s="1"/>
  <c r="L1821" i="20"/>
  <c r="M1821" i="20" s="1"/>
  <c r="K1820" i="20"/>
  <c r="L1820" i="20" s="1"/>
  <c r="M1820" i="20" s="1"/>
  <c r="L1819" i="20"/>
  <c r="M1819" i="20" s="1"/>
  <c r="L1818" i="20"/>
  <c r="M1818" i="20" s="1"/>
  <c r="K1818" i="20"/>
  <c r="L1817" i="20"/>
  <c r="M1817" i="20" s="1"/>
  <c r="Q1816" i="20"/>
  <c r="P1816" i="20"/>
  <c r="O1816" i="20"/>
  <c r="N1816" i="20"/>
  <c r="J1816" i="20"/>
  <c r="I1816" i="20"/>
  <c r="H1816" i="20"/>
  <c r="G1816" i="20"/>
  <c r="L1815" i="20"/>
  <c r="M1815" i="20" s="1"/>
  <c r="K1814" i="20"/>
  <c r="L1814" i="20" s="1"/>
  <c r="M1814" i="20" s="1"/>
  <c r="L1813" i="20"/>
  <c r="M1813" i="20" s="1"/>
  <c r="Q1812" i="20"/>
  <c r="P1812" i="20"/>
  <c r="O1812" i="20"/>
  <c r="N1812" i="20"/>
  <c r="J1812" i="20"/>
  <c r="I1812" i="20"/>
  <c r="H1812" i="20"/>
  <c r="G1812" i="20"/>
  <c r="L1811" i="20"/>
  <c r="M1811" i="20" s="1"/>
  <c r="L1810" i="20"/>
  <c r="M1810" i="20" s="1"/>
  <c r="L1809" i="20"/>
  <c r="M1809" i="20" s="1"/>
  <c r="L1808" i="20"/>
  <c r="M1808" i="20" s="1"/>
  <c r="L1807" i="20"/>
  <c r="M1807" i="20" s="1"/>
  <c r="Q1806" i="20"/>
  <c r="P1806" i="20"/>
  <c r="O1806" i="20"/>
  <c r="N1806" i="20"/>
  <c r="K1806" i="20"/>
  <c r="J1806" i="20"/>
  <c r="I1806" i="20"/>
  <c r="H1806" i="20"/>
  <c r="G1806" i="20"/>
  <c r="L1804" i="20"/>
  <c r="M1804" i="20" s="1"/>
  <c r="M1803" i="20" s="1"/>
  <c r="Q1803" i="20"/>
  <c r="P1803" i="20"/>
  <c r="O1803" i="20"/>
  <c r="N1803" i="20"/>
  <c r="K1803" i="20"/>
  <c r="J1803" i="20"/>
  <c r="I1803" i="20"/>
  <c r="H1803" i="20"/>
  <c r="G1803" i="20"/>
  <c r="L1802" i="20"/>
  <c r="M1802" i="20" s="1"/>
  <c r="L1801" i="20"/>
  <c r="M1801" i="20" s="1"/>
  <c r="L1800" i="20"/>
  <c r="M1800" i="20" s="1"/>
  <c r="L1799" i="20"/>
  <c r="M1799" i="20" s="1"/>
  <c r="L1798" i="20"/>
  <c r="M1798" i="20" s="1"/>
  <c r="L1797" i="20"/>
  <c r="M1797" i="20" s="1"/>
  <c r="Q1796" i="20"/>
  <c r="P1796" i="20"/>
  <c r="O1796" i="20"/>
  <c r="N1796" i="20"/>
  <c r="K1796" i="20"/>
  <c r="J1796" i="20"/>
  <c r="I1796" i="20"/>
  <c r="H1796" i="20"/>
  <c r="G1796" i="20"/>
  <c r="L1795" i="20"/>
  <c r="M1795" i="20" s="1"/>
  <c r="L1794" i="20"/>
  <c r="M1794" i="20" s="1"/>
  <c r="Q1793" i="20"/>
  <c r="P1793" i="20"/>
  <c r="O1793" i="20"/>
  <c r="N1793" i="20"/>
  <c r="K1793" i="20"/>
  <c r="J1793" i="20"/>
  <c r="I1793" i="20"/>
  <c r="H1793" i="20"/>
  <c r="G1793" i="20"/>
  <c r="L1790" i="20"/>
  <c r="M1790" i="20" s="1"/>
  <c r="M1789" i="20" s="1"/>
  <c r="Q1789" i="20"/>
  <c r="P1789" i="20"/>
  <c r="O1789" i="20"/>
  <c r="N1789" i="20"/>
  <c r="K1789" i="20"/>
  <c r="J1789" i="20"/>
  <c r="I1789" i="20"/>
  <c r="H1789" i="20"/>
  <c r="G1789" i="20"/>
  <c r="L1788" i="20"/>
  <c r="M1788" i="20" s="1"/>
  <c r="M1787" i="20" s="1"/>
  <c r="Q1787" i="20"/>
  <c r="P1787" i="20"/>
  <c r="O1787" i="20"/>
  <c r="O1786" i="20" s="1"/>
  <c r="O1785" i="20" s="1"/>
  <c r="N1787" i="20"/>
  <c r="K1787" i="20"/>
  <c r="J1787" i="20"/>
  <c r="I1787" i="20"/>
  <c r="I1786" i="20" s="1"/>
  <c r="I1785" i="20" s="1"/>
  <c r="H1787" i="20"/>
  <c r="G1787" i="20"/>
  <c r="G1786" i="20" s="1"/>
  <c r="G1785" i="20" s="1"/>
  <c r="N1786" i="20"/>
  <c r="N1785" i="20" s="1"/>
  <c r="K1786" i="20"/>
  <c r="K1785" i="20" s="1"/>
  <c r="L1783" i="20"/>
  <c r="M1783" i="20" s="1"/>
  <c r="L1782" i="20"/>
  <c r="L1781" i="20"/>
  <c r="L1780" i="20"/>
  <c r="L1779" i="20"/>
  <c r="L1778" i="20"/>
  <c r="Q1777" i="20"/>
  <c r="Q1776" i="20" s="1"/>
  <c r="P1777" i="20"/>
  <c r="P1776" i="20" s="1"/>
  <c r="O1777" i="20"/>
  <c r="O1776" i="20" s="1"/>
  <c r="N1777" i="20"/>
  <c r="N1776" i="20" s="1"/>
  <c r="M1777" i="20"/>
  <c r="M1776" i="20" s="1"/>
  <c r="K1777" i="20"/>
  <c r="K1776" i="20" s="1"/>
  <c r="J1777" i="20"/>
  <c r="J1776" i="20" s="1"/>
  <c r="I1777" i="20"/>
  <c r="I1776" i="20" s="1"/>
  <c r="H1777" i="20"/>
  <c r="H1776" i="20" s="1"/>
  <c r="G1777" i="20"/>
  <c r="G1776" i="20" s="1"/>
  <c r="L1775" i="20"/>
  <c r="M1775" i="20" s="1"/>
  <c r="L1774" i="20"/>
  <c r="M1774" i="20" s="1"/>
  <c r="L1773" i="20"/>
  <c r="M1773" i="20" s="1"/>
  <c r="L1772" i="20"/>
  <c r="M1772" i="20" s="1"/>
  <c r="L1771" i="20"/>
  <c r="M1771" i="20" s="1"/>
  <c r="L1770" i="20"/>
  <c r="M1770" i="20" s="1"/>
  <c r="L1769" i="20"/>
  <c r="M1769" i="20" s="1"/>
  <c r="Q1768" i="20"/>
  <c r="P1768" i="20"/>
  <c r="O1768" i="20"/>
  <c r="N1768" i="20"/>
  <c r="K1768" i="20"/>
  <c r="J1768" i="20"/>
  <c r="I1768" i="20"/>
  <c r="H1768" i="20"/>
  <c r="G1768" i="20"/>
  <c r="L1767" i="20"/>
  <c r="M1767" i="20" s="1"/>
  <c r="L1766" i="20"/>
  <c r="M1766" i="20" s="1"/>
  <c r="L1765" i="20"/>
  <c r="M1765" i="20" s="1"/>
  <c r="L1764" i="20"/>
  <c r="M1764" i="20" s="1"/>
  <c r="L1763" i="20"/>
  <c r="M1763" i="20" s="1"/>
  <c r="L1762" i="20"/>
  <c r="M1762" i="20" s="1"/>
  <c r="L1761" i="20"/>
  <c r="M1761" i="20" s="1"/>
  <c r="L1760" i="20"/>
  <c r="M1760" i="20" s="1"/>
  <c r="Q1759" i="20"/>
  <c r="Q1758" i="20" s="1"/>
  <c r="P1759" i="20"/>
  <c r="P1758" i="20" s="1"/>
  <c r="O1759" i="20"/>
  <c r="O1758" i="20" s="1"/>
  <c r="N1759" i="20"/>
  <c r="N1758" i="20" s="1"/>
  <c r="K1759" i="20"/>
  <c r="K1758" i="20" s="1"/>
  <c r="J1759" i="20"/>
  <c r="J1758" i="20" s="1"/>
  <c r="I1759" i="20"/>
  <c r="I1758" i="20" s="1"/>
  <c r="H1759" i="20"/>
  <c r="H1758" i="20" s="1"/>
  <c r="G1759" i="20"/>
  <c r="G1758" i="20" s="1"/>
  <c r="L1754" i="20"/>
  <c r="M1754" i="20" s="1"/>
  <c r="M1753" i="20" s="1"/>
  <c r="M1752" i="20" s="1"/>
  <c r="M1751" i="20" s="1"/>
  <c r="Q1753" i="20"/>
  <c r="Q1752" i="20" s="1"/>
  <c r="Q1751" i="20" s="1"/>
  <c r="P1753" i="20"/>
  <c r="P1752" i="20" s="1"/>
  <c r="P1751" i="20" s="1"/>
  <c r="O1753" i="20"/>
  <c r="O1752" i="20" s="1"/>
  <c r="O1751" i="20" s="1"/>
  <c r="N1753" i="20"/>
  <c r="N1752" i="20" s="1"/>
  <c r="N1751" i="20" s="1"/>
  <c r="L1753" i="20"/>
  <c r="L1752" i="20" s="1"/>
  <c r="L1751" i="20" s="1"/>
  <c r="K1753" i="20"/>
  <c r="K1752" i="20" s="1"/>
  <c r="K1751" i="20" s="1"/>
  <c r="J1753" i="20"/>
  <c r="J1752" i="20" s="1"/>
  <c r="J1751" i="20" s="1"/>
  <c r="I1753" i="20"/>
  <c r="I1752" i="20" s="1"/>
  <c r="I1751" i="20" s="1"/>
  <c r="H1753" i="20"/>
  <c r="G1753" i="20"/>
  <c r="G1752" i="20" s="1"/>
  <c r="G1751" i="20" s="1"/>
  <c r="H1752" i="20"/>
  <c r="H1751" i="20" s="1"/>
  <c r="L1750" i="20"/>
  <c r="L1749" i="20"/>
  <c r="M1749" i="20" s="1"/>
  <c r="Q1748" i="20"/>
  <c r="Q1747" i="20" s="1"/>
  <c r="Q1746" i="20" s="1"/>
  <c r="P1748" i="20"/>
  <c r="P1747" i="20" s="1"/>
  <c r="P1746" i="20" s="1"/>
  <c r="O1748" i="20"/>
  <c r="O1747" i="20" s="1"/>
  <c r="O1746" i="20" s="1"/>
  <c r="N1748" i="20"/>
  <c r="N1747" i="20" s="1"/>
  <c r="N1746" i="20" s="1"/>
  <c r="K1748" i="20"/>
  <c r="K1747" i="20" s="1"/>
  <c r="K1746" i="20" s="1"/>
  <c r="J1748" i="20"/>
  <c r="J1747" i="20" s="1"/>
  <c r="J1746" i="20" s="1"/>
  <c r="I1748" i="20"/>
  <c r="I1747" i="20" s="1"/>
  <c r="I1746" i="20" s="1"/>
  <c r="H1748" i="20"/>
  <c r="H1747" i="20" s="1"/>
  <c r="H1746" i="20" s="1"/>
  <c r="G1748" i="20"/>
  <c r="G1747" i="20" s="1"/>
  <c r="G1746" i="20" s="1"/>
  <c r="M1745" i="20"/>
  <c r="L1745" i="20"/>
  <c r="Q1744" i="20"/>
  <c r="P1744" i="20"/>
  <c r="O1744" i="20"/>
  <c r="N1744" i="20"/>
  <c r="M1744" i="20"/>
  <c r="L1744" i="20"/>
  <c r="K1744" i="20"/>
  <c r="J1744" i="20"/>
  <c r="I1744" i="20"/>
  <c r="H1744" i="20"/>
  <c r="G1744" i="20"/>
  <c r="L1743" i="20"/>
  <c r="G1743" i="20"/>
  <c r="G1741" i="20" s="1"/>
  <c r="L1742" i="20"/>
  <c r="M1742" i="20" s="1"/>
  <c r="Q1741" i="20"/>
  <c r="Q1740" i="20" s="1"/>
  <c r="Q1739" i="20" s="1"/>
  <c r="P1741" i="20"/>
  <c r="O1741" i="20"/>
  <c r="N1741" i="20"/>
  <c r="K1741" i="20"/>
  <c r="J1741" i="20"/>
  <c r="I1741" i="20"/>
  <c r="H1741" i="20"/>
  <c r="H1740" i="20" s="1"/>
  <c r="H1739" i="20" s="1"/>
  <c r="L1738" i="20"/>
  <c r="M1738" i="20" s="1"/>
  <c r="M1737" i="20" s="1"/>
  <c r="M1736" i="20" s="1"/>
  <c r="M1735" i="20" s="1"/>
  <c r="Q1737" i="20"/>
  <c r="Q1736" i="20" s="1"/>
  <c r="Q1735" i="20" s="1"/>
  <c r="P1737" i="20"/>
  <c r="P1736" i="20" s="1"/>
  <c r="P1735" i="20" s="1"/>
  <c r="O1737" i="20"/>
  <c r="O1736" i="20" s="1"/>
  <c r="O1735" i="20" s="1"/>
  <c r="N1737" i="20"/>
  <c r="N1736" i="20" s="1"/>
  <c r="N1735" i="20" s="1"/>
  <c r="K1737" i="20"/>
  <c r="K1736" i="20" s="1"/>
  <c r="K1735" i="20" s="1"/>
  <c r="J1737" i="20"/>
  <c r="J1736" i="20" s="1"/>
  <c r="J1735" i="20" s="1"/>
  <c r="I1737" i="20"/>
  <c r="I1736" i="20" s="1"/>
  <c r="I1735" i="20" s="1"/>
  <c r="H1737" i="20"/>
  <c r="H1736" i="20" s="1"/>
  <c r="H1735" i="20" s="1"/>
  <c r="G1737" i="20"/>
  <c r="G1736" i="20" s="1"/>
  <c r="G1735" i="20" s="1"/>
  <c r="L1732" i="20"/>
  <c r="M1732" i="20" s="1"/>
  <c r="M1731" i="20" s="1"/>
  <c r="M1730" i="20" s="1"/>
  <c r="M1729" i="20" s="1"/>
  <c r="Q1731" i="20"/>
  <c r="P1731" i="20"/>
  <c r="P1730" i="20" s="1"/>
  <c r="P1729" i="20" s="1"/>
  <c r="O1731" i="20"/>
  <c r="O1730" i="20" s="1"/>
  <c r="O1729" i="20" s="1"/>
  <c r="N1731" i="20"/>
  <c r="N1730" i="20" s="1"/>
  <c r="N1729" i="20" s="1"/>
  <c r="K1731" i="20"/>
  <c r="K1730" i="20" s="1"/>
  <c r="K1729" i="20" s="1"/>
  <c r="J1731" i="20"/>
  <c r="J1730" i="20" s="1"/>
  <c r="J1729" i="20" s="1"/>
  <c r="I1731" i="20"/>
  <c r="I1730" i="20" s="1"/>
  <c r="I1729" i="20" s="1"/>
  <c r="H1731" i="20"/>
  <c r="H1730" i="20" s="1"/>
  <c r="H1729" i="20" s="1"/>
  <c r="G1731" i="20"/>
  <c r="G1730" i="20" s="1"/>
  <c r="G1729" i="20" s="1"/>
  <c r="Q1730" i="20"/>
  <c r="Q1729" i="20" s="1"/>
  <c r="L1728" i="20"/>
  <c r="M1728" i="20" s="1"/>
  <c r="L1727" i="20"/>
  <c r="M1727" i="20" s="1"/>
  <c r="M1726" i="20" s="1"/>
  <c r="M1725" i="20" s="1"/>
  <c r="M1724" i="20" s="1"/>
  <c r="Q1726" i="20"/>
  <c r="Q1725" i="20" s="1"/>
  <c r="Q1724" i="20" s="1"/>
  <c r="P1726" i="20"/>
  <c r="P1725" i="20" s="1"/>
  <c r="P1724" i="20" s="1"/>
  <c r="O1726" i="20"/>
  <c r="O1725" i="20" s="1"/>
  <c r="O1724" i="20" s="1"/>
  <c r="N1726" i="20"/>
  <c r="N1725" i="20" s="1"/>
  <c r="N1724" i="20" s="1"/>
  <c r="K1726" i="20"/>
  <c r="K1725" i="20" s="1"/>
  <c r="K1724" i="20" s="1"/>
  <c r="J1726" i="20"/>
  <c r="J1725" i="20" s="1"/>
  <c r="J1724" i="20" s="1"/>
  <c r="I1726" i="20"/>
  <c r="I1725" i="20" s="1"/>
  <c r="I1724" i="20" s="1"/>
  <c r="H1726" i="20"/>
  <c r="H1725" i="20" s="1"/>
  <c r="H1724" i="20" s="1"/>
  <c r="G1726" i="20"/>
  <c r="G1725" i="20" s="1"/>
  <c r="G1724" i="20" s="1"/>
  <c r="L1721" i="20"/>
  <c r="Q1720" i="20"/>
  <c r="Q1719" i="20" s="1"/>
  <c r="Q1718" i="20" s="1"/>
  <c r="P1720" i="20"/>
  <c r="O1720" i="20"/>
  <c r="N1720" i="20"/>
  <c r="N1719" i="20" s="1"/>
  <c r="N1718" i="20" s="1"/>
  <c r="K1720" i="20"/>
  <c r="K1719" i="20" s="1"/>
  <c r="K1718" i="20" s="1"/>
  <c r="J1720" i="20"/>
  <c r="J1719" i="20" s="1"/>
  <c r="J1718" i="20" s="1"/>
  <c r="I1720" i="20"/>
  <c r="I1719" i="20" s="1"/>
  <c r="I1718" i="20" s="1"/>
  <c r="H1720" i="20"/>
  <c r="H1719" i="20" s="1"/>
  <c r="H1718" i="20" s="1"/>
  <c r="G1720" i="20"/>
  <c r="G1719" i="20" s="1"/>
  <c r="G1718" i="20" s="1"/>
  <c r="P1719" i="20"/>
  <c r="P1718" i="20" s="1"/>
  <c r="O1719" i="20"/>
  <c r="O1718" i="20" s="1"/>
  <c r="L1717" i="20"/>
  <c r="Q1716" i="20"/>
  <c r="P1716" i="20"/>
  <c r="O1716" i="20"/>
  <c r="N1716" i="20"/>
  <c r="K1716" i="20"/>
  <c r="J1716" i="20"/>
  <c r="J1713" i="20" s="1"/>
  <c r="J1712" i="20" s="1"/>
  <c r="I1716" i="20"/>
  <c r="H1716" i="20"/>
  <c r="G1716" i="20"/>
  <c r="L1715" i="20"/>
  <c r="M1715" i="20" s="1"/>
  <c r="M1714" i="20" s="1"/>
  <c r="Q1714" i="20"/>
  <c r="Q1713" i="20" s="1"/>
  <c r="Q1712" i="20" s="1"/>
  <c r="P1714" i="20"/>
  <c r="O1714" i="20"/>
  <c r="O1713" i="20" s="1"/>
  <c r="O1712" i="20" s="1"/>
  <c r="N1714" i="20"/>
  <c r="N1713" i="20" s="1"/>
  <c r="N1712" i="20" s="1"/>
  <c r="K1714" i="20"/>
  <c r="J1714" i="20"/>
  <c r="I1714" i="20"/>
  <c r="I1713" i="20" s="1"/>
  <c r="I1712" i="20" s="1"/>
  <c r="H1714" i="20"/>
  <c r="G1714" i="20"/>
  <c r="L1709" i="20"/>
  <c r="M1709" i="20" s="1"/>
  <c r="M1708" i="20" s="1"/>
  <c r="M1707" i="20" s="1"/>
  <c r="M1706" i="20" s="1"/>
  <c r="M1705" i="20" s="1"/>
  <c r="M1704" i="20" s="1"/>
  <c r="Q1708" i="20"/>
  <c r="Q1707" i="20" s="1"/>
  <c r="Q1706" i="20" s="1"/>
  <c r="Q1705" i="20" s="1"/>
  <c r="Q1704" i="20" s="1"/>
  <c r="P1708" i="20"/>
  <c r="P1707" i="20" s="1"/>
  <c r="P1706" i="20" s="1"/>
  <c r="P1705" i="20" s="1"/>
  <c r="P1704" i="20" s="1"/>
  <c r="O1708" i="20"/>
  <c r="O1707" i="20" s="1"/>
  <c r="O1706" i="20" s="1"/>
  <c r="O1705" i="20" s="1"/>
  <c r="O1704" i="20" s="1"/>
  <c r="N1708" i="20"/>
  <c r="N1707" i="20" s="1"/>
  <c r="N1706" i="20" s="1"/>
  <c r="N1705" i="20" s="1"/>
  <c r="N1704" i="20" s="1"/>
  <c r="K1708" i="20"/>
  <c r="K1707" i="20" s="1"/>
  <c r="K1706" i="20" s="1"/>
  <c r="K1705" i="20" s="1"/>
  <c r="K1704" i="20" s="1"/>
  <c r="J1708" i="20"/>
  <c r="J1707" i="20" s="1"/>
  <c r="J1706" i="20" s="1"/>
  <c r="J1705" i="20" s="1"/>
  <c r="J1704" i="20" s="1"/>
  <c r="I1708" i="20"/>
  <c r="I1707" i="20" s="1"/>
  <c r="I1706" i="20" s="1"/>
  <c r="I1705" i="20" s="1"/>
  <c r="I1704" i="20" s="1"/>
  <c r="H1708" i="20"/>
  <c r="H1707" i="20" s="1"/>
  <c r="H1706" i="20" s="1"/>
  <c r="H1705" i="20" s="1"/>
  <c r="H1704" i="20" s="1"/>
  <c r="G1708" i="20"/>
  <c r="G1707" i="20" s="1"/>
  <c r="G1706" i="20" s="1"/>
  <c r="G1705" i="20" s="1"/>
  <c r="G1704" i="20" s="1"/>
  <c r="L1703" i="20"/>
  <c r="M1703" i="20" s="1"/>
  <c r="M1702" i="20" s="1"/>
  <c r="Q1702" i="20"/>
  <c r="P1702" i="20"/>
  <c r="O1702" i="20"/>
  <c r="N1702" i="20"/>
  <c r="L1702" i="20"/>
  <c r="K1702" i="20"/>
  <c r="J1702" i="20"/>
  <c r="I1702" i="20"/>
  <c r="I1697" i="20" s="1"/>
  <c r="I1696" i="20" s="1"/>
  <c r="H1702" i="20"/>
  <c r="H1697" i="20" s="1"/>
  <c r="H1696" i="20" s="1"/>
  <c r="G1702" i="20"/>
  <c r="L1701" i="20"/>
  <c r="Q1700" i="20"/>
  <c r="P1700" i="20"/>
  <c r="O1700" i="20"/>
  <c r="N1700" i="20"/>
  <c r="K1700" i="20"/>
  <c r="J1700" i="20"/>
  <c r="I1700" i="20"/>
  <c r="H1700" i="20"/>
  <c r="G1700" i="20"/>
  <c r="L1699" i="20"/>
  <c r="Q1698" i="20"/>
  <c r="P1698" i="20"/>
  <c r="P1697" i="20" s="1"/>
  <c r="P1696" i="20" s="1"/>
  <c r="O1698" i="20"/>
  <c r="N1698" i="20"/>
  <c r="K1698" i="20"/>
  <c r="J1698" i="20"/>
  <c r="I1698" i="20"/>
  <c r="H1698" i="20"/>
  <c r="G1698" i="20"/>
  <c r="L1695" i="20"/>
  <c r="M1695" i="20" s="1"/>
  <c r="M1694" i="20" s="1"/>
  <c r="M1693" i="20" s="1"/>
  <c r="M1692" i="20" s="1"/>
  <c r="Q1694" i="20"/>
  <c r="Q1693" i="20" s="1"/>
  <c r="Q1692" i="20" s="1"/>
  <c r="P1694" i="20"/>
  <c r="P1693" i="20" s="1"/>
  <c r="P1692" i="20" s="1"/>
  <c r="O1694" i="20"/>
  <c r="O1693" i="20" s="1"/>
  <c r="O1692" i="20" s="1"/>
  <c r="N1694" i="20"/>
  <c r="N1693" i="20" s="1"/>
  <c r="N1692" i="20" s="1"/>
  <c r="K1694" i="20"/>
  <c r="K1693" i="20" s="1"/>
  <c r="K1692" i="20" s="1"/>
  <c r="J1694" i="20"/>
  <c r="J1693" i="20" s="1"/>
  <c r="J1692" i="20" s="1"/>
  <c r="I1694" i="20"/>
  <c r="I1693" i="20" s="1"/>
  <c r="I1692" i="20" s="1"/>
  <c r="H1694" i="20"/>
  <c r="H1693" i="20" s="1"/>
  <c r="H1692" i="20" s="1"/>
  <c r="G1694" i="20"/>
  <c r="G1693" i="20" s="1"/>
  <c r="G1692" i="20" s="1"/>
  <c r="L1691" i="20"/>
  <c r="M1691" i="20" s="1"/>
  <c r="M1690" i="20" s="1"/>
  <c r="M1689" i="20" s="1"/>
  <c r="M1688" i="20" s="1"/>
  <c r="Q1690" i="20"/>
  <c r="Q1689" i="20" s="1"/>
  <c r="Q1688" i="20" s="1"/>
  <c r="P1690" i="20"/>
  <c r="P1689" i="20" s="1"/>
  <c r="P1688" i="20" s="1"/>
  <c r="O1690" i="20"/>
  <c r="O1689" i="20" s="1"/>
  <c r="O1688" i="20" s="1"/>
  <c r="N1690" i="20"/>
  <c r="N1689" i="20" s="1"/>
  <c r="N1688" i="20" s="1"/>
  <c r="L1690" i="20"/>
  <c r="L1689" i="20" s="1"/>
  <c r="L1688" i="20" s="1"/>
  <c r="K1690" i="20"/>
  <c r="K1689" i="20" s="1"/>
  <c r="K1688" i="20" s="1"/>
  <c r="J1690" i="20"/>
  <c r="J1689" i="20" s="1"/>
  <c r="J1688" i="20" s="1"/>
  <c r="I1690" i="20"/>
  <c r="I1689" i="20" s="1"/>
  <c r="I1688" i="20" s="1"/>
  <c r="H1690" i="20"/>
  <c r="H1689" i="20" s="1"/>
  <c r="H1688" i="20" s="1"/>
  <c r="G1690" i="20"/>
  <c r="G1689" i="20" s="1"/>
  <c r="G1688" i="20" s="1"/>
  <c r="L1687" i="20"/>
  <c r="M1687" i="20" s="1"/>
  <c r="M1686" i="20" s="1"/>
  <c r="M1685" i="20" s="1"/>
  <c r="M1684" i="20" s="1"/>
  <c r="Q1686" i="20"/>
  <c r="Q1685" i="20" s="1"/>
  <c r="Q1684" i="20" s="1"/>
  <c r="P1686" i="20"/>
  <c r="P1685" i="20" s="1"/>
  <c r="P1684" i="20" s="1"/>
  <c r="O1686" i="20"/>
  <c r="O1685" i="20" s="1"/>
  <c r="O1684" i="20" s="1"/>
  <c r="N1686" i="20"/>
  <c r="N1685" i="20" s="1"/>
  <c r="N1684" i="20" s="1"/>
  <c r="K1686" i="20"/>
  <c r="J1686" i="20"/>
  <c r="J1685" i="20" s="1"/>
  <c r="I1686" i="20"/>
  <c r="I1685" i="20" s="1"/>
  <c r="I1684" i="20" s="1"/>
  <c r="H1686" i="20"/>
  <c r="H1685" i="20" s="1"/>
  <c r="H1684" i="20" s="1"/>
  <c r="G1686" i="20"/>
  <c r="G1685" i="20" s="1"/>
  <c r="G1684" i="20" s="1"/>
  <c r="K1685" i="20"/>
  <c r="K1684" i="20" s="1"/>
  <c r="J1684" i="20"/>
  <c r="L1683" i="20"/>
  <c r="M1683" i="20" s="1"/>
  <c r="M1682" i="20" s="1"/>
  <c r="M1681" i="20" s="1"/>
  <c r="M1680" i="20" s="1"/>
  <c r="Q1682" i="20"/>
  <c r="Q1681" i="20" s="1"/>
  <c r="Q1680" i="20" s="1"/>
  <c r="P1682" i="20"/>
  <c r="P1681" i="20" s="1"/>
  <c r="P1680" i="20" s="1"/>
  <c r="O1682" i="20"/>
  <c r="O1681" i="20" s="1"/>
  <c r="O1680" i="20" s="1"/>
  <c r="N1682" i="20"/>
  <c r="N1681" i="20" s="1"/>
  <c r="N1680" i="20" s="1"/>
  <c r="K1682" i="20"/>
  <c r="K1681" i="20" s="1"/>
  <c r="K1680" i="20" s="1"/>
  <c r="J1682" i="20"/>
  <c r="I1682" i="20"/>
  <c r="I1681" i="20" s="1"/>
  <c r="H1682" i="20"/>
  <c r="H1681" i="20" s="1"/>
  <c r="H1680" i="20" s="1"/>
  <c r="G1682" i="20"/>
  <c r="G1681" i="20" s="1"/>
  <c r="J1681" i="20"/>
  <c r="J1680" i="20" s="1"/>
  <c r="I1680" i="20"/>
  <c r="G1680" i="20"/>
  <c r="L1679" i="20"/>
  <c r="M1679" i="20" s="1"/>
  <c r="M1678" i="20" s="1"/>
  <c r="M1677" i="20" s="1"/>
  <c r="M1676" i="20" s="1"/>
  <c r="Q1678" i="20"/>
  <c r="Q1677" i="20" s="1"/>
  <c r="Q1676" i="20" s="1"/>
  <c r="P1678" i="20"/>
  <c r="P1677" i="20" s="1"/>
  <c r="P1676" i="20" s="1"/>
  <c r="O1678" i="20"/>
  <c r="O1677" i="20" s="1"/>
  <c r="O1676" i="20" s="1"/>
  <c r="N1678" i="20"/>
  <c r="N1677" i="20" s="1"/>
  <c r="N1676" i="20" s="1"/>
  <c r="K1678" i="20"/>
  <c r="K1677" i="20" s="1"/>
  <c r="K1676" i="20" s="1"/>
  <c r="J1678" i="20"/>
  <c r="J1677" i="20" s="1"/>
  <c r="J1676" i="20" s="1"/>
  <c r="I1678" i="20"/>
  <c r="I1677" i="20" s="1"/>
  <c r="I1676" i="20" s="1"/>
  <c r="H1678" i="20"/>
  <c r="H1677" i="20" s="1"/>
  <c r="H1676" i="20" s="1"/>
  <c r="G1678" i="20"/>
  <c r="G1677" i="20" s="1"/>
  <c r="G1676" i="20" s="1"/>
  <c r="L1675" i="20"/>
  <c r="Q1674" i="20"/>
  <c r="Q1673" i="20" s="1"/>
  <c r="P1674" i="20"/>
  <c r="P1673" i="20" s="1"/>
  <c r="P1672" i="20" s="1"/>
  <c r="O1674" i="20"/>
  <c r="O1673" i="20" s="1"/>
  <c r="O1672" i="20" s="1"/>
  <c r="N1674" i="20"/>
  <c r="N1673" i="20" s="1"/>
  <c r="N1672" i="20" s="1"/>
  <c r="K1674" i="20"/>
  <c r="K1673" i="20" s="1"/>
  <c r="K1672" i="20" s="1"/>
  <c r="J1674" i="20"/>
  <c r="J1673" i="20" s="1"/>
  <c r="J1672" i="20" s="1"/>
  <c r="I1674" i="20"/>
  <c r="I1673" i="20" s="1"/>
  <c r="I1672" i="20" s="1"/>
  <c r="H1674" i="20"/>
  <c r="G1674" i="20"/>
  <c r="G1673" i="20" s="1"/>
  <c r="G1672" i="20" s="1"/>
  <c r="H1673" i="20"/>
  <c r="H1672" i="20" s="1"/>
  <c r="Q1672" i="20"/>
  <c r="L1671" i="20"/>
  <c r="M1671" i="20" s="1"/>
  <c r="M1670" i="20" s="1"/>
  <c r="M1669" i="20" s="1"/>
  <c r="M1668" i="20" s="1"/>
  <c r="Q1670" i="20"/>
  <c r="Q1669" i="20" s="1"/>
  <c r="Q1668" i="20" s="1"/>
  <c r="P1670" i="20"/>
  <c r="P1669" i="20" s="1"/>
  <c r="P1668" i="20" s="1"/>
  <c r="O1670" i="20"/>
  <c r="O1669" i="20" s="1"/>
  <c r="O1668" i="20" s="1"/>
  <c r="N1670" i="20"/>
  <c r="K1670" i="20"/>
  <c r="K1669" i="20" s="1"/>
  <c r="K1668" i="20" s="1"/>
  <c r="J1670" i="20"/>
  <c r="J1669" i="20" s="1"/>
  <c r="J1668" i="20" s="1"/>
  <c r="I1670" i="20"/>
  <c r="I1669" i="20" s="1"/>
  <c r="I1668" i="20" s="1"/>
  <c r="H1670" i="20"/>
  <c r="H1669" i="20" s="1"/>
  <c r="H1668" i="20" s="1"/>
  <c r="G1670" i="20"/>
  <c r="G1669" i="20" s="1"/>
  <c r="G1668" i="20" s="1"/>
  <c r="N1669" i="20"/>
  <c r="N1668" i="20" s="1"/>
  <c r="L1667" i="20"/>
  <c r="M1667" i="20" s="1"/>
  <c r="M1666" i="20" s="1"/>
  <c r="M1665" i="20" s="1"/>
  <c r="M1664" i="20" s="1"/>
  <c r="Q1666" i="20"/>
  <c r="Q1665" i="20" s="1"/>
  <c r="Q1664" i="20" s="1"/>
  <c r="P1666" i="20"/>
  <c r="P1665" i="20" s="1"/>
  <c r="P1664" i="20" s="1"/>
  <c r="O1666" i="20"/>
  <c r="O1665" i="20" s="1"/>
  <c r="O1664" i="20" s="1"/>
  <c r="N1666" i="20"/>
  <c r="N1665" i="20" s="1"/>
  <c r="N1664" i="20" s="1"/>
  <c r="K1666" i="20"/>
  <c r="K1665" i="20" s="1"/>
  <c r="K1664" i="20" s="1"/>
  <c r="J1666" i="20"/>
  <c r="J1665" i="20" s="1"/>
  <c r="J1664" i="20" s="1"/>
  <c r="I1666" i="20"/>
  <c r="I1665" i="20" s="1"/>
  <c r="I1664" i="20" s="1"/>
  <c r="H1666" i="20"/>
  <c r="H1665" i="20" s="1"/>
  <c r="H1664" i="20" s="1"/>
  <c r="G1666" i="20"/>
  <c r="G1665" i="20" s="1"/>
  <c r="G1664" i="20" s="1"/>
  <c r="L1663" i="20"/>
  <c r="M1663" i="20" s="1"/>
  <c r="M1662" i="20" s="1"/>
  <c r="M1661" i="20" s="1"/>
  <c r="M1660" i="20" s="1"/>
  <c r="Q1662" i="20"/>
  <c r="Q1661" i="20" s="1"/>
  <c r="Q1660" i="20" s="1"/>
  <c r="P1662" i="20"/>
  <c r="P1661" i="20" s="1"/>
  <c r="P1660" i="20" s="1"/>
  <c r="O1662" i="20"/>
  <c r="O1661" i="20" s="1"/>
  <c r="O1660" i="20" s="1"/>
  <c r="N1662" i="20"/>
  <c r="N1661" i="20" s="1"/>
  <c r="N1660" i="20" s="1"/>
  <c r="K1662" i="20"/>
  <c r="K1661" i="20" s="1"/>
  <c r="K1660" i="20" s="1"/>
  <c r="J1662" i="20"/>
  <c r="J1661" i="20" s="1"/>
  <c r="J1660" i="20" s="1"/>
  <c r="I1662" i="20"/>
  <c r="I1661" i="20" s="1"/>
  <c r="I1660" i="20" s="1"/>
  <c r="H1662" i="20"/>
  <c r="H1661" i="20" s="1"/>
  <c r="H1660" i="20" s="1"/>
  <c r="G1662" i="20"/>
  <c r="G1661" i="20" s="1"/>
  <c r="G1660" i="20" s="1"/>
  <c r="L1659" i="20"/>
  <c r="M1659" i="20" s="1"/>
  <c r="M1658" i="20" s="1"/>
  <c r="M1657" i="20" s="1"/>
  <c r="M1656" i="20" s="1"/>
  <c r="Q1658" i="20"/>
  <c r="Q1657" i="20" s="1"/>
  <c r="Q1656" i="20" s="1"/>
  <c r="P1658" i="20"/>
  <c r="P1657" i="20" s="1"/>
  <c r="P1656" i="20" s="1"/>
  <c r="O1658" i="20"/>
  <c r="O1657" i="20" s="1"/>
  <c r="O1656" i="20" s="1"/>
  <c r="N1658" i="20"/>
  <c r="N1657" i="20" s="1"/>
  <c r="N1656" i="20" s="1"/>
  <c r="K1658" i="20"/>
  <c r="K1657" i="20" s="1"/>
  <c r="K1656" i="20" s="1"/>
  <c r="J1658" i="20"/>
  <c r="J1657" i="20" s="1"/>
  <c r="J1656" i="20" s="1"/>
  <c r="I1658" i="20"/>
  <c r="I1657" i="20" s="1"/>
  <c r="I1656" i="20" s="1"/>
  <c r="H1658" i="20"/>
  <c r="H1657" i="20" s="1"/>
  <c r="H1656" i="20" s="1"/>
  <c r="G1658" i="20"/>
  <c r="G1657" i="20" s="1"/>
  <c r="G1656" i="20" s="1"/>
  <c r="L1655" i="20"/>
  <c r="M1655" i="20" s="1"/>
  <c r="M1654" i="20" s="1"/>
  <c r="M1653" i="20" s="1"/>
  <c r="M1652" i="20" s="1"/>
  <c r="Q1654" i="20"/>
  <c r="Q1653" i="20" s="1"/>
  <c r="Q1652" i="20" s="1"/>
  <c r="P1654" i="20"/>
  <c r="P1653" i="20" s="1"/>
  <c r="P1652" i="20" s="1"/>
  <c r="O1654" i="20"/>
  <c r="O1653" i="20" s="1"/>
  <c r="O1652" i="20" s="1"/>
  <c r="N1654" i="20"/>
  <c r="N1653" i="20" s="1"/>
  <c r="N1652" i="20" s="1"/>
  <c r="L1654" i="20"/>
  <c r="L1653" i="20" s="1"/>
  <c r="L1652" i="20" s="1"/>
  <c r="K1654" i="20"/>
  <c r="K1653" i="20" s="1"/>
  <c r="K1652" i="20" s="1"/>
  <c r="J1654" i="20"/>
  <c r="J1653" i="20" s="1"/>
  <c r="J1652" i="20" s="1"/>
  <c r="I1654" i="20"/>
  <c r="H1654" i="20"/>
  <c r="H1653" i="20" s="1"/>
  <c r="H1652" i="20" s="1"/>
  <c r="G1654" i="20"/>
  <c r="G1653" i="20" s="1"/>
  <c r="G1652" i="20" s="1"/>
  <c r="I1653" i="20"/>
  <c r="I1652" i="20" s="1"/>
  <c r="L1651" i="20"/>
  <c r="M1651" i="20" s="1"/>
  <c r="M1650" i="20" s="1"/>
  <c r="M1649" i="20" s="1"/>
  <c r="M1648" i="20" s="1"/>
  <c r="Q1650" i="20"/>
  <c r="Q1649" i="20" s="1"/>
  <c r="P1650" i="20"/>
  <c r="P1649" i="20" s="1"/>
  <c r="P1648" i="20" s="1"/>
  <c r="O1650" i="20"/>
  <c r="O1649" i="20" s="1"/>
  <c r="O1648" i="20" s="1"/>
  <c r="N1650" i="20"/>
  <c r="N1649" i="20" s="1"/>
  <c r="N1648" i="20" s="1"/>
  <c r="K1650" i="20"/>
  <c r="K1649" i="20" s="1"/>
  <c r="K1648" i="20" s="1"/>
  <c r="J1650" i="20"/>
  <c r="J1649" i="20" s="1"/>
  <c r="J1648" i="20" s="1"/>
  <c r="I1650" i="20"/>
  <c r="I1649" i="20" s="1"/>
  <c r="I1648" i="20" s="1"/>
  <c r="H1650" i="20"/>
  <c r="H1649" i="20" s="1"/>
  <c r="H1648" i="20" s="1"/>
  <c r="G1650" i="20"/>
  <c r="G1649" i="20" s="1"/>
  <c r="G1648" i="20" s="1"/>
  <c r="Q1648" i="20"/>
  <c r="L1647" i="20"/>
  <c r="M1647" i="20" s="1"/>
  <c r="M1646" i="20" s="1"/>
  <c r="M1645" i="20" s="1"/>
  <c r="M1644" i="20" s="1"/>
  <c r="Q1646" i="20"/>
  <c r="Q1645" i="20" s="1"/>
  <c r="Q1644" i="20" s="1"/>
  <c r="P1646" i="20"/>
  <c r="P1645" i="20" s="1"/>
  <c r="P1644" i="20" s="1"/>
  <c r="O1646" i="20"/>
  <c r="O1645" i="20" s="1"/>
  <c r="O1644" i="20" s="1"/>
  <c r="N1646" i="20"/>
  <c r="K1646" i="20"/>
  <c r="K1645" i="20" s="1"/>
  <c r="K1644" i="20" s="1"/>
  <c r="J1646" i="20"/>
  <c r="I1646" i="20"/>
  <c r="H1646" i="20"/>
  <c r="H1645" i="20" s="1"/>
  <c r="H1644" i="20" s="1"/>
  <c r="G1646" i="20"/>
  <c r="G1645" i="20" s="1"/>
  <c r="G1644" i="20" s="1"/>
  <c r="N1645" i="20"/>
  <c r="N1644" i="20" s="1"/>
  <c r="J1645" i="20"/>
  <c r="J1644" i="20" s="1"/>
  <c r="I1645" i="20"/>
  <c r="I1644" i="20" s="1"/>
  <c r="L1643" i="20"/>
  <c r="M1643" i="20" s="1"/>
  <c r="L1642" i="20"/>
  <c r="M1642" i="20" s="1"/>
  <c r="L1641" i="20"/>
  <c r="M1641" i="20" s="1"/>
  <c r="Q1640" i="20"/>
  <c r="Q1639" i="20" s="1"/>
  <c r="Q1638" i="20" s="1"/>
  <c r="P1640" i="20"/>
  <c r="O1640" i="20"/>
  <c r="O1639" i="20" s="1"/>
  <c r="O1638" i="20" s="1"/>
  <c r="N1640" i="20"/>
  <c r="N1639" i="20" s="1"/>
  <c r="N1638" i="20" s="1"/>
  <c r="K1640" i="20"/>
  <c r="K1639" i="20" s="1"/>
  <c r="K1638" i="20" s="1"/>
  <c r="J1640" i="20"/>
  <c r="I1640" i="20"/>
  <c r="I1639" i="20" s="1"/>
  <c r="I1638" i="20" s="1"/>
  <c r="H1640" i="20"/>
  <c r="H1639" i="20" s="1"/>
  <c r="H1638" i="20" s="1"/>
  <c r="G1640" i="20"/>
  <c r="G1639" i="20" s="1"/>
  <c r="G1638" i="20" s="1"/>
  <c r="P1639" i="20"/>
  <c r="P1638" i="20" s="1"/>
  <c r="J1639" i="20"/>
  <c r="J1638" i="20" s="1"/>
  <c r="L1637" i="20"/>
  <c r="M1637" i="20" s="1"/>
  <c r="M1636" i="20" s="1"/>
  <c r="M1635" i="20" s="1"/>
  <c r="M1634" i="20" s="1"/>
  <c r="Q1636" i="20"/>
  <c r="P1636" i="20"/>
  <c r="O1636" i="20"/>
  <c r="N1636" i="20"/>
  <c r="N1635" i="20" s="1"/>
  <c r="N1634" i="20" s="1"/>
  <c r="K1636" i="20"/>
  <c r="K1635" i="20" s="1"/>
  <c r="K1634" i="20" s="1"/>
  <c r="J1636" i="20"/>
  <c r="J1635" i="20" s="1"/>
  <c r="J1634" i="20" s="1"/>
  <c r="I1636" i="20"/>
  <c r="H1636" i="20"/>
  <c r="H1635" i="20" s="1"/>
  <c r="H1634" i="20" s="1"/>
  <c r="G1636" i="20"/>
  <c r="G1635" i="20" s="1"/>
  <c r="G1634" i="20" s="1"/>
  <c r="Q1635" i="20"/>
  <c r="Q1634" i="20" s="1"/>
  <c r="P1635" i="20"/>
  <c r="P1634" i="20" s="1"/>
  <c r="O1635" i="20"/>
  <c r="O1634" i="20" s="1"/>
  <c r="I1635" i="20"/>
  <c r="I1634" i="20" s="1"/>
  <c r="L1633" i="20"/>
  <c r="M1633" i="20" s="1"/>
  <c r="M1632" i="20" s="1"/>
  <c r="M1631" i="20" s="1"/>
  <c r="M1630" i="20" s="1"/>
  <c r="Q1632" i="20"/>
  <c r="Q1631" i="20" s="1"/>
  <c r="Q1630" i="20" s="1"/>
  <c r="P1632" i="20"/>
  <c r="P1631" i="20" s="1"/>
  <c r="P1630" i="20" s="1"/>
  <c r="O1632" i="20"/>
  <c r="O1631" i="20" s="1"/>
  <c r="O1630" i="20" s="1"/>
  <c r="N1632" i="20"/>
  <c r="K1632" i="20"/>
  <c r="K1631" i="20" s="1"/>
  <c r="K1630" i="20" s="1"/>
  <c r="J1632" i="20"/>
  <c r="J1631" i="20" s="1"/>
  <c r="J1630" i="20" s="1"/>
  <c r="I1632" i="20"/>
  <c r="H1632" i="20"/>
  <c r="H1631" i="20" s="1"/>
  <c r="H1630" i="20" s="1"/>
  <c r="G1632" i="20"/>
  <c r="G1631" i="20" s="1"/>
  <c r="N1631" i="20"/>
  <c r="N1630" i="20" s="1"/>
  <c r="I1631" i="20"/>
  <c r="I1630" i="20" s="1"/>
  <c r="G1630" i="20"/>
  <c r="L1629" i="20"/>
  <c r="M1629" i="20" s="1"/>
  <c r="M1628" i="20" s="1"/>
  <c r="M1627" i="20" s="1"/>
  <c r="M1626" i="20" s="1"/>
  <c r="Q1628" i="20"/>
  <c r="P1628" i="20"/>
  <c r="P1627" i="20" s="1"/>
  <c r="P1626" i="20" s="1"/>
  <c r="O1628" i="20"/>
  <c r="O1627" i="20" s="1"/>
  <c r="O1626" i="20" s="1"/>
  <c r="N1628" i="20"/>
  <c r="N1627" i="20" s="1"/>
  <c r="N1626" i="20" s="1"/>
  <c r="K1628" i="20"/>
  <c r="J1628" i="20"/>
  <c r="I1628" i="20"/>
  <c r="H1628" i="20"/>
  <c r="H1627" i="20" s="1"/>
  <c r="H1626" i="20" s="1"/>
  <c r="G1628" i="20"/>
  <c r="Q1627" i="20"/>
  <c r="Q1626" i="20" s="1"/>
  <c r="K1627" i="20"/>
  <c r="K1626" i="20" s="1"/>
  <c r="J1627" i="20"/>
  <c r="J1626" i="20" s="1"/>
  <c r="I1627" i="20"/>
  <c r="I1626" i="20" s="1"/>
  <c r="G1627" i="20"/>
  <c r="G1626" i="20" s="1"/>
  <c r="L1625" i="20"/>
  <c r="M1625" i="20" s="1"/>
  <c r="M1624" i="20" s="1"/>
  <c r="M1623" i="20" s="1"/>
  <c r="M1622" i="20" s="1"/>
  <c r="Q1624" i="20"/>
  <c r="Q1623" i="20" s="1"/>
  <c r="Q1622" i="20" s="1"/>
  <c r="P1624" i="20"/>
  <c r="O1624" i="20"/>
  <c r="O1623" i="20" s="1"/>
  <c r="N1624" i="20"/>
  <c r="N1623" i="20" s="1"/>
  <c r="N1622" i="20" s="1"/>
  <c r="K1624" i="20"/>
  <c r="K1623" i="20" s="1"/>
  <c r="K1622" i="20" s="1"/>
  <c r="J1624" i="20"/>
  <c r="I1624" i="20"/>
  <c r="H1624" i="20"/>
  <c r="H1623" i="20" s="1"/>
  <c r="H1622" i="20" s="1"/>
  <c r="G1624" i="20"/>
  <c r="G1623" i="20" s="1"/>
  <c r="G1622" i="20" s="1"/>
  <c r="P1623" i="20"/>
  <c r="P1622" i="20" s="1"/>
  <c r="J1623" i="20"/>
  <c r="J1622" i="20" s="1"/>
  <c r="I1623" i="20"/>
  <c r="O1622" i="20"/>
  <c r="I1622" i="20"/>
  <c r="L1621" i="20"/>
  <c r="Q1620" i="20"/>
  <c r="Q1619" i="20" s="1"/>
  <c r="Q1618" i="20" s="1"/>
  <c r="P1620" i="20"/>
  <c r="P1619" i="20" s="1"/>
  <c r="P1618" i="20" s="1"/>
  <c r="O1620" i="20"/>
  <c r="N1620" i="20"/>
  <c r="N1619" i="20" s="1"/>
  <c r="N1618" i="20" s="1"/>
  <c r="K1620" i="20"/>
  <c r="K1619" i="20" s="1"/>
  <c r="K1618" i="20" s="1"/>
  <c r="J1620" i="20"/>
  <c r="J1619" i="20" s="1"/>
  <c r="J1618" i="20" s="1"/>
  <c r="I1620" i="20"/>
  <c r="I1619" i="20" s="1"/>
  <c r="I1618" i="20" s="1"/>
  <c r="H1620" i="20"/>
  <c r="G1620" i="20"/>
  <c r="O1619" i="20"/>
  <c r="O1618" i="20" s="1"/>
  <c r="H1619" i="20"/>
  <c r="G1619" i="20"/>
  <c r="G1618" i="20" s="1"/>
  <c r="H1618" i="20"/>
  <c r="L1617" i="20"/>
  <c r="M1617" i="20" s="1"/>
  <c r="M1616" i="20" s="1"/>
  <c r="M1615" i="20" s="1"/>
  <c r="M1614" i="20" s="1"/>
  <c r="Q1616" i="20"/>
  <c r="Q1615" i="20" s="1"/>
  <c r="Q1614" i="20" s="1"/>
  <c r="P1616" i="20"/>
  <c r="P1615" i="20" s="1"/>
  <c r="P1614" i="20" s="1"/>
  <c r="O1616" i="20"/>
  <c r="O1615" i="20" s="1"/>
  <c r="O1614" i="20" s="1"/>
  <c r="N1616" i="20"/>
  <c r="N1615" i="20" s="1"/>
  <c r="N1614" i="20" s="1"/>
  <c r="K1616" i="20"/>
  <c r="K1615" i="20" s="1"/>
  <c r="K1614" i="20" s="1"/>
  <c r="J1616" i="20"/>
  <c r="J1615" i="20" s="1"/>
  <c r="J1614" i="20" s="1"/>
  <c r="I1616" i="20"/>
  <c r="I1615" i="20" s="1"/>
  <c r="I1614" i="20" s="1"/>
  <c r="H1616" i="20"/>
  <c r="H1615" i="20" s="1"/>
  <c r="H1614" i="20" s="1"/>
  <c r="G1616" i="20"/>
  <c r="G1615" i="20"/>
  <c r="G1614" i="20" s="1"/>
  <c r="L1613" i="20"/>
  <c r="Q1612" i="20"/>
  <c r="Q1611" i="20" s="1"/>
  <c r="Q1610" i="20" s="1"/>
  <c r="P1612" i="20"/>
  <c r="O1612" i="20"/>
  <c r="O1611" i="20" s="1"/>
  <c r="O1610" i="20" s="1"/>
  <c r="N1612" i="20"/>
  <c r="N1611" i="20" s="1"/>
  <c r="N1610" i="20" s="1"/>
  <c r="K1612" i="20"/>
  <c r="K1611" i="20" s="1"/>
  <c r="K1610" i="20" s="1"/>
  <c r="J1612" i="20"/>
  <c r="J1611" i="20" s="1"/>
  <c r="J1610" i="20" s="1"/>
  <c r="I1612" i="20"/>
  <c r="H1612" i="20"/>
  <c r="H1611" i="20" s="1"/>
  <c r="H1610" i="20" s="1"/>
  <c r="G1612" i="20"/>
  <c r="G1611" i="20" s="1"/>
  <c r="G1610" i="20" s="1"/>
  <c r="P1611" i="20"/>
  <c r="P1610" i="20" s="1"/>
  <c r="I1611" i="20"/>
  <c r="I1610" i="20" s="1"/>
  <c r="L1609" i="20"/>
  <c r="M1609" i="20" s="1"/>
  <c r="M1608" i="20" s="1"/>
  <c r="M1607" i="20" s="1"/>
  <c r="M1606" i="20" s="1"/>
  <c r="Q1608" i="20"/>
  <c r="Q1607" i="20" s="1"/>
  <c r="Q1606" i="20" s="1"/>
  <c r="P1608" i="20"/>
  <c r="P1607" i="20" s="1"/>
  <c r="P1606" i="20" s="1"/>
  <c r="O1608" i="20"/>
  <c r="O1607" i="20" s="1"/>
  <c r="O1606" i="20" s="1"/>
  <c r="N1608" i="20"/>
  <c r="N1607" i="20" s="1"/>
  <c r="N1606" i="20" s="1"/>
  <c r="K1608" i="20"/>
  <c r="K1607" i="20" s="1"/>
  <c r="K1606" i="20" s="1"/>
  <c r="J1608" i="20"/>
  <c r="J1607" i="20" s="1"/>
  <c r="J1606" i="20" s="1"/>
  <c r="I1608" i="20"/>
  <c r="I1607" i="20" s="1"/>
  <c r="I1606" i="20" s="1"/>
  <c r="H1608" i="20"/>
  <c r="H1607" i="20" s="1"/>
  <c r="H1606" i="20" s="1"/>
  <c r="G1608" i="20"/>
  <c r="G1607" i="20" s="1"/>
  <c r="G1606" i="20" s="1"/>
  <c r="L1605" i="20"/>
  <c r="M1605" i="20" s="1"/>
  <c r="M1604" i="20" s="1"/>
  <c r="Q1604" i="20"/>
  <c r="Q1603" i="20" s="1"/>
  <c r="Q1602" i="20" s="1"/>
  <c r="P1604" i="20"/>
  <c r="P1603" i="20" s="1"/>
  <c r="O1604" i="20"/>
  <c r="O1603" i="20" s="1"/>
  <c r="O1602" i="20" s="1"/>
  <c r="N1604" i="20"/>
  <c r="N1603" i="20" s="1"/>
  <c r="N1602" i="20" s="1"/>
  <c r="L1604" i="20"/>
  <c r="L1603" i="20" s="1"/>
  <c r="L1602" i="20" s="1"/>
  <c r="K1604" i="20"/>
  <c r="K1603" i="20" s="1"/>
  <c r="K1602" i="20" s="1"/>
  <c r="J1604" i="20"/>
  <c r="J1603" i="20" s="1"/>
  <c r="J1602" i="20" s="1"/>
  <c r="I1604" i="20"/>
  <c r="I1603" i="20" s="1"/>
  <c r="I1602" i="20" s="1"/>
  <c r="H1604" i="20"/>
  <c r="H1603" i="20" s="1"/>
  <c r="H1602" i="20" s="1"/>
  <c r="G1604" i="20"/>
  <c r="G1603" i="20" s="1"/>
  <c r="G1602" i="20" s="1"/>
  <c r="M1603" i="20"/>
  <c r="M1602" i="20" s="1"/>
  <c r="P1602" i="20"/>
  <c r="L1598" i="20"/>
  <c r="M1598" i="20" s="1"/>
  <c r="M1597" i="20" s="1"/>
  <c r="M1596" i="20" s="1"/>
  <c r="Q1597" i="20"/>
  <c r="Q1596" i="20" s="1"/>
  <c r="P1597" i="20"/>
  <c r="P1596" i="20" s="1"/>
  <c r="O1597" i="20"/>
  <c r="O1596" i="20" s="1"/>
  <c r="N1597" i="20"/>
  <c r="N1596" i="20" s="1"/>
  <c r="K1597" i="20"/>
  <c r="J1597" i="20"/>
  <c r="J1596" i="20" s="1"/>
  <c r="I1597" i="20"/>
  <c r="I1596" i="20" s="1"/>
  <c r="H1597" i="20"/>
  <c r="H1596" i="20" s="1"/>
  <c r="G1597" i="20"/>
  <c r="G1596" i="20" s="1"/>
  <c r="K1596" i="20"/>
  <c r="L1595" i="20"/>
  <c r="M1595" i="20" s="1"/>
  <c r="M1594" i="20" s="1"/>
  <c r="M1593" i="20" s="1"/>
  <c r="Q1594" i="20"/>
  <c r="Q1593" i="20" s="1"/>
  <c r="P1594" i="20"/>
  <c r="P1593" i="20" s="1"/>
  <c r="O1594" i="20"/>
  <c r="O1593" i="20" s="1"/>
  <c r="O1592" i="20" s="1"/>
  <c r="N1594" i="20"/>
  <c r="N1593" i="20" s="1"/>
  <c r="K1594" i="20"/>
  <c r="K1593" i="20" s="1"/>
  <c r="J1594" i="20"/>
  <c r="J1593" i="20" s="1"/>
  <c r="J1592" i="20" s="1"/>
  <c r="I1594" i="20"/>
  <c r="H1594" i="20"/>
  <c r="H1593" i="20" s="1"/>
  <c r="G1594" i="20"/>
  <c r="G1593" i="20" s="1"/>
  <c r="I1593" i="20"/>
  <c r="L1591" i="20"/>
  <c r="M1591" i="20" s="1"/>
  <c r="M1590" i="20" s="1"/>
  <c r="M1589" i="20" s="1"/>
  <c r="Q1590" i="20"/>
  <c r="Q1589" i="20" s="1"/>
  <c r="P1590" i="20"/>
  <c r="P1589" i="20" s="1"/>
  <c r="O1590" i="20"/>
  <c r="O1589" i="20" s="1"/>
  <c r="N1590" i="20"/>
  <c r="N1589" i="20" s="1"/>
  <c r="L1590" i="20"/>
  <c r="L1589" i="20" s="1"/>
  <c r="K1590" i="20"/>
  <c r="K1589" i="20" s="1"/>
  <c r="J1590" i="20"/>
  <c r="J1589" i="20" s="1"/>
  <c r="I1590" i="20"/>
  <c r="I1589" i="20" s="1"/>
  <c r="H1590" i="20"/>
  <c r="H1589" i="20" s="1"/>
  <c r="G1590" i="20"/>
  <c r="G1589" i="20" s="1"/>
  <c r="L1588" i="20"/>
  <c r="M1588" i="20" s="1"/>
  <c r="L1587" i="20"/>
  <c r="L1586" i="20"/>
  <c r="M1586" i="20" s="1"/>
  <c r="Q1585" i="20"/>
  <c r="Q1584" i="20" s="1"/>
  <c r="P1585" i="20"/>
  <c r="P1584" i="20" s="1"/>
  <c r="O1585" i="20"/>
  <c r="O1584" i="20" s="1"/>
  <c r="N1585" i="20"/>
  <c r="N1584" i="20" s="1"/>
  <c r="K1585" i="20"/>
  <c r="K1584" i="20" s="1"/>
  <c r="J1585" i="20"/>
  <c r="J1584" i="20" s="1"/>
  <c r="I1585" i="20"/>
  <c r="I1584" i="20" s="1"/>
  <c r="H1585" i="20"/>
  <c r="H1584" i="20" s="1"/>
  <c r="G1585" i="20"/>
  <c r="G1584" i="20" s="1"/>
  <c r="L1583" i="20"/>
  <c r="M1583" i="20" s="1"/>
  <c r="L1582" i="20"/>
  <c r="M1582" i="20" s="1"/>
  <c r="Q1581" i="20"/>
  <c r="Q1580" i="20" s="1"/>
  <c r="Q1579" i="20" s="1"/>
  <c r="P1581" i="20"/>
  <c r="P1580" i="20" s="1"/>
  <c r="P1579" i="20" s="1"/>
  <c r="O1581" i="20"/>
  <c r="O1580" i="20" s="1"/>
  <c r="O1579" i="20" s="1"/>
  <c r="N1581" i="20"/>
  <c r="K1581" i="20"/>
  <c r="K1580" i="20" s="1"/>
  <c r="K1579" i="20" s="1"/>
  <c r="J1581" i="20"/>
  <c r="J1580" i="20" s="1"/>
  <c r="J1579" i="20" s="1"/>
  <c r="I1581" i="20"/>
  <c r="I1580" i="20" s="1"/>
  <c r="I1579" i="20" s="1"/>
  <c r="H1581" i="20"/>
  <c r="H1580" i="20" s="1"/>
  <c r="H1579" i="20" s="1"/>
  <c r="G1581" i="20"/>
  <c r="G1580" i="20" s="1"/>
  <c r="G1579" i="20" s="1"/>
  <c r="N1580" i="20"/>
  <c r="N1579" i="20" s="1"/>
  <c r="L1578" i="20"/>
  <c r="M1578" i="20" s="1"/>
  <c r="M1577" i="20" s="1"/>
  <c r="M1576" i="20" s="1"/>
  <c r="Q1577" i="20"/>
  <c r="Q1576" i="20" s="1"/>
  <c r="P1577" i="20"/>
  <c r="P1576" i="20" s="1"/>
  <c r="O1577" i="20"/>
  <c r="O1576" i="20" s="1"/>
  <c r="N1577" i="20"/>
  <c r="K1577" i="20"/>
  <c r="J1577" i="20"/>
  <c r="J1576" i="20" s="1"/>
  <c r="I1577" i="20"/>
  <c r="I1576" i="20" s="1"/>
  <c r="H1577" i="20"/>
  <c r="H1576" i="20" s="1"/>
  <c r="G1577" i="20"/>
  <c r="G1576" i="20" s="1"/>
  <c r="N1576" i="20"/>
  <c r="K1576" i="20"/>
  <c r="L1574" i="20"/>
  <c r="M1574" i="20" s="1"/>
  <c r="L1573" i="20"/>
  <c r="M1573" i="20" s="1"/>
  <c r="L1572" i="20"/>
  <c r="M1572" i="20" s="1"/>
  <c r="L1571" i="20"/>
  <c r="M1571" i="20" s="1"/>
  <c r="L1570" i="20"/>
  <c r="L1569" i="20"/>
  <c r="M1569" i="20" s="1"/>
  <c r="Q1568" i="20"/>
  <c r="P1568" i="20"/>
  <c r="O1568" i="20"/>
  <c r="N1568" i="20"/>
  <c r="K1568" i="20"/>
  <c r="J1568" i="20"/>
  <c r="I1568" i="20"/>
  <c r="H1568" i="20"/>
  <c r="G1568" i="20"/>
  <c r="L1567" i="20"/>
  <c r="M1567" i="20" s="1"/>
  <c r="K1567" i="20"/>
  <c r="L1566" i="20"/>
  <c r="M1566" i="20" s="1"/>
  <c r="K1565" i="20"/>
  <c r="L1565" i="20" s="1"/>
  <c r="M1565" i="20" s="1"/>
  <c r="L1564" i="20"/>
  <c r="M1564" i="20" s="1"/>
  <c r="K1563" i="20"/>
  <c r="K1561" i="20" s="1"/>
  <c r="L1562" i="20"/>
  <c r="M1562" i="20" s="1"/>
  <c r="Q1561" i="20"/>
  <c r="P1561" i="20"/>
  <c r="O1561" i="20"/>
  <c r="N1561" i="20"/>
  <c r="J1561" i="20"/>
  <c r="I1561" i="20"/>
  <c r="H1561" i="20"/>
  <c r="G1561" i="20"/>
  <c r="L1560" i="20"/>
  <c r="M1560" i="20" s="1"/>
  <c r="K1559" i="20"/>
  <c r="L1559" i="20" s="1"/>
  <c r="L1558" i="20"/>
  <c r="M1558" i="20" s="1"/>
  <c r="Q1557" i="20"/>
  <c r="P1557" i="20"/>
  <c r="O1557" i="20"/>
  <c r="N1557" i="20"/>
  <c r="K1557" i="20"/>
  <c r="J1557" i="20"/>
  <c r="I1557" i="20"/>
  <c r="H1557" i="20"/>
  <c r="G1557" i="20"/>
  <c r="L1556" i="20"/>
  <c r="M1556" i="20" s="1"/>
  <c r="L1555" i="20"/>
  <c r="M1555" i="20" s="1"/>
  <c r="L1554" i="20"/>
  <c r="M1554" i="20" s="1"/>
  <c r="L1553" i="20"/>
  <c r="M1553" i="20" s="1"/>
  <c r="L1552" i="20"/>
  <c r="M1552" i="20" s="1"/>
  <c r="Q1551" i="20"/>
  <c r="P1551" i="20"/>
  <c r="O1551" i="20"/>
  <c r="N1551" i="20"/>
  <c r="K1551" i="20"/>
  <c r="J1551" i="20"/>
  <c r="I1551" i="20"/>
  <c r="H1551" i="20"/>
  <c r="G1551" i="20"/>
  <c r="L1549" i="20"/>
  <c r="M1549" i="20" s="1"/>
  <c r="M1548" i="20" s="1"/>
  <c r="Q1548" i="20"/>
  <c r="P1548" i="20"/>
  <c r="O1548" i="20"/>
  <c r="N1548" i="20"/>
  <c r="K1548" i="20"/>
  <c r="J1548" i="20"/>
  <c r="I1548" i="20"/>
  <c r="H1548" i="20"/>
  <c r="G1548" i="20"/>
  <c r="L1547" i="20"/>
  <c r="L1546" i="20"/>
  <c r="M1546" i="20" s="1"/>
  <c r="L1545" i="20"/>
  <c r="M1545" i="20" s="1"/>
  <c r="L1544" i="20"/>
  <c r="M1544" i="20" s="1"/>
  <c r="L1543" i="20"/>
  <c r="M1543" i="20" s="1"/>
  <c r="L1542" i="20"/>
  <c r="M1542" i="20" s="1"/>
  <c r="Q1541" i="20"/>
  <c r="P1541" i="20"/>
  <c r="O1541" i="20"/>
  <c r="N1541" i="20"/>
  <c r="K1541" i="20"/>
  <c r="J1541" i="20"/>
  <c r="I1541" i="20"/>
  <c r="H1541" i="20"/>
  <c r="G1541" i="20"/>
  <c r="L1540" i="20"/>
  <c r="M1540" i="20" s="1"/>
  <c r="L1539" i="20"/>
  <c r="M1539" i="20" s="1"/>
  <c r="M1538" i="20" s="1"/>
  <c r="Q1538" i="20"/>
  <c r="P1538" i="20"/>
  <c r="O1538" i="20"/>
  <c r="N1538" i="20"/>
  <c r="N1537" i="20" s="1"/>
  <c r="K1538" i="20"/>
  <c r="J1538" i="20"/>
  <c r="I1538" i="20"/>
  <c r="H1538" i="20"/>
  <c r="H1537" i="20" s="1"/>
  <c r="G1538" i="20"/>
  <c r="L1535" i="20"/>
  <c r="Q1534" i="20"/>
  <c r="Q1533" i="20" s="1"/>
  <c r="Q1532" i="20" s="1"/>
  <c r="P1534" i="20"/>
  <c r="P1533" i="20" s="1"/>
  <c r="P1532" i="20" s="1"/>
  <c r="O1534" i="20"/>
  <c r="O1533" i="20" s="1"/>
  <c r="O1532" i="20" s="1"/>
  <c r="N1534" i="20"/>
  <c r="N1533" i="20" s="1"/>
  <c r="N1532" i="20" s="1"/>
  <c r="K1534" i="20"/>
  <c r="J1534" i="20"/>
  <c r="J1533" i="20" s="1"/>
  <c r="J1532" i="20" s="1"/>
  <c r="I1534" i="20"/>
  <c r="I1533" i="20" s="1"/>
  <c r="I1532" i="20" s="1"/>
  <c r="H1534" i="20"/>
  <c r="H1533" i="20" s="1"/>
  <c r="H1532" i="20" s="1"/>
  <c r="G1534" i="20"/>
  <c r="G1533" i="20" s="1"/>
  <c r="G1532" i="20" s="1"/>
  <c r="K1533" i="20"/>
  <c r="K1532" i="20" s="1"/>
  <c r="L1530" i="20"/>
  <c r="M1530" i="20" s="1"/>
  <c r="L1529" i="20"/>
  <c r="L1528" i="20"/>
  <c r="L1527" i="20"/>
  <c r="L1526" i="20"/>
  <c r="L1525" i="20"/>
  <c r="Q1524" i="20"/>
  <c r="Q1523" i="20" s="1"/>
  <c r="P1524" i="20"/>
  <c r="O1524" i="20"/>
  <c r="O1523" i="20" s="1"/>
  <c r="N1524" i="20"/>
  <c r="N1523" i="20" s="1"/>
  <c r="M1524" i="20"/>
  <c r="M1523" i="20" s="1"/>
  <c r="K1524" i="20"/>
  <c r="K1523" i="20" s="1"/>
  <c r="J1524" i="20"/>
  <c r="J1523" i="20" s="1"/>
  <c r="I1524" i="20"/>
  <c r="I1523" i="20" s="1"/>
  <c r="I1504" i="20" s="1"/>
  <c r="I1503" i="20" s="1"/>
  <c r="H1524" i="20"/>
  <c r="H1523" i="20" s="1"/>
  <c r="G1524" i="20"/>
  <c r="P1523" i="20"/>
  <c r="G1523" i="20"/>
  <c r="L1522" i="20"/>
  <c r="M1522" i="20" s="1"/>
  <c r="L1521" i="20"/>
  <c r="M1521" i="20" s="1"/>
  <c r="L1520" i="20"/>
  <c r="M1520" i="20" s="1"/>
  <c r="L1519" i="20"/>
  <c r="M1519" i="20" s="1"/>
  <c r="L1518" i="20"/>
  <c r="M1518" i="20" s="1"/>
  <c r="L1517" i="20"/>
  <c r="M1517" i="20" s="1"/>
  <c r="L1516" i="20"/>
  <c r="Q1515" i="20"/>
  <c r="P1515" i="20"/>
  <c r="O1515" i="20"/>
  <c r="N1515" i="20"/>
  <c r="K1515" i="20"/>
  <c r="J1515" i="20"/>
  <c r="I1515" i="20"/>
  <c r="H1515" i="20"/>
  <c r="G1515" i="20"/>
  <c r="L1514" i="20"/>
  <c r="M1514" i="20" s="1"/>
  <c r="L1513" i="20"/>
  <c r="M1513" i="20" s="1"/>
  <c r="L1512" i="20"/>
  <c r="M1512" i="20" s="1"/>
  <c r="L1511" i="20"/>
  <c r="M1511" i="20" s="1"/>
  <c r="L1510" i="20"/>
  <c r="M1510" i="20" s="1"/>
  <c r="L1509" i="20"/>
  <c r="M1509" i="20" s="1"/>
  <c r="L1508" i="20"/>
  <c r="L1507" i="20"/>
  <c r="M1507" i="20" s="1"/>
  <c r="Q1506" i="20"/>
  <c r="Q1505" i="20" s="1"/>
  <c r="P1506" i="20"/>
  <c r="P1505" i="20" s="1"/>
  <c r="O1506" i="20"/>
  <c r="O1505" i="20" s="1"/>
  <c r="N1506" i="20"/>
  <c r="N1505" i="20" s="1"/>
  <c r="N1504" i="20" s="1"/>
  <c r="N1503" i="20" s="1"/>
  <c r="K1506" i="20"/>
  <c r="K1505" i="20" s="1"/>
  <c r="J1506" i="20"/>
  <c r="I1506" i="20"/>
  <c r="I1505" i="20" s="1"/>
  <c r="H1506" i="20"/>
  <c r="H1505" i="20" s="1"/>
  <c r="G1506" i="20"/>
  <c r="G1505" i="20" s="1"/>
  <c r="J1505" i="20"/>
  <c r="L1501" i="20"/>
  <c r="M1501" i="20" s="1"/>
  <c r="M1500" i="20" s="1"/>
  <c r="M1499" i="20" s="1"/>
  <c r="M1498" i="20" s="1"/>
  <c r="Q1500" i="20"/>
  <c r="Q1499" i="20" s="1"/>
  <c r="Q1498" i="20" s="1"/>
  <c r="P1500" i="20"/>
  <c r="P1499" i="20" s="1"/>
  <c r="P1498" i="20" s="1"/>
  <c r="O1500" i="20"/>
  <c r="O1499" i="20" s="1"/>
  <c r="O1498" i="20" s="1"/>
  <c r="N1500" i="20"/>
  <c r="N1499" i="20" s="1"/>
  <c r="N1498" i="20" s="1"/>
  <c r="K1500" i="20"/>
  <c r="K1499" i="20" s="1"/>
  <c r="K1498" i="20" s="1"/>
  <c r="J1500" i="20"/>
  <c r="J1499" i="20" s="1"/>
  <c r="J1498" i="20" s="1"/>
  <c r="I1500" i="20"/>
  <c r="I1499" i="20" s="1"/>
  <c r="I1498" i="20" s="1"/>
  <c r="H1500" i="20"/>
  <c r="H1499" i="20" s="1"/>
  <c r="H1498" i="20" s="1"/>
  <c r="G1500" i="20"/>
  <c r="G1499" i="20" s="1"/>
  <c r="G1498" i="20" s="1"/>
  <c r="L1497" i="20"/>
  <c r="M1497" i="20" s="1"/>
  <c r="L1496" i="20"/>
  <c r="M1496" i="20" s="1"/>
  <c r="Q1495" i="20"/>
  <c r="Q1494" i="20" s="1"/>
  <c r="Q1493" i="20" s="1"/>
  <c r="P1495" i="20"/>
  <c r="P1494" i="20" s="1"/>
  <c r="P1493" i="20" s="1"/>
  <c r="O1495" i="20"/>
  <c r="O1494" i="20" s="1"/>
  <c r="O1493" i="20" s="1"/>
  <c r="N1495" i="20"/>
  <c r="N1494" i="20" s="1"/>
  <c r="N1493" i="20" s="1"/>
  <c r="K1495" i="20"/>
  <c r="K1494" i="20" s="1"/>
  <c r="K1493" i="20" s="1"/>
  <c r="J1495" i="20"/>
  <c r="J1494" i="20" s="1"/>
  <c r="J1493" i="20" s="1"/>
  <c r="I1495" i="20"/>
  <c r="I1494" i="20" s="1"/>
  <c r="I1493" i="20" s="1"/>
  <c r="H1495" i="20"/>
  <c r="H1494" i="20" s="1"/>
  <c r="H1493" i="20" s="1"/>
  <c r="G1495" i="20"/>
  <c r="G1494" i="20" s="1"/>
  <c r="G1493" i="20" s="1"/>
  <c r="L1492" i="20"/>
  <c r="M1492" i="20" s="1"/>
  <c r="M1491" i="20" s="1"/>
  <c r="Q1491" i="20"/>
  <c r="P1491" i="20"/>
  <c r="O1491" i="20"/>
  <c r="N1491" i="20"/>
  <c r="K1491" i="20"/>
  <c r="J1491" i="20"/>
  <c r="I1491" i="20"/>
  <c r="H1491" i="20"/>
  <c r="G1491" i="20"/>
  <c r="L1490" i="20"/>
  <c r="G1490" i="20"/>
  <c r="L1489" i="20"/>
  <c r="M1489" i="20" s="1"/>
  <c r="Q1488" i="20"/>
  <c r="Q1487" i="20" s="1"/>
  <c r="Q1486" i="20" s="1"/>
  <c r="P1488" i="20"/>
  <c r="O1488" i="20"/>
  <c r="O1487" i="20" s="1"/>
  <c r="O1486" i="20" s="1"/>
  <c r="N1488" i="20"/>
  <c r="K1488" i="20"/>
  <c r="J1488" i="20"/>
  <c r="J1487" i="20" s="1"/>
  <c r="J1486" i="20" s="1"/>
  <c r="I1488" i="20"/>
  <c r="H1488" i="20"/>
  <c r="K1487" i="20"/>
  <c r="K1486" i="20" s="1"/>
  <c r="I1487" i="20"/>
  <c r="I1486" i="20" s="1"/>
  <c r="L1485" i="20"/>
  <c r="Q1484" i="20"/>
  <c r="P1484" i="20"/>
  <c r="P1483" i="20" s="1"/>
  <c r="P1482" i="20" s="1"/>
  <c r="O1484" i="20"/>
  <c r="O1483" i="20" s="1"/>
  <c r="O1482" i="20" s="1"/>
  <c r="N1484" i="20"/>
  <c r="N1483" i="20" s="1"/>
  <c r="N1482" i="20" s="1"/>
  <c r="K1484" i="20"/>
  <c r="K1483" i="20" s="1"/>
  <c r="K1482" i="20" s="1"/>
  <c r="J1484" i="20"/>
  <c r="J1483" i="20" s="1"/>
  <c r="J1482" i="20" s="1"/>
  <c r="I1484" i="20"/>
  <c r="I1483" i="20" s="1"/>
  <c r="I1482" i="20" s="1"/>
  <c r="H1484" i="20"/>
  <c r="H1483" i="20" s="1"/>
  <c r="H1482" i="20" s="1"/>
  <c r="G1484" i="20"/>
  <c r="G1483" i="20" s="1"/>
  <c r="G1482" i="20" s="1"/>
  <c r="Q1483" i="20"/>
  <c r="Q1482" i="20" s="1"/>
  <c r="L1479" i="20"/>
  <c r="Q1478" i="20"/>
  <c r="Q1477" i="20" s="1"/>
  <c r="Q1476" i="20" s="1"/>
  <c r="P1478" i="20"/>
  <c r="P1477" i="20" s="1"/>
  <c r="P1476" i="20" s="1"/>
  <c r="O1478" i="20"/>
  <c r="O1477" i="20" s="1"/>
  <c r="O1476" i="20" s="1"/>
  <c r="N1478" i="20"/>
  <c r="N1477" i="20" s="1"/>
  <c r="N1476" i="20" s="1"/>
  <c r="K1478" i="20"/>
  <c r="K1477" i="20" s="1"/>
  <c r="K1476" i="20" s="1"/>
  <c r="J1478" i="20"/>
  <c r="J1477" i="20" s="1"/>
  <c r="J1476" i="20" s="1"/>
  <c r="I1478" i="20"/>
  <c r="I1477" i="20" s="1"/>
  <c r="I1476" i="20" s="1"/>
  <c r="H1478" i="20"/>
  <c r="H1477" i="20" s="1"/>
  <c r="H1476" i="20" s="1"/>
  <c r="H1470" i="20" s="1"/>
  <c r="H1469" i="20" s="1"/>
  <c r="G1478" i="20"/>
  <c r="G1477" i="20" s="1"/>
  <c r="G1476" i="20" s="1"/>
  <c r="L1475" i="20"/>
  <c r="M1475" i="20" s="1"/>
  <c r="L1474" i="20"/>
  <c r="M1474" i="20" s="1"/>
  <c r="Q1473" i="20"/>
  <c r="Q1472" i="20" s="1"/>
  <c r="Q1471" i="20" s="1"/>
  <c r="P1473" i="20"/>
  <c r="P1472" i="20" s="1"/>
  <c r="P1471" i="20" s="1"/>
  <c r="O1473" i="20"/>
  <c r="N1473" i="20"/>
  <c r="N1472" i="20" s="1"/>
  <c r="N1471" i="20" s="1"/>
  <c r="K1473" i="20"/>
  <c r="K1472" i="20" s="1"/>
  <c r="K1471" i="20" s="1"/>
  <c r="J1473" i="20"/>
  <c r="I1473" i="20"/>
  <c r="I1472" i="20" s="1"/>
  <c r="I1471" i="20" s="1"/>
  <c r="H1473" i="20"/>
  <c r="H1472" i="20" s="1"/>
  <c r="G1473" i="20"/>
  <c r="G1472" i="20" s="1"/>
  <c r="G1471" i="20" s="1"/>
  <c r="O1472" i="20"/>
  <c r="O1471" i="20" s="1"/>
  <c r="J1472" i="20"/>
  <c r="J1471" i="20" s="1"/>
  <c r="H1471" i="20"/>
  <c r="L1468" i="20"/>
  <c r="Q1467" i="20"/>
  <c r="Q1466" i="20" s="1"/>
  <c r="Q1465" i="20" s="1"/>
  <c r="P1467" i="20"/>
  <c r="P1466" i="20" s="1"/>
  <c r="P1465" i="20" s="1"/>
  <c r="O1467" i="20"/>
  <c r="O1466" i="20" s="1"/>
  <c r="O1465" i="20" s="1"/>
  <c r="N1467" i="20"/>
  <c r="N1466" i="20" s="1"/>
  <c r="N1465" i="20" s="1"/>
  <c r="K1467" i="20"/>
  <c r="K1466" i="20" s="1"/>
  <c r="K1465" i="20" s="1"/>
  <c r="J1467" i="20"/>
  <c r="I1467" i="20"/>
  <c r="I1466" i="20" s="1"/>
  <c r="I1465" i="20" s="1"/>
  <c r="H1467" i="20"/>
  <c r="H1466" i="20" s="1"/>
  <c r="H1465" i="20" s="1"/>
  <c r="G1467" i="20"/>
  <c r="G1466" i="20" s="1"/>
  <c r="J1466" i="20"/>
  <c r="J1465" i="20" s="1"/>
  <c r="G1465" i="20"/>
  <c r="L1464" i="20"/>
  <c r="M1464" i="20" s="1"/>
  <c r="M1463" i="20" s="1"/>
  <c r="Q1463" i="20"/>
  <c r="P1463" i="20"/>
  <c r="O1463" i="20"/>
  <c r="N1463" i="20"/>
  <c r="K1463" i="20"/>
  <c r="J1463" i="20"/>
  <c r="I1463" i="20"/>
  <c r="H1463" i="20"/>
  <c r="G1463" i="20"/>
  <c r="L1462" i="20"/>
  <c r="Q1461" i="20"/>
  <c r="P1461" i="20"/>
  <c r="O1461" i="20"/>
  <c r="N1461" i="20"/>
  <c r="N1460" i="20" s="1"/>
  <c r="N1459" i="20" s="1"/>
  <c r="N1458" i="20" s="1"/>
  <c r="N1457" i="20" s="1"/>
  <c r="K1461" i="20"/>
  <c r="K1460" i="20" s="1"/>
  <c r="K1459" i="20" s="1"/>
  <c r="J1461" i="20"/>
  <c r="J1460" i="20" s="1"/>
  <c r="J1459" i="20" s="1"/>
  <c r="I1461" i="20"/>
  <c r="H1461" i="20"/>
  <c r="H1460" i="20" s="1"/>
  <c r="H1459" i="20" s="1"/>
  <c r="G1461" i="20"/>
  <c r="L1456" i="20"/>
  <c r="M1456" i="20" s="1"/>
  <c r="M1455" i="20" s="1"/>
  <c r="M1454" i="20" s="1"/>
  <c r="M1453" i="20" s="1"/>
  <c r="Q1455" i="20"/>
  <c r="P1455" i="20"/>
  <c r="P1454" i="20" s="1"/>
  <c r="P1453" i="20" s="1"/>
  <c r="P1452" i="20" s="1"/>
  <c r="P1451" i="20" s="1"/>
  <c r="O1455" i="20"/>
  <c r="O1454" i="20" s="1"/>
  <c r="N1455" i="20"/>
  <c r="N1454" i="20" s="1"/>
  <c r="N1453" i="20" s="1"/>
  <c r="N1452" i="20" s="1"/>
  <c r="N1451" i="20" s="1"/>
  <c r="K1455" i="20"/>
  <c r="K1454" i="20" s="1"/>
  <c r="K1453" i="20" s="1"/>
  <c r="K1452" i="20" s="1"/>
  <c r="K1451" i="20" s="1"/>
  <c r="J1455" i="20"/>
  <c r="I1455" i="20"/>
  <c r="I1454" i="20" s="1"/>
  <c r="I1453" i="20" s="1"/>
  <c r="I1452" i="20" s="1"/>
  <c r="I1451" i="20" s="1"/>
  <c r="H1455" i="20"/>
  <c r="H1454" i="20" s="1"/>
  <c r="H1453" i="20" s="1"/>
  <c r="H1452" i="20" s="1"/>
  <c r="H1451" i="20" s="1"/>
  <c r="G1455" i="20"/>
  <c r="G1454" i="20" s="1"/>
  <c r="G1453" i="20" s="1"/>
  <c r="G1452" i="20" s="1"/>
  <c r="G1451" i="20" s="1"/>
  <c r="Q1454" i="20"/>
  <c r="Q1453" i="20" s="1"/>
  <c r="Q1452" i="20" s="1"/>
  <c r="Q1451" i="20" s="1"/>
  <c r="J1454" i="20"/>
  <c r="J1453" i="20" s="1"/>
  <c r="J1452" i="20" s="1"/>
  <c r="J1451" i="20" s="1"/>
  <c r="O1453" i="20"/>
  <c r="O1452" i="20" s="1"/>
  <c r="O1451" i="20" s="1"/>
  <c r="M1452" i="20"/>
  <c r="M1451" i="20" s="1"/>
  <c r="L1450" i="20"/>
  <c r="M1450" i="20" s="1"/>
  <c r="M1449" i="20" s="1"/>
  <c r="Q1449" i="20"/>
  <c r="P1449" i="20"/>
  <c r="O1449" i="20"/>
  <c r="N1449" i="20"/>
  <c r="L1449" i="20"/>
  <c r="K1449" i="20"/>
  <c r="J1449" i="20"/>
  <c r="I1449" i="20"/>
  <c r="H1449" i="20"/>
  <c r="G1449" i="20"/>
  <c r="L1448" i="20"/>
  <c r="M1448" i="20" s="1"/>
  <c r="M1447" i="20" s="1"/>
  <c r="Q1447" i="20"/>
  <c r="P1447" i="20"/>
  <c r="O1447" i="20"/>
  <c r="N1447" i="20"/>
  <c r="K1447" i="20"/>
  <c r="J1447" i="20"/>
  <c r="I1447" i="20"/>
  <c r="H1447" i="20"/>
  <c r="G1447" i="20"/>
  <c r="L1446" i="20"/>
  <c r="M1446" i="20" s="1"/>
  <c r="M1445" i="20" s="1"/>
  <c r="M1444" i="20" s="1"/>
  <c r="Q1445" i="20"/>
  <c r="P1445" i="20"/>
  <c r="O1445" i="20"/>
  <c r="O1444" i="20" s="1"/>
  <c r="O1443" i="20" s="1"/>
  <c r="N1445" i="20"/>
  <c r="L1445" i="20"/>
  <c r="K1445" i="20"/>
  <c r="K1444" i="20" s="1"/>
  <c r="K1443" i="20" s="1"/>
  <c r="J1445" i="20"/>
  <c r="I1445" i="20"/>
  <c r="I1444" i="20" s="1"/>
  <c r="I1443" i="20" s="1"/>
  <c r="H1445" i="20"/>
  <c r="G1445" i="20"/>
  <c r="L1442" i="20"/>
  <c r="M1442" i="20" s="1"/>
  <c r="M1441" i="20" s="1"/>
  <c r="Q1441" i="20"/>
  <c r="Q1440" i="20" s="1"/>
  <c r="Q1439" i="20" s="1"/>
  <c r="P1441" i="20"/>
  <c r="P1440" i="20" s="1"/>
  <c r="P1439" i="20" s="1"/>
  <c r="O1441" i="20"/>
  <c r="O1440" i="20" s="1"/>
  <c r="O1439" i="20" s="1"/>
  <c r="N1441" i="20"/>
  <c r="N1440" i="20" s="1"/>
  <c r="N1439" i="20" s="1"/>
  <c r="K1441" i="20"/>
  <c r="J1441" i="20"/>
  <c r="J1440" i="20" s="1"/>
  <c r="J1439" i="20" s="1"/>
  <c r="I1441" i="20"/>
  <c r="I1440" i="20" s="1"/>
  <c r="I1439" i="20" s="1"/>
  <c r="H1441" i="20"/>
  <c r="H1440" i="20" s="1"/>
  <c r="H1439" i="20" s="1"/>
  <c r="G1441" i="20"/>
  <c r="G1440" i="20" s="1"/>
  <c r="G1439" i="20" s="1"/>
  <c r="M1440" i="20"/>
  <c r="M1439" i="20" s="1"/>
  <c r="K1440" i="20"/>
  <c r="K1439" i="20" s="1"/>
  <c r="L1438" i="20"/>
  <c r="M1438" i="20" s="1"/>
  <c r="M1437" i="20" s="1"/>
  <c r="M1436" i="20" s="1"/>
  <c r="M1435" i="20" s="1"/>
  <c r="Q1437" i="20"/>
  <c r="Q1436" i="20" s="1"/>
  <c r="P1437" i="20"/>
  <c r="P1436" i="20" s="1"/>
  <c r="P1435" i="20" s="1"/>
  <c r="O1437" i="20"/>
  <c r="O1436" i="20" s="1"/>
  <c r="O1435" i="20" s="1"/>
  <c r="N1437" i="20"/>
  <c r="N1436" i="20" s="1"/>
  <c r="N1435" i="20" s="1"/>
  <c r="L1437" i="20"/>
  <c r="L1436" i="20" s="1"/>
  <c r="L1435" i="20" s="1"/>
  <c r="K1437" i="20"/>
  <c r="K1436" i="20" s="1"/>
  <c r="K1435" i="20" s="1"/>
  <c r="J1437" i="20"/>
  <c r="J1436" i="20" s="1"/>
  <c r="J1435" i="20" s="1"/>
  <c r="I1437" i="20"/>
  <c r="I1436" i="20" s="1"/>
  <c r="I1435" i="20" s="1"/>
  <c r="H1437" i="20"/>
  <c r="G1437" i="20"/>
  <c r="H1436" i="20"/>
  <c r="H1435" i="20" s="1"/>
  <c r="G1436" i="20"/>
  <c r="G1435" i="20" s="1"/>
  <c r="Q1435" i="20"/>
  <c r="L1434" i="20"/>
  <c r="M1434" i="20" s="1"/>
  <c r="M1433" i="20" s="1"/>
  <c r="M1432" i="20" s="1"/>
  <c r="M1431" i="20" s="1"/>
  <c r="Q1433" i="20"/>
  <c r="Q1432" i="20" s="1"/>
  <c r="Q1431" i="20" s="1"/>
  <c r="P1433" i="20"/>
  <c r="P1432" i="20" s="1"/>
  <c r="P1431" i="20" s="1"/>
  <c r="O1433" i="20"/>
  <c r="O1432" i="20" s="1"/>
  <c r="O1431" i="20" s="1"/>
  <c r="N1433" i="20"/>
  <c r="N1432" i="20" s="1"/>
  <c r="N1431" i="20" s="1"/>
  <c r="K1433" i="20"/>
  <c r="K1432" i="20" s="1"/>
  <c r="K1431" i="20" s="1"/>
  <c r="J1433" i="20"/>
  <c r="J1432" i="20" s="1"/>
  <c r="J1431" i="20" s="1"/>
  <c r="I1433" i="20"/>
  <c r="I1432" i="20" s="1"/>
  <c r="I1431" i="20" s="1"/>
  <c r="H1433" i="20"/>
  <c r="H1432" i="20" s="1"/>
  <c r="H1431" i="20" s="1"/>
  <c r="G1433" i="20"/>
  <c r="G1432" i="20" s="1"/>
  <c r="G1431" i="20" s="1"/>
  <c r="L1430" i="20"/>
  <c r="Q1429" i="20"/>
  <c r="Q1428" i="20" s="1"/>
  <c r="Q1427" i="20" s="1"/>
  <c r="P1429" i="20"/>
  <c r="P1428" i="20" s="1"/>
  <c r="P1427" i="20" s="1"/>
  <c r="O1429" i="20"/>
  <c r="O1428" i="20" s="1"/>
  <c r="O1427" i="20" s="1"/>
  <c r="N1429" i="20"/>
  <c r="N1428" i="20" s="1"/>
  <c r="N1427" i="20" s="1"/>
  <c r="K1429" i="20"/>
  <c r="K1428" i="20" s="1"/>
  <c r="K1427" i="20" s="1"/>
  <c r="J1429" i="20"/>
  <c r="J1428" i="20" s="1"/>
  <c r="J1427" i="20" s="1"/>
  <c r="I1429" i="20"/>
  <c r="I1428" i="20" s="1"/>
  <c r="I1427" i="20" s="1"/>
  <c r="H1429" i="20"/>
  <c r="G1429" i="20"/>
  <c r="G1428" i="20" s="1"/>
  <c r="G1427" i="20" s="1"/>
  <c r="H1428" i="20"/>
  <c r="H1427" i="20" s="1"/>
  <c r="L1426" i="20"/>
  <c r="M1426" i="20" s="1"/>
  <c r="M1425" i="20" s="1"/>
  <c r="M1424" i="20" s="1"/>
  <c r="M1423" i="20" s="1"/>
  <c r="Q1425" i="20"/>
  <c r="Q1424" i="20" s="1"/>
  <c r="Q1423" i="20" s="1"/>
  <c r="P1425" i="20"/>
  <c r="P1424" i="20" s="1"/>
  <c r="P1423" i="20" s="1"/>
  <c r="O1425" i="20"/>
  <c r="O1424" i="20" s="1"/>
  <c r="O1423" i="20" s="1"/>
  <c r="N1425" i="20"/>
  <c r="N1424" i="20" s="1"/>
  <c r="N1423" i="20" s="1"/>
  <c r="K1425" i="20"/>
  <c r="K1424" i="20" s="1"/>
  <c r="K1423" i="20" s="1"/>
  <c r="J1425" i="20"/>
  <c r="J1424" i="20" s="1"/>
  <c r="J1423" i="20" s="1"/>
  <c r="I1425" i="20"/>
  <c r="H1425" i="20"/>
  <c r="H1424" i="20" s="1"/>
  <c r="H1423" i="20" s="1"/>
  <c r="G1425" i="20"/>
  <c r="G1424" i="20" s="1"/>
  <c r="G1423" i="20" s="1"/>
  <c r="I1424" i="20"/>
  <c r="I1423" i="20" s="1"/>
  <c r="L1422" i="20"/>
  <c r="Q1421" i="20"/>
  <c r="Q1420" i="20" s="1"/>
  <c r="Q1419" i="20" s="1"/>
  <c r="P1421" i="20"/>
  <c r="P1420" i="20" s="1"/>
  <c r="O1421" i="20"/>
  <c r="O1420" i="20" s="1"/>
  <c r="O1419" i="20" s="1"/>
  <c r="N1421" i="20"/>
  <c r="N1420" i="20" s="1"/>
  <c r="N1419" i="20" s="1"/>
  <c r="K1421" i="20"/>
  <c r="K1420" i="20" s="1"/>
  <c r="K1419" i="20" s="1"/>
  <c r="J1421" i="20"/>
  <c r="J1420" i="20" s="1"/>
  <c r="J1419" i="20" s="1"/>
  <c r="I1421" i="20"/>
  <c r="I1420" i="20" s="1"/>
  <c r="I1419" i="20" s="1"/>
  <c r="H1421" i="20"/>
  <c r="H1420" i="20" s="1"/>
  <c r="H1419" i="20" s="1"/>
  <c r="G1421" i="20"/>
  <c r="G1420" i="20" s="1"/>
  <c r="G1419" i="20" s="1"/>
  <c r="P1419" i="20"/>
  <c r="L1418" i="20"/>
  <c r="Q1417" i="20"/>
  <c r="Q1416" i="20" s="1"/>
  <c r="Q1415" i="20" s="1"/>
  <c r="P1417" i="20"/>
  <c r="P1416" i="20" s="1"/>
  <c r="P1415" i="20" s="1"/>
  <c r="O1417" i="20"/>
  <c r="O1416" i="20" s="1"/>
  <c r="O1415" i="20" s="1"/>
  <c r="N1417" i="20"/>
  <c r="N1416" i="20" s="1"/>
  <c r="N1415" i="20" s="1"/>
  <c r="K1417" i="20"/>
  <c r="J1417" i="20"/>
  <c r="I1417" i="20"/>
  <c r="I1416" i="20" s="1"/>
  <c r="I1415" i="20" s="1"/>
  <c r="H1417" i="20"/>
  <c r="H1416" i="20" s="1"/>
  <c r="H1415" i="20" s="1"/>
  <c r="G1417" i="20"/>
  <c r="G1416" i="20" s="1"/>
  <c r="G1415" i="20" s="1"/>
  <c r="K1416" i="20"/>
  <c r="K1415" i="20" s="1"/>
  <c r="J1416" i="20"/>
  <c r="J1415" i="20" s="1"/>
  <c r="L1414" i="20"/>
  <c r="Q1413" i="20"/>
  <c r="Q1412" i="20" s="1"/>
  <c r="Q1411" i="20" s="1"/>
  <c r="P1413" i="20"/>
  <c r="P1412" i="20" s="1"/>
  <c r="P1411" i="20" s="1"/>
  <c r="O1413" i="20"/>
  <c r="O1412" i="20" s="1"/>
  <c r="N1413" i="20"/>
  <c r="N1412" i="20" s="1"/>
  <c r="N1411" i="20" s="1"/>
  <c r="K1413" i="20"/>
  <c r="K1412" i="20" s="1"/>
  <c r="J1413" i="20"/>
  <c r="J1412" i="20" s="1"/>
  <c r="J1411" i="20" s="1"/>
  <c r="I1413" i="20"/>
  <c r="I1412" i="20" s="1"/>
  <c r="I1411" i="20" s="1"/>
  <c r="H1413" i="20"/>
  <c r="H1412" i="20" s="1"/>
  <c r="H1411" i="20" s="1"/>
  <c r="G1413" i="20"/>
  <c r="G1412" i="20" s="1"/>
  <c r="G1411" i="20" s="1"/>
  <c r="O1411" i="20"/>
  <c r="K1411" i="20"/>
  <c r="L1410" i="20"/>
  <c r="M1410" i="20" s="1"/>
  <c r="M1409" i="20" s="1"/>
  <c r="M1408" i="20" s="1"/>
  <c r="M1407" i="20" s="1"/>
  <c r="Q1409" i="20"/>
  <c r="Q1408" i="20" s="1"/>
  <c r="Q1407" i="20" s="1"/>
  <c r="P1409" i="20"/>
  <c r="P1408" i="20" s="1"/>
  <c r="P1407" i="20" s="1"/>
  <c r="O1409" i="20"/>
  <c r="O1408" i="20" s="1"/>
  <c r="O1407" i="20" s="1"/>
  <c r="N1409" i="20"/>
  <c r="N1408" i="20" s="1"/>
  <c r="N1407" i="20" s="1"/>
  <c r="K1409" i="20"/>
  <c r="J1409" i="20"/>
  <c r="J1408" i="20" s="1"/>
  <c r="J1407" i="20" s="1"/>
  <c r="I1409" i="20"/>
  <c r="I1408" i="20" s="1"/>
  <c r="I1407" i="20" s="1"/>
  <c r="H1409" i="20"/>
  <c r="H1408" i="20" s="1"/>
  <c r="H1407" i="20" s="1"/>
  <c r="G1409" i="20"/>
  <c r="G1408" i="20" s="1"/>
  <c r="G1407" i="20" s="1"/>
  <c r="K1408" i="20"/>
  <c r="K1407" i="20" s="1"/>
  <c r="L1406" i="20"/>
  <c r="Q1405" i="20"/>
  <c r="Q1404" i="20" s="1"/>
  <c r="Q1403" i="20" s="1"/>
  <c r="P1405" i="20"/>
  <c r="P1404" i="20" s="1"/>
  <c r="P1403" i="20" s="1"/>
  <c r="O1405" i="20"/>
  <c r="O1404" i="20" s="1"/>
  <c r="O1403" i="20" s="1"/>
  <c r="N1405" i="20"/>
  <c r="N1404" i="20" s="1"/>
  <c r="N1403" i="20" s="1"/>
  <c r="K1405" i="20"/>
  <c r="K1404" i="20" s="1"/>
  <c r="K1403" i="20" s="1"/>
  <c r="J1405" i="20"/>
  <c r="J1404" i="20" s="1"/>
  <c r="J1403" i="20" s="1"/>
  <c r="I1405" i="20"/>
  <c r="I1404" i="20" s="1"/>
  <c r="I1403" i="20" s="1"/>
  <c r="H1405" i="20"/>
  <c r="G1405" i="20"/>
  <c r="G1404" i="20" s="1"/>
  <c r="G1403" i="20" s="1"/>
  <c r="H1404" i="20"/>
  <c r="H1403" i="20" s="1"/>
  <c r="L1402" i="20"/>
  <c r="M1402" i="20" s="1"/>
  <c r="M1401" i="20" s="1"/>
  <c r="M1400" i="20" s="1"/>
  <c r="M1399" i="20" s="1"/>
  <c r="Q1401" i="20"/>
  <c r="Q1400" i="20" s="1"/>
  <c r="Q1399" i="20" s="1"/>
  <c r="P1401" i="20"/>
  <c r="P1400" i="20" s="1"/>
  <c r="P1399" i="20" s="1"/>
  <c r="O1401" i="20"/>
  <c r="O1400" i="20" s="1"/>
  <c r="O1399" i="20" s="1"/>
  <c r="N1401" i="20"/>
  <c r="N1400" i="20" s="1"/>
  <c r="N1399" i="20" s="1"/>
  <c r="K1401" i="20"/>
  <c r="K1400" i="20" s="1"/>
  <c r="K1399" i="20" s="1"/>
  <c r="J1401" i="20"/>
  <c r="J1400" i="20" s="1"/>
  <c r="J1399" i="20" s="1"/>
  <c r="I1401" i="20"/>
  <c r="I1400" i="20" s="1"/>
  <c r="I1399" i="20" s="1"/>
  <c r="H1401" i="20"/>
  <c r="H1400" i="20" s="1"/>
  <c r="H1399" i="20" s="1"/>
  <c r="G1401" i="20"/>
  <c r="G1400" i="20" s="1"/>
  <c r="G1399" i="20" s="1"/>
  <c r="L1398" i="20"/>
  <c r="M1398" i="20" s="1"/>
  <c r="M1397" i="20" s="1"/>
  <c r="M1396" i="20" s="1"/>
  <c r="M1395" i="20" s="1"/>
  <c r="Q1397" i="20"/>
  <c r="Q1396" i="20" s="1"/>
  <c r="Q1395" i="20" s="1"/>
  <c r="P1397" i="20"/>
  <c r="P1396" i="20" s="1"/>
  <c r="P1395" i="20" s="1"/>
  <c r="O1397" i="20"/>
  <c r="O1396" i="20" s="1"/>
  <c r="O1395" i="20" s="1"/>
  <c r="N1397" i="20"/>
  <c r="N1396" i="20" s="1"/>
  <c r="N1395" i="20" s="1"/>
  <c r="L1397" i="20"/>
  <c r="L1396" i="20" s="1"/>
  <c r="L1395" i="20" s="1"/>
  <c r="K1397" i="20"/>
  <c r="K1396" i="20" s="1"/>
  <c r="K1395" i="20" s="1"/>
  <c r="J1397" i="20"/>
  <c r="J1396" i="20" s="1"/>
  <c r="J1395" i="20" s="1"/>
  <c r="I1397" i="20"/>
  <c r="I1396" i="20" s="1"/>
  <c r="I1395" i="20" s="1"/>
  <c r="H1397" i="20"/>
  <c r="H1396" i="20" s="1"/>
  <c r="H1395" i="20" s="1"/>
  <c r="G1397" i="20"/>
  <c r="G1396" i="20" s="1"/>
  <c r="G1395" i="20" s="1"/>
  <c r="L1394" i="20"/>
  <c r="Q1393" i="20"/>
  <c r="Q1392" i="20" s="1"/>
  <c r="Q1391" i="20" s="1"/>
  <c r="P1393" i="20"/>
  <c r="P1392" i="20" s="1"/>
  <c r="P1391" i="20" s="1"/>
  <c r="O1393" i="20"/>
  <c r="O1392" i="20" s="1"/>
  <c r="O1391" i="20" s="1"/>
  <c r="N1393" i="20"/>
  <c r="N1392" i="20" s="1"/>
  <c r="N1391" i="20" s="1"/>
  <c r="K1393" i="20"/>
  <c r="K1392" i="20" s="1"/>
  <c r="K1391" i="20" s="1"/>
  <c r="J1393" i="20"/>
  <c r="I1393" i="20"/>
  <c r="I1392" i="20" s="1"/>
  <c r="I1391" i="20" s="1"/>
  <c r="H1393" i="20"/>
  <c r="H1392" i="20" s="1"/>
  <c r="G1393" i="20"/>
  <c r="G1392" i="20" s="1"/>
  <c r="G1391" i="20" s="1"/>
  <c r="J1392" i="20"/>
  <c r="J1391" i="20" s="1"/>
  <c r="H1391" i="20"/>
  <c r="M1390" i="20"/>
  <c r="L1390" i="20"/>
  <c r="L1389" i="20"/>
  <c r="M1389" i="20" s="1"/>
  <c r="L1388" i="20"/>
  <c r="M1388" i="20" s="1"/>
  <c r="Q1387" i="20"/>
  <c r="Q1386" i="20" s="1"/>
  <c r="Q1385" i="20" s="1"/>
  <c r="P1387" i="20"/>
  <c r="P1386" i="20" s="1"/>
  <c r="P1385" i="20" s="1"/>
  <c r="O1387" i="20"/>
  <c r="O1386" i="20" s="1"/>
  <c r="N1387" i="20"/>
  <c r="N1386" i="20" s="1"/>
  <c r="N1385" i="20" s="1"/>
  <c r="K1387" i="20"/>
  <c r="J1387" i="20"/>
  <c r="I1387" i="20"/>
  <c r="I1386" i="20" s="1"/>
  <c r="I1385" i="20" s="1"/>
  <c r="H1387" i="20"/>
  <c r="H1386" i="20" s="1"/>
  <c r="H1385" i="20" s="1"/>
  <c r="G1387" i="20"/>
  <c r="G1386" i="20" s="1"/>
  <c r="G1385" i="20" s="1"/>
  <c r="K1386" i="20"/>
  <c r="K1385" i="20" s="1"/>
  <c r="J1386" i="20"/>
  <c r="J1385" i="20" s="1"/>
  <c r="O1385" i="20"/>
  <c r="M1384" i="20"/>
  <c r="M1383" i="20" s="1"/>
  <c r="M1382" i="20" s="1"/>
  <c r="M1381" i="20" s="1"/>
  <c r="L1384" i="20"/>
  <c r="L1383" i="20" s="1"/>
  <c r="L1382" i="20" s="1"/>
  <c r="L1381" i="20" s="1"/>
  <c r="Q1383" i="20"/>
  <c r="Q1382" i="20" s="1"/>
  <c r="Q1381" i="20" s="1"/>
  <c r="P1383" i="20"/>
  <c r="P1382" i="20" s="1"/>
  <c r="O1383" i="20"/>
  <c r="N1383" i="20"/>
  <c r="N1382" i="20" s="1"/>
  <c r="N1381" i="20" s="1"/>
  <c r="K1383" i="20"/>
  <c r="J1383" i="20"/>
  <c r="J1382" i="20" s="1"/>
  <c r="J1381" i="20" s="1"/>
  <c r="I1383" i="20"/>
  <c r="H1383" i="20"/>
  <c r="H1382" i="20" s="1"/>
  <c r="H1381" i="20" s="1"/>
  <c r="G1383" i="20"/>
  <c r="G1382" i="20" s="1"/>
  <c r="G1381" i="20" s="1"/>
  <c r="O1382" i="20"/>
  <c r="O1381" i="20" s="1"/>
  <c r="K1382" i="20"/>
  <c r="K1381" i="20" s="1"/>
  <c r="I1382" i="20"/>
  <c r="P1381" i="20"/>
  <c r="I1381" i="20"/>
  <c r="L1380" i="20"/>
  <c r="M1380" i="20" s="1"/>
  <c r="M1379" i="20" s="1"/>
  <c r="M1378" i="20" s="1"/>
  <c r="M1377" i="20" s="1"/>
  <c r="Q1379" i="20"/>
  <c r="Q1378" i="20" s="1"/>
  <c r="Q1377" i="20" s="1"/>
  <c r="P1379" i="20"/>
  <c r="P1378" i="20" s="1"/>
  <c r="P1377" i="20" s="1"/>
  <c r="O1379" i="20"/>
  <c r="O1378" i="20" s="1"/>
  <c r="O1377" i="20" s="1"/>
  <c r="N1379" i="20"/>
  <c r="N1378" i="20" s="1"/>
  <c r="N1377" i="20" s="1"/>
  <c r="K1379" i="20"/>
  <c r="J1379" i="20"/>
  <c r="J1378" i="20" s="1"/>
  <c r="J1377" i="20" s="1"/>
  <c r="I1379" i="20"/>
  <c r="I1378" i="20" s="1"/>
  <c r="I1377" i="20" s="1"/>
  <c r="H1379" i="20"/>
  <c r="H1378" i="20" s="1"/>
  <c r="H1377" i="20" s="1"/>
  <c r="G1379" i="20"/>
  <c r="G1378" i="20" s="1"/>
  <c r="G1377" i="20" s="1"/>
  <c r="K1378" i="20"/>
  <c r="K1377" i="20" s="1"/>
  <c r="L1376" i="20"/>
  <c r="M1376" i="20" s="1"/>
  <c r="M1375" i="20" s="1"/>
  <c r="M1374" i="20" s="1"/>
  <c r="M1373" i="20" s="1"/>
  <c r="Q1375" i="20"/>
  <c r="Q1374" i="20" s="1"/>
  <c r="Q1373" i="20" s="1"/>
  <c r="P1375" i="20"/>
  <c r="P1374" i="20" s="1"/>
  <c r="P1373" i="20" s="1"/>
  <c r="O1375" i="20"/>
  <c r="O1374" i="20" s="1"/>
  <c r="O1373" i="20" s="1"/>
  <c r="N1375" i="20"/>
  <c r="N1374" i="20" s="1"/>
  <c r="N1373" i="20" s="1"/>
  <c r="K1375" i="20"/>
  <c r="J1375" i="20"/>
  <c r="J1374" i="20" s="1"/>
  <c r="J1373" i="20" s="1"/>
  <c r="I1375" i="20"/>
  <c r="I1374" i="20" s="1"/>
  <c r="I1373" i="20" s="1"/>
  <c r="H1375" i="20"/>
  <c r="G1375" i="20"/>
  <c r="G1374" i="20" s="1"/>
  <c r="G1373" i="20" s="1"/>
  <c r="K1374" i="20"/>
  <c r="K1373" i="20" s="1"/>
  <c r="H1374" i="20"/>
  <c r="H1373" i="20" s="1"/>
  <c r="L1372" i="20"/>
  <c r="L1371" i="20" s="1"/>
  <c r="L1370" i="20" s="1"/>
  <c r="L1369" i="20" s="1"/>
  <c r="Q1371" i="20"/>
  <c r="Q1370" i="20" s="1"/>
  <c r="Q1369" i="20" s="1"/>
  <c r="P1371" i="20"/>
  <c r="P1370" i="20" s="1"/>
  <c r="P1369" i="20" s="1"/>
  <c r="O1371" i="20"/>
  <c r="O1370" i="20" s="1"/>
  <c r="O1369" i="20" s="1"/>
  <c r="N1371" i="20"/>
  <c r="N1370" i="20" s="1"/>
  <c r="N1369" i="20" s="1"/>
  <c r="K1371" i="20"/>
  <c r="K1370" i="20" s="1"/>
  <c r="K1369" i="20" s="1"/>
  <c r="J1371" i="20"/>
  <c r="J1370" i="20" s="1"/>
  <c r="J1369" i="20" s="1"/>
  <c r="I1371" i="20"/>
  <c r="I1370" i="20" s="1"/>
  <c r="I1369" i="20" s="1"/>
  <c r="H1371" i="20"/>
  <c r="H1370" i="20" s="1"/>
  <c r="H1369" i="20" s="1"/>
  <c r="G1371" i="20"/>
  <c r="G1370" i="20" s="1"/>
  <c r="G1369" i="20" s="1"/>
  <c r="L1368" i="20"/>
  <c r="Q1367" i="20"/>
  <c r="Q1366" i="20" s="1"/>
  <c r="Q1365" i="20" s="1"/>
  <c r="P1367" i="20"/>
  <c r="P1366" i="20" s="1"/>
  <c r="P1365" i="20" s="1"/>
  <c r="O1367" i="20"/>
  <c r="O1366" i="20" s="1"/>
  <c r="O1365" i="20" s="1"/>
  <c r="N1367" i="20"/>
  <c r="N1366" i="20" s="1"/>
  <c r="N1365" i="20" s="1"/>
  <c r="K1367" i="20"/>
  <c r="K1366" i="20" s="1"/>
  <c r="K1365" i="20" s="1"/>
  <c r="J1367" i="20"/>
  <c r="J1366" i="20" s="1"/>
  <c r="J1365" i="20" s="1"/>
  <c r="I1367" i="20"/>
  <c r="I1366" i="20" s="1"/>
  <c r="I1365" i="20" s="1"/>
  <c r="H1367" i="20"/>
  <c r="G1367" i="20"/>
  <c r="G1366" i="20" s="1"/>
  <c r="G1365" i="20" s="1"/>
  <c r="H1366" i="20"/>
  <c r="H1365" i="20" s="1"/>
  <c r="L1364" i="20"/>
  <c r="M1364" i="20" s="1"/>
  <c r="M1363" i="20" s="1"/>
  <c r="M1362" i="20" s="1"/>
  <c r="M1361" i="20" s="1"/>
  <c r="Q1363" i="20"/>
  <c r="P1363" i="20"/>
  <c r="P1362" i="20" s="1"/>
  <c r="P1361" i="20" s="1"/>
  <c r="O1363" i="20"/>
  <c r="O1362" i="20" s="1"/>
  <c r="O1361" i="20" s="1"/>
  <c r="N1363" i="20"/>
  <c r="N1362" i="20" s="1"/>
  <c r="N1361" i="20" s="1"/>
  <c r="L1363" i="20"/>
  <c r="L1362" i="20" s="1"/>
  <c r="L1361" i="20" s="1"/>
  <c r="K1363" i="20"/>
  <c r="K1362" i="20" s="1"/>
  <c r="K1361" i="20" s="1"/>
  <c r="J1363" i="20"/>
  <c r="J1362" i="20" s="1"/>
  <c r="J1361" i="20" s="1"/>
  <c r="I1363" i="20"/>
  <c r="I1362" i="20" s="1"/>
  <c r="I1361" i="20" s="1"/>
  <c r="H1363" i="20"/>
  <c r="H1362" i="20" s="1"/>
  <c r="H1361" i="20" s="1"/>
  <c r="G1363" i="20"/>
  <c r="G1362" i="20" s="1"/>
  <c r="G1361" i="20" s="1"/>
  <c r="Q1362" i="20"/>
  <c r="Q1361" i="20" s="1"/>
  <c r="L1360" i="20"/>
  <c r="Q1359" i="20"/>
  <c r="Q1358" i="20" s="1"/>
  <c r="Q1357" i="20" s="1"/>
  <c r="P1359" i="20"/>
  <c r="P1358" i="20" s="1"/>
  <c r="O1359" i="20"/>
  <c r="N1359" i="20"/>
  <c r="N1358" i="20" s="1"/>
  <c r="N1357" i="20" s="1"/>
  <c r="K1359" i="20"/>
  <c r="K1358" i="20" s="1"/>
  <c r="K1357" i="20" s="1"/>
  <c r="J1359" i="20"/>
  <c r="J1358" i="20" s="1"/>
  <c r="J1357" i="20" s="1"/>
  <c r="I1359" i="20"/>
  <c r="I1358" i="20" s="1"/>
  <c r="I1357" i="20" s="1"/>
  <c r="H1359" i="20"/>
  <c r="H1358" i="20" s="1"/>
  <c r="H1357" i="20" s="1"/>
  <c r="G1359" i="20"/>
  <c r="G1358" i="20" s="1"/>
  <c r="G1357" i="20" s="1"/>
  <c r="O1358" i="20"/>
  <c r="O1357" i="20" s="1"/>
  <c r="P1357" i="20"/>
  <c r="L1356" i="20"/>
  <c r="M1356" i="20" s="1"/>
  <c r="M1355" i="20" s="1"/>
  <c r="M1354" i="20" s="1"/>
  <c r="M1353" i="20" s="1"/>
  <c r="Q1355" i="20"/>
  <c r="Q1354" i="20" s="1"/>
  <c r="Q1353" i="20" s="1"/>
  <c r="P1355" i="20"/>
  <c r="P1354" i="20" s="1"/>
  <c r="P1353" i="20" s="1"/>
  <c r="O1355" i="20"/>
  <c r="O1354" i="20" s="1"/>
  <c r="O1353" i="20" s="1"/>
  <c r="N1355" i="20"/>
  <c r="K1355" i="20"/>
  <c r="K1354" i="20" s="1"/>
  <c r="K1353" i="20" s="1"/>
  <c r="J1355" i="20"/>
  <c r="J1354" i="20" s="1"/>
  <c r="I1355" i="20"/>
  <c r="I1354" i="20" s="1"/>
  <c r="I1353" i="20" s="1"/>
  <c r="H1355" i="20"/>
  <c r="G1355" i="20"/>
  <c r="G1354" i="20" s="1"/>
  <c r="G1353" i="20" s="1"/>
  <c r="N1354" i="20"/>
  <c r="N1353" i="20" s="1"/>
  <c r="H1354" i="20"/>
  <c r="H1353" i="20" s="1"/>
  <c r="J1353" i="20"/>
  <c r="L1352" i="20"/>
  <c r="M1352" i="20" s="1"/>
  <c r="M1351" i="20" s="1"/>
  <c r="M1350" i="20" s="1"/>
  <c r="M1349" i="20" s="1"/>
  <c r="Q1351" i="20"/>
  <c r="Q1350" i="20" s="1"/>
  <c r="Q1349" i="20" s="1"/>
  <c r="P1351" i="20"/>
  <c r="P1350" i="20" s="1"/>
  <c r="P1349" i="20" s="1"/>
  <c r="O1351" i="20"/>
  <c r="O1350" i="20" s="1"/>
  <c r="O1349" i="20" s="1"/>
  <c r="N1351" i="20"/>
  <c r="N1350" i="20" s="1"/>
  <c r="N1349" i="20" s="1"/>
  <c r="K1351" i="20"/>
  <c r="K1350" i="20" s="1"/>
  <c r="K1349" i="20" s="1"/>
  <c r="J1351" i="20"/>
  <c r="J1350" i="20" s="1"/>
  <c r="I1351" i="20"/>
  <c r="I1350" i="20" s="1"/>
  <c r="H1351" i="20"/>
  <c r="H1350" i="20" s="1"/>
  <c r="H1349" i="20" s="1"/>
  <c r="G1351" i="20"/>
  <c r="G1350" i="20"/>
  <c r="G1349" i="20" s="1"/>
  <c r="J1349" i="20"/>
  <c r="I1349" i="20"/>
  <c r="L1345" i="20"/>
  <c r="M1345" i="20" s="1"/>
  <c r="M1344" i="20" s="1"/>
  <c r="M1343" i="20" s="1"/>
  <c r="Q1344" i="20"/>
  <c r="Q1343" i="20" s="1"/>
  <c r="P1344" i="20"/>
  <c r="P1343" i="20" s="1"/>
  <c r="O1344" i="20"/>
  <c r="O1343" i="20" s="1"/>
  <c r="N1344" i="20"/>
  <c r="N1343" i="20" s="1"/>
  <c r="K1344" i="20"/>
  <c r="K1343" i="20" s="1"/>
  <c r="J1344" i="20"/>
  <c r="J1343" i="20" s="1"/>
  <c r="I1344" i="20"/>
  <c r="I1343" i="20" s="1"/>
  <c r="H1344" i="20"/>
  <c r="H1343" i="20" s="1"/>
  <c r="G1344" i="20"/>
  <c r="G1343" i="20" s="1"/>
  <c r="L1342" i="20"/>
  <c r="M1342" i="20" s="1"/>
  <c r="M1341" i="20" s="1"/>
  <c r="M1340" i="20" s="1"/>
  <c r="Q1341" i="20"/>
  <c r="Q1340" i="20" s="1"/>
  <c r="P1341" i="20"/>
  <c r="P1340" i="20" s="1"/>
  <c r="O1341" i="20"/>
  <c r="O1340" i="20" s="1"/>
  <c r="N1341" i="20"/>
  <c r="N1340" i="20" s="1"/>
  <c r="K1341" i="20"/>
  <c r="K1340" i="20" s="1"/>
  <c r="J1341" i="20"/>
  <c r="J1340" i="20" s="1"/>
  <c r="I1341" i="20"/>
  <c r="I1340" i="20" s="1"/>
  <c r="H1341" i="20"/>
  <c r="H1340" i="20" s="1"/>
  <c r="G1341" i="20"/>
  <c r="G1340" i="20" s="1"/>
  <c r="L1338" i="20"/>
  <c r="M1338" i="20" s="1"/>
  <c r="M1337" i="20" s="1"/>
  <c r="M1336" i="20" s="1"/>
  <c r="Q1337" i="20"/>
  <c r="Q1336" i="20" s="1"/>
  <c r="P1337" i="20"/>
  <c r="P1336" i="20" s="1"/>
  <c r="O1337" i="20"/>
  <c r="O1336" i="20" s="1"/>
  <c r="N1337" i="20"/>
  <c r="N1336" i="20" s="1"/>
  <c r="K1337" i="20"/>
  <c r="J1337" i="20"/>
  <c r="I1337" i="20"/>
  <c r="I1336" i="20" s="1"/>
  <c r="H1337" i="20"/>
  <c r="H1336" i="20" s="1"/>
  <c r="G1337" i="20"/>
  <c r="G1336" i="20" s="1"/>
  <c r="K1336" i="20"/>
  <c r="J1336" i="20"/>
  <c r="L1335" i="20"/>
  <c r="M1335" i="20" s="1"/>
  <c r="L1334" i="20"/>
  <c r="M1334" i="20" s="1"/>
  <c r="L1333" i="20"/>
  <c r="M1333" i="20" s="1"/>
  <c r="Q1332" i="20"/>
  <c r="Q1331" i="20" s="1"/>
  <c r="P1332" i="20"/>
  <c r="P1331" i="20" s="1"/>
  <c r="O1332" i="20"/>
  <c r="O1331" i="20" s="1"/>
  <c r="N1332" i="20"/>
  <c r="N1331" i="20" s="1"/>
  <c r="K1332" i="20"/>
  <c r="K1331" i="20" s="1"/>
  <c r="J1332" i="20"/>
  <c r="I1332" i="20"/>
  <c r="I1331" i="20" s="1"/>
  <c r="H1332" i="20"/>
  <c r="H1331" i="20" s="1"/>
  <c r="G1332" i="20"/>
  <c r="G1331" i="20" s="1"/>
  <c r="J1331" i="20"/>
  <c r="L1330" i="20"/>
  <c r="L1329" i="20"/>
  <c r="M1329" i="20" s="1"/>
  <c r="Q1328" i="20"/>
  <c r="Q1327" i="20" s="1"/>
  <c r="Q1326" i="20" s="1"/>
  <c r="P1328" i="20"/>
  <c r="P1327" i="20" s="1"/>
  <c r="P1326" i="20" s="1"/>
  <c r="O1328" i="20"/>
  <c r="O1327" i="20" s="1"/>
  <c r="O1326" i="20" s="1"/>
  <c r="N1328" i="20"/>
  <c r="N1327" i="20" s="1"/>
  <c r="N1326" i="20" s="1"/>
  <c r="K1328" i="20"/>
  <c r="K1327" i="20" s="1"/>
  <c r="K1326" i="20" s="1"/>
  <c r="J1328" i="20"/>
  <c r="J1327" i="20" s="1"/>
  <c r="J1326" i="20" s="1"/>
  <c r="I1328" i="20"/>
  <c r="I1327" i="20" s="1"/>
  <c r="I1326" i="20" s="1"/>
  <c r="I1322" i="20" s="1"/>
  <c r="H1328" i="20"/>
  <c r="H1327" i="20" s="1"/>
  <c r="H1326" i="20" s="1"/>
  <c r="G1328" i="20"/>
  <c r="G1327" i="20" s="1"/>
  <c r="G1326" i="20" s="1"/>
  <c r="L1325" i="20"/>
  <c r="M1325" i="20" s="1"/>
  <c r="M1324" i="20" s="1"/>
  <c r="M1323" i="20" s="1"/>
  <c r="Q1324" i="20"/>
  <c r="P1324" i="20"/>
  <c r="P1323" i="20" s="1"/>
  <c r="O1324" i="20"/>
  <c r="O1323" i="20" s="1"/>
  <c r="N1324" i="20"/>
  <c r="N1323" i="20" s="1"/>
  <c r="L1324" i="20"/>
  <c r="L1323" i="20" s="1"/>
  <c r="K1324" i="20"/>
  <c r="K1323" i="20" s="1"/>
  <c r="J1324" i="20"/>
  <c r="J1323" i="20" s="1"/>
  <c r="I1324" i="20"/>
  <c r="I1323" i="20" s="1"/>
  <c r="H1324" i="20"/>
  <c r="H1323" i="20" s="1"/>
  <c r="G1324" i="20"/>
  <c r="G1323" i="20" s="1"/>
  <c r="Q1323" i="20"/>
  <c r="L1321" i="20"/>
  <c r="M1321" i="20" s="1"/>
  <c r="L1320" i="20"/>
  <c r="M1320" i="20" s="1"/>
  <c r="L1319" i="20"/>
  <c r="M1319" i="20" s="1"/>
  <c r="L1318" i="20"/>
  <c r="M1318" i="20" s="1"/>
  <c r="L1317" i="20"/>
  <c r="L1316" i="20"/>
  <c r="M1316" i="20" s="1"/>
  <c r="Q1315" i="20"/>
  <c r="P1315" i="20"/>
  <c r="O1315" i="20"/>
  <c r="N1315" i="20"/>
  <c r="K1315" i="20"/>
  <c r="J1315" i="20"/>
  <c r="I1315" i="20"/>
  <c r="H1315" i="20"/>
  <c r="G1315" i="20"/>
  <c r="L1314" i="20"/>
  <c r="M1314" i="20" s="1"/>
  <c r="L1313" i="20"/>
  <c r="M1313" i="20" s="1"/>
  <c r="K1312" i="20"/>
  <c r="L1312" i="20" s="1"/>
  <c r="M1312" i="20" s="1"/>
  <c r="L1311" i="20"/>
  <c r="M1311" i="20" s="1"/>
  <c r="K1310" i="20"/>
  <c r="L1309" i="20"/>
  <c r="M1309" i="20" s="1"/>
  <c r="Q1308" i="20"/>
  <c r="P1308" i="20"/>
  <c r="O1308" i="20"/>
  <c r="N1308" i="20"/>
  <c r="J1308" i="20"/>
  <c r="I1308" i="20"/>
  <c r="H1308" i="20"/>
  <c r="G1308" i="20"/>
  <c r="L1307" i="20"/>
  <c r="M1307" i="20" s="1"/>
  <c r="L1306" i="20"/>
  <c r="M1306" i="20" s="1"/>
  <c r="L1305" i="20"/>
  <c r="M1305" i="20" s="1"/>
  <c r="Q1304" i="20"/>
  <c r="P1304" i="20"/>
  <c r="O1304" i="20"/>
  <c r="N1304" i="20"/>
  <c r="K1304" i="20"/>
  <c r="J1304" i="20"/>
  <c r="I1304" i="20"/>
  <c r="H1304" i="20"/>
  <c r="G1304" i="20"/>
  <c r="L1303" i="20"/>
  <c r="L1302" i="20"/>
  <c r="M1302" i="20" s="1"/>
  <c r="L1301" i="20"/>
  <c r="M1301" i="20" s="1"/>
  <c r="L1300" i="20"/>
  <c r="M1300" i="20" s="1"/>
  <c r="L1299" i="20"/>
  <c r="M1299" i="20" s="1"/>
  <c r="Q1298" i="20"/>
  <c r="P1298" i="20"/>
  <c r="O1298" i="20"/>
  <c r="N1298" i="20"/>
  <c r="K1298" i="20"/>
  <c r="J1298" i="20"/>
  <c r="I1298" i="20"/>
  <c r="H1298" i="20"/>
  <c r="G1298" i="20"/>
  <c r="L1296" i="20"/>
  <c r="M1296" i="20" s="1"/>
  <c r="M1295" i="20" s="1"/>
  <c r="Q1295" i="20"/>
  <c r="P1295" i="20"/>
  <c r="O1295" i="20"/>
  <c r="N1295" i="20"/>
  <c r="K1295" i="20"/>
  <c r="J1295" i="20"/>
  <c r="I1295" i="20"/>
  <c r="H1295" i="20"/>
  <c r="G1295" i="20"/>
  <c r="L1294" i="20"/>
  <c r="M1294" i="20" s="1"/>
  <c r="L1293" i="20"/>
  <c r="M1293" i="20" s="1"/>
  <c r="L1292" i="20"/>
  <c r="M1292" i="20" s="1"/>
  <c r="L1291" i="20"/>
  <c r="M1291" i="20" s="1"/>
  <c r="L1290" i="20"/>
  <c r="L1289" i="20"/>
  <c r="M1289" i="20" s="1"/>
  <c r="Q1288" i="20"/>
  <c r="P1288" i="20"/>
  <c r="O1288" i="20"/>
  <c r="N1288" i="20"/>
  <c r="K1288" i="20"/>
  <c r="J1288" i="20"/>
  <c r="I1288" i="20"/>
  <c r="H1288" i="20"/>
  <c r="G1288" i="20"/>
  <c r="L1287" i="20"/>
  <c r="L1286" i="20"/>
  <c r="M1286" i="20" s="1"/>
  <c r="Q1285" i="20"/>
  <c r="P1285" i="20"/>
  <c r="O1285" i="20"/>
  <c r="N1285" i="20"/>
  <c r="K1285" i="20"/>
  <c r="K1284" i="20" s="1"/>
  <c r="J1285" i="20"/>
  <c r="J1284" i="20" s="1"/>
  <c r="I1285" i="20"/>
  <c r="H1285" i="20"/>
  <c r="G1285" i="20"/>
  <c r="L1282" i="20"/>
  <c r="Q1281" i="20"/>
  <c r="Q1280" i="20" s="1"/>
  <c r="Q1279" i="20" s="1"/>
  <c r="P1281" i="20"/>
  <c r="P1280" i="20" s="1"/>
  <c r="P1279" i="20" s="1"/>
  <c r="O1281" i="20"/>
  <c r="O1280" i="20" s="1"/>
  <c r="O1279" i="20" s="1"/>
  <c r="N1281" i="20"/>
  <c r="N1280" i="20" s="1"/>
  <c r="N1279" i="20" s="1"/>
  <c r="K1281" i="20"/>
  <c r="K1280" i="20" s="1"/>
  <c r="K1279" i="20" s="1"/>
  <c r="J1281" i="20"/>
  <c r="J1280" i="20" s="1"/>
  <c r="J1279" i="20" s="1"/>
  <c r="I1281" i="20"/>
  <c r="I1280" i="20" s="1"/>
  <c r="I1279" i="20" s="1"/>
  <c r="H1281" i="20"/>
  <c r="G1281" i="20"/>
  <c r="G1280" i="20" s="1"/>
  <c r="G1279" i="20" s="1"/>
  <c r="H1280" i="20"/>
  <c r="H1279" i="20" s="1"/>
  <c r="L1277" i="20"/>
  <c r="M1277" i="20" s="1"/>
  <c r="L1276" i="20"/>
  <c r="L1275" i="20"/>
  <c r="L1274" i="20"/>
  <c r="L1273" i="20"/>
  <c r="L1272" i="20"/>
  <c r="Q1271" i="20"/>
  <c r="Q1270" i="20" s="1"/>
  <c r="P1271" i="20"/>
  <c r="P1270" i="20" s="1"/>
  <c r="O1271" i="20"/>
  <c r="O1270" i="20" s="1"/>
  <c r="N1271" i="20"/>
  <c r="N1270" i="20" s="1"/>
  <c r="M1271" i="20"/>
  <c r="M1270" i="20" s="1"/>
  <c r="K1271" i="20"/>
  <c r="K1270" i="20" s="1"/>
  <c r="J1271" i="20"/>
  <c r="J1270" i="20" s="1"/>
  <c r="I1271" i="20"/>
  <c r="I1270" i="20" s="1"/>
  <c r="H1271" i="20"/>
  <c r="H1270" i="20" s="1"/>
  <c r="G1271" i="20"/>
  <c r="G1270" i="20" s="1"/>
  <c r="L1269" i="20"/>
  <c r="M1269" i="20" s="1"/>
  <c r="L1268" i="20"/>
  <c r="M1268" i="20" s="1"/>
  <c r="L1267" i="20"/>
  <c r="M1267" i="20" s="1"/>
  <c r="L1266" i="20"/>
  <c r="M1266" i="20" s="1"/>
  <c r="L1265" i="20"/>
  <c r="M1265" i="20" s="1"/>
  <c r="L1264" i="20"/>
  <c r="M1264" i="20" s="1"/>
  <c r="L1263" i="20"/>
  <c r="M1263" i="20" s="1"/>
  <c r="Q1262" i="20"/>
  <c r="P1262" i="20"/>
  <c r="O1262" i="20"/>
  <c r="N1262" i="20"/>
  <c r="K1262" i="20"/>
  <c r="J1262" i="20"/>
  <c r="I1262" i="20"/>
  <c r="H1262" i="20"/>
  <c r="G1262" i="20"/>
  <c r="L1261" i="20"/>
  <c r="M1261" i="20" s="1"/>
  <c r="L1260" i="20"/>
  <c r="M1260" i="20" s="1"/>
  <c r="L1259" i="20"/>
  <c r="M1259" i="20" s="1"/>
  <c r="L1258" i="20"/>
  <c r="M1258" i="20" s="1"/>
  <c r="L1257" i="20"/>
  <c r="L1256" i="20"/>
  <c r="M1256" i="20" s="1"/>
  <c r="L1255" i="20"/>
  <c r="M1255" i="20" s="1"/>
  <c r="L1254" i="20"/>
  <c r="M1254" i="20" s="1"/>
  <c r="Q1253" i="20"/>
  <c r="Q1252" i="20" s="1"/>
  <c r="Q1251" i="20" s="1"/>
  <c r="Q1250" i="20" s="1"/>
  <c r="P1253" i="20"/>
  <c r="P1252" i="20" s="1"/>
  <c r="O1253" i="20"/>
  <c r="O1252" i="20" s="1"/>
  <c r="N1253" i="20"/>
  <c r="K1253" i="20"/>
  <c r="K1252" i="20" s="1"/>
  <c r="J1253" i="20"/>
  <c r="J1252" i="20" s="1"/>
  <c r="I1253" i="20"/>
  <c r="I1252" i="20" s="1"/>
  <c r="H1253" i="20"/>
  <c r="G1253" i="20"/>
  <c r="G1252" i="20" s="1"/>
  <c r="N1252" i="20"/>
  <c r="N1251" i="20" s="1"/>
  <c r="N1250" i="20" s="1"/>
  <c r="H1252" i="20"/>
  <c r="H1251" i="20" s="1"/>
  <c r="H1250" i="20" s="1"/>
  <c r="L1248" i="20"/>
  <c r="M1248" i="20" s="1"/>
  <c r="M1247" i="20" s="1"/>
  <c r="M1246" i="20" s="1"/>
  <c r="M1245" i="20" s="1"/>
  <c r="Q1247" i="20"/>
  <c r="Q1246" i="20" s="1"/>
  <c r="Q1245" i="20" s="1"/>
  <c r="P1247" i="20"/>
  <c r="P1246" i="20" s="1"/>
  <c r="O1247" i="20"/>
  <c r="O1246" i="20" s="1"/>
  <c r="O1245" i="20" s="1"/>
  <c r="N1247" i="20"/>
  <c r="N1246" i="20" s="1"/>
  <c r="N1245" i="20" s="1"/>
  <c r="L1247" i="20"/>
  <c r="L1246" i="20" s="1"/>
  <c r="L1245" i="20" s="1"/>
  <c r="K1247" i="20"/>
  <c r="K1246" i="20" s="1"/>
  <c r="K1245" i="20" s="1"/>
  <c r="J1247" i="20"/>
  <c r="J1246" i="20" s="1"/>
  <c r="J1245" i="20" s="1"/>
  <c r="I1247" i="20"/>
  <c r="I1246" i="20" s="1"/>
  <c r="I1245" i="20" s="1"/>
  <c r="H1247" i="20"/>
  <c r="H1246" i="20" s="1"/>
  <c r="H1245" i="20" s="1"/>
  <c r="G1247" i="20"/>
  <c r="G1246" i="20" s="1"/>
  <c r="G1245" i="20" s="1"/>
  <c r="P1245" i="20"/>
  <c r="L1244" i="20"/>
  <c r="L1243" i="20"/>
  <c r="M1243" i="20" s="1"/>
  <c r="Q1242" i="20"/>
  <c r="Q1241" i="20" s="1"/>
  <c r="Q1240" i="20" s="1"/>
  <c r="P1242" i="20"/>
  <c r="P1241" i="20" s="1"/>
  <c r="P1240" i="20" s="1"/>
  <c r="O1242" i="20"/>
  <c r="O1241" i="20" s="1"/>
  <c r="O1240" i="20" s="1"/>
  <c r="N1242" i="20"/>
  <c r="K1242" i="20"/>
  <c r="K1241" i="20" s="1"/>
  <c r="K1240" i="20" s="1"/>
  <c r="J1242" i="20"/>
  <c r="J1241" i="20" s="1"/>
  <c r="J1240" i="20" s="1"/>
  <c r="I1242" i="20"/>
  <c r="H1242" i="20"/>
  <c r="H1241" i="20" s="1"/>
  <c r="H1240" i="20" s="1"/>
  <c r="G1242" i="20"/>
  <c r="N1241" i="20"/>
  <c r="N1240" i="20" s="1"/>
  <c r="I1241" i="20"/>
  <c r="I1240" i="20" s="1"/>
  <c r="G1241" i="20"/>
  <c r="G1240" i="20" s="1"/>
  <c r="L1239" i="20"/>
  <c r="M1239" i="20" s="1"/>
  <c r="M1238" i="20" s="1"/>
  <c r="Q1238" i="20"/>
  <c r="P1238" i="20"/>
  <c r="O1238" i="20"/>
  <c r="N1238" i="20"/>
  <c r="K1238" i="20"/>
  <c r="J1238" i="20"/>
  <c r="I1238" i="20"/>
  <c r="H1238" i="20"/>
  <c r="G1238" i="20"/>
  <c r="L1237" i="20"/>
  <c r="G1237" i="20"/>
  <c r="G1235" i="20" s="1"/>
  <c r="G1234" i="20" s="1"/>
  <c r="G1233" i="20" s="1"/>
  <c r="L1236" i="20"/>
  <c r="M1236" i="20" s="1"/>
  <c r="Q1235" i="20"/>
  <c r="P1235" i="20"/>
  <c r="O1235" i="20"/>
  <c r="N1235" i="20"/>
  <c r="L1235" i="20"/>
  <c r="K1235" i="20"/>
  <c r="J1235" i="20"/>
  <c r="J1234" i="20" s="1"/>
  <c r="J1233" i="20" s="1"/>
  <c r="I1235" i="20"/>
  <c r="H1235" i="20"/>
  <c r="H1234" i="20" s="1"/>
  <c r="H1233" i="20" s="1"/>
  <c r="L1232" i="20"/>
  <c r="Q1231" i="20"/>
  <c r="Q1230" i="20" s="1"/>
  <c r="Q1229" i="20" s="1"/>
  <c r="P1231" i="20"/>
  <c r="P1230" i="20" s="1"/>
  <c r="P1229" i="20" s="1"/>
  <c r="O1231" i="20"/>
  <c r="O1230" i="20" s="1"/>
  <c r="O1229" i="20" s="1"/>
  <c r="N1231" i="20"/>
  <c r="N1230" i="20" s="1"/>
  <c r="N1229" i="20" s="1"/>
  <c r="K1231" i="20"/>
  <c r="K1230" i="20" s="1"/>
  <c r="K1229" i="20" s="1"/>
  <c r="J1231" i="20"/>
  <c r="J1230" i="20" s="1"/>
  <c r="J1229" i="20" s="1"/>
  <c r="I1231" i="20"/>
  <c r="I1230" i="20" s="1"/>
  <c r="I1229" i="20" s="1"/>
  <c r="H1231" i="20"/>
  <c r="G1231" i="20"/>
  <c r="G1230" i="20" s="1"/>
  <c r="G1229" i="20" s="1"/>
  <c r="H1230" i="20"/>
  <c r="H1229" i="20" s="1"/>
  <c r="L1226" i="20"/>
  <c r="M1226" i="20" s="1"/>
  <c r="M1225" i="20" s="1"/>
  <c r="M1224" i="20" s="1"/>
  <c r="M1223" i="20" s="1"/>
  <c r="Q1225" i="20"/>
  <c r="Q1224" i="20" s="1"/>
  <c r="Q1223" i="20" s="1"/>
  <c r="P1225" i="20"/>
  <c r="P1224" i="20" s="1"/>
  <c r="P1223" i="20" s="1"/>
  <c r="O1225" i="20"/>
  <c r="O1224" i="20" s="1"/>
  <c r="O1223" i="20" s="1"/>
  <c r="N1225" i="20"/>
  <c r="N1224" i="20" s="1"/>
  <c r="N1223" i="20" s="1"/>
  <c r="K1225" i="20"/>
  <c r="K1224" i="20" s="1"/>
  <c r="K1223" i="20" s="1"/>
  <c r="J1225" i="20"/>
  <c r="J1224" i="20" s="1"/>
  <c r="J1223" i="20" s="1"/>
  <c r="I1225" i="20"/>
  <c r="H1225" i="20"/>
  <c r="H1224" i="20" s="1"/>
  <c r="H1223" i="20" s="1"/>
  <c r="G1225" i="20"/>
  <c r="G1224" i="20" s="1"/>
  <c r="G1223" i="20" s="1"/>
  <c r="I1224" i="20"/>
  <c r="I1223" i="20" s="1"/>
  <c r="L1222" i="20"/>
  <c r="M1222" i="20" s="1"/>
  <c r="L1221" i="20"/>
  <c r="M1221" i="20" s="1"/>
  <c r="M1220" i="20" s="1"/>
  <c r="M1219" i="20" s="1"/>
  <c r="M1218" i="20" s="1"/>
  <c r="Q1220" i="20"/>
  <c r="Q1219" i="20" s="1"/>
  <c r="Q1218" i="20" s="1"/>
  <c r="P1220" i="20"/>
  <c r="P1219" i="20" s="1"/>
  <c r="P1218" i="20" s="1"/>
  <c r="O1220" i="20"/>
  <c r="O1219" i="20" s="1"/>
  <c r="O1218" i="20" s="1"/>
  <c r="N1220" i="20"/>
  <c r="N1219" i="20" s="1"/>
  <c r="N1218" i="20" s="1"/>
  <c r="K1220" i="20"/>
  <c r="K1219" i="20" s="1"/>
  <c r="K1218" i="20" s="1"/>
  <c r="J1220" i="20"/>
  <c r="J1219" i="20" s="1"/>
  <c r="J1218" i="20" s="1"/>
  <c r="I1220" i="20"/>
  <c r="I1219" i="20" s="1"/>
  <c r="I1218" i="20" s="1"/>
  <c r="H1220" i="20"/>
  <c r="H1219" i="20" s="1"/>
  <c r="H1218" i="20" s="1"/>
  <c r="G1220" i="20"/>
  <c r="G1219" i="20" s="1"/>
  <c r="G1218" i="20" s="1"/>
  <c r="L1215" i="20"/>
  <c r="Q1214" i="20"/>
  <c r="Q1213" i="20" s="1"/>
  <c r="Q1212" i="20" s="1"/>
  <c r="P1214" i="20"/>
  <c r="P1213" i="20" s="1"/>
  <c r="P1212" i="20" s="1"/>
  <c r="O1214" i="20"/>
  <c r="O1213" i="20" s="1"/>
  <c r="O1212" i="20" s="1"/>
  <c r="N1214" i="20"/>
  <c r="N1213" i="20" s="1"/>
  <c r="N1212" i="20" s="1"/>
  <c r="K1214" i="20"/>
  <c r="K1213" i="20" s="1"/>
  <c r="K1212" i="20" s="1"/>
  <c r="J1214" i="20"/>
  <c r="J1213" i="20" s="1"/>
  <c r="J1212" i="20" s="1"/>
  <c r="I1214" i="20"/>
  <c r="I1213" i="20" s="1"/>
  <c r="I1212" i="20" s="1"/>
  <c r="H1214" i="20"/>
  <c r="G1214" i="20"/>
  <c r="G1213" i="20" s="1"/>
  <c r="G1212" i="20" s="1"/>
  <c r="H1213" i="20"/>
  <c r="H1212" i="20" s="1"/>
  <c r="L1211" i="20"/>
  <c r="M1211" i="20" s="1"/>
  <c r="M1210" i="20" s="1"/>
  <c r="Q1210" i="20"/>
  <c r="P1210" i="20"/>
  <c r="O1210" i="20"/>
  <c r="N1210" i="20"/>
  <c r="K1210" i="20"/>
  <c r="J1210" i="20"/>
  <c r="I1210" i="20"/>
  <c r="H1210" i="20"/>
  <c r="G1210" i="20"/>
  <c r="L1209" i="20"/>
  <c r="M1209" i="20" s="1"/>
  <c r="M1208" i="20" s="1"/>
  <c r="Q1208" i="20"/>
  <c r="Q1207" i="20" s="1"/>
  <c r="Q1206" i="20" s="1"/>
  <c r="P1208" i="20"/>
  <c r="O1208" i="20"/>
  <c r="O1207" i="20" s="1"/>
  <c r="O1206" i="20" s="1"/>
  <c r="N1208" i="20"/>
  <c r="L1208" i="20"/>
  <c r="K1208" i="20"/>
  <c r="J1208" i="20"/>
  <c r="I1208" i="20"/>
  <c r="H1208" i="20"/>
  <c r="G1208" i="20"/>
  <c r="L1203" i="20"/>
  <c r="M1203" i="20" s="1"/>
  <c r="M1202" i="20" s="1"/>
  <c r="M1201" i="20" s="1"/>
  <c r="M1200" i="20" s="1"/>
  <c r="M1199" i="20" s="1"/>
  <c r="M1198" i="20" s="1"/>
  <c r="Q1202" i="20"/>
  <c r="Q1201" i="20" s="1"/>
  <c r="Q1200" i="20" s="1"/>
  <c r="Q1199" i="20" s="1"/>
  <c r="Q1198" i="20" s="1"/>
  <c r="P1202" i="20"/>
  <c r="P1201" i="20" s="1"/>
  <c r="P1200" i="20" s="1"/>
  <c r="P1199" i="20" s="1"/>
  <c r="P1198" i="20" s="1"/>
  <c r="O1202" i="20"/>
  <c r="O1201" i="20" s="1"/>
  <c r="N1202" i="20"/>
  <c r="N1201" i="20" s="1"/>
  <c r="N1200" i="20" s="1"/>
  <c r="N1199" i="20" s="1"/>
  <c r="N1198" i="20" s="1"/>
  <c r="K1202" i="20"/>
  <c r="K1201" i="20" s="1"/>
  <c r="K1200" i="20" s="1"/>
  <c r="K1199" i="20" s="1"/>
  <c r="K1198" i="20" s="1"/>
  <c r="J1202" i="20"/>
  <c r="J1201" i="20" s="1"/>
  <c r="J1200" i="20" s="1"/>
  <c r="J1199" i="20" s="1"/>
  <c r="J1198" i="20" s="1"/>
  <c r="I1202" i="20"/>
  <c r="I1201" i="20" s="1"/>
  <c r="I1200" i="20" s="1"/>
  <c r="I1199" i="20" s="1"/>
  <c r="I1198" i="20" s="1"/>
  <c r="H1202" i="20"/>
  <c r="H1201" i="20" s="1"/>
  <c r="H1200" i="20" s="1"/>
  <c r="H1199" i="20" s="1"/>
  <c r="H1198" i="20" s="1"/>
  <c r="G1202" i="20"/>
  <c r="G1201" i="20" s="1"/>
  <c r="G1200" i="20" s="1"/>
  <c r="G1199" i="20" s="1"/>
  <c r="G1198" i="20" s="1"/>
  <c r="O1200" i="20"/>
  <c r="O1199" i="20" s="1"/>
  <c r="O1198" i="20" s="1"/>
  <c r="L1197" i="20"/>
  <c r="M1197" i="20" s="1"/>
  <c r="M1196" i="20" s="1"/>
  <c r="Q1196" i="20"/>
  <c r="P1196" i="20"/>
  <c r="O1196" i="20"/>
  <c r="N1196" i="20"/>
  <c r="L1196" i="20"/>
  <c r="K1196" i="20"/>
  <c r="J1196" i="20"/>
  <c r="I1196" i="20"/>
  <c r="H1196" i="20"/>
  <c r="G1196" i="20"/>
  <c r="L1195" i="20"/>
  <c r="Q1194" i="20"/>
  <c r="P1194" i="20"/>
  <c r="O1194" i="20"/>
  <c r="N1194" i="20"/>
  <c r="K1194" i="20"/>
  <c r="J1194" i="20"/>
  <c r="I1194" i="20"/>
  <c r="H1194" i="20"/>
  <c r="G1194" i="20"/>
  <c r="L1193" i="20"/>
  <c r="M1193" i="20" s="1"/>
  <c r="M1192" i="20" s="1"/>
  <c r="Q1192" i="20"/>
  <c r="P1192" i="20"/>
  <c r="O1192" i="20"/>
  <c r="O1191" i="20" s="1"/>
  <c r="O1190" i="20" s="1"/>
  <c r="N1192" i="20"/>
  <c r="K1192" i="20"/>
  <c r="J1192" i="20"/>
  <c r="I1192" i="20"/>
  <c r="H1192" i="20"/>
  <c r="G1192" i="20"/>
  <c r="L1189" i="20"/>
  <c r="M1189" i="20" s="1"/>
  <c r="M1188" i="20" s="1"/>
  <c r="M1187" i="20" s="1"/>
  <c r="Q1188" i="20"/>
  <c r="Q1187" i="20" s="1"/>
  <c r="Q1186" i="20" s="1"/>
  <c r="P1188" i="20"/>
  <c r="P1187" i="20" s="1"/>
  <c r="P1186" i="20" s="1"/>
  <c r="O1188" i="20"/>
  <c r="O1187" i="20" s="1"/>
  <c r="O1186" i="20" s="1"/>
  <c r="N1188" i="20"/>
  <c r="N1187" i="20" s="1"/>
  <c r="N1186" i="20" s="1"/>
  <c r="L1188" i="20"/>
  <c r="L1187" i="20" s="1"/>
  <c r="L1186" i="20" s="1"/>
  <c r="K1188" i="20"/>
  <c r="K1187" i="20" s="1"/>
  <c r="K1186" i="20" s="1"/>
  <c r="J1188" i="20"/>
  <c r="J1187" i="20" s="1"/>
  <c r="J1186" i="20" s="1"/>
  <c r="I1188" i="20"/>
  <c r="I1187" i="20" s="1"/>
  <c r="I1186" i="20" s="1"/>
  <c r="H1188" i="20"/>
  <c r="H1187" i="20" s="1"/>
  <c r="H1186" i="20" s="1"/>
  <c r="G1188" i="20"/>
  <c r="G1187" i="20" s="1"/>
  <c r="G1186" i="20" s="1"/>
  <c r="M1186" i="20"/>
  <c r="L1185" i="20"/>
  <c r="Q1184" i="20"/>
  <c r="Q1183" i="20" s="1"/>
  <c r="Q1182" i="20" s="1"/>
  <c r="P1184" i="20"/>
  <c r="P1183" i="20" s="1"/>
  <c r="P1182" i="20" s="1"/>
  <c r="O1184" i="20"/>
  <c r="O1183" i="20" s="1"/>
  <c r="O1182" i="20" s="1"/>
  <c r="N1184" i="20"/>
  <c r="N1183" i="20" s="1"/>
  <c r="N1182" i="20" s="1"/>
  <c r="K1184" i="20"/>
  <c r="K1183" i="20" s="1"/>
  <c r="K1182" i="20" s="1"/>
  <c r="J1184" i="20"/>
  <c r="J1183" i="20" s="1"/>
  <c r="J1182" i="20" s="1"/>
  <c r="I1184" i="20"/>
  <c r="I1183" i="20" s="1"/>
  <c r="I1182" i="20" s="1"/>
  <c r="H1184" i="20"/>
  <c r="H1183" i="20" s="1"/>
  <c r="H1182" i="20" s="1"/>
  <c r="G1184" i="20"/>
  <c r="G1183" i="20" s="1"/>
  <c r="G1182" i="20" s="1"/>
  <c r="L1181" i="20"/>
  <c r="M1181" i="20" s="1"/>
  <c r="M1180" i="20" s="1"/>
  <c r="M1179" i="20" s="1"/>
  <c r="M1178" i="20" s="1"/>
  <c r="Q1180" i="20"/>
  <c r="P1180" i="20"/>
  <c r="P1179" i="20" s="1"/>
  <c r="P1178" i="20" s="1"/>
  <c r="O1180" i="20"/>
  <c r="O1179" i="20" s="1"/>
  <c r="O1178" i="20" s="1"/>
  <c r="N1180" i="20"/>
  <c r="N1179" i="20" s="1"/>
  <c r="N1178" i="20" s="1"/>
  <c r="K1180" i="20"/>
  <c r="K1179" i="20" s="1"/>
  <c r="K1178" i="20" s="1"/>
  <c r="J1180" i="20"/>
  <c r="J1179" i="20" s="1"/>
  <c r="J1178" i="20" s="1"/>
  <c r="I1180" i="20"/>
  <c r="I1179" i="20" s="1"/>
  <c r="I1178" i="20" s="1"/>
  <c r="H1180" i="20"/>
  <c r="H1179" i="20" s="1"/>
  <c r="H1178" i="20" s="1"/>
  <c r="G1180" i="20"/>
  <c r="G1179" i="20" s="1"/>
  <c r="G1178" i="20" s="1"/>
  <c r="Q1179" i="20"/>
  <c r="Q1178" i="20" s="1"/>
  <c r="L1177" i="20"/>
  <c r="M1177" i="20" s="1"/>
  <c r="M1176" i="20" s="1"/>
  <c r="M1175" i="20" s="1"/>
  <c r="M1174" i="20" s="1"/>
  <c r="Q1176" i="20"/>
  <c r="Q1175" i="20" s="1"/>
  <c r="Q1174" i="20" s="1"/>
  <c r="P1176" i="20"/>
  <c r="P1175" i="20" s="1"/>
  <c r="P1174" i="20" s="1"/>
  <c r="O1176" i="20"/>
  <c r="O1175" i="20" s="1"/>
  <c r="O1174" i="20" s="1"/>
  <c r="N1176" i="20"/>
  <c r="N1175" i="20" s="1"/>
  <c r="N1174" i="20" s="1"/>
  <c r="K1176" i="20"/>
  <c r="K1175" i="20" s="1"/>
  <c r="K1174" i="20" s="1"/>
  <c r="J1176" i="20"/>
  <c r="J1175" i="20" s="1"/>
  <c r="I1176" i="20"/>
  <c r="I1175" i="20" s="1"/>
  <c r="I1174" i="20" s="1"/>
  <c r="H1176" i="20"/>
  <c r="H1175" i="20" s="1"/>
  <c r="H1174" i="20" s="1"/>
  <c r="G1176" i="20"/>
  <c r="G1175" i="20" s="1"/>
  <c r="G1174" i="20" s="1"/>
  <c r="J1174" i="20"/>
  <c r="L1173" i="20"/>
  <c r="L1172" i="20" s="1"/>
  <c r="L1171" i="20" s="1"/>
  <c r="L1170" i="20" s="1"/>
  <c r="Q1172" i="20"/>
  <c r="Q1171" i="20" s="1"/>
  <c r="Q1170" i="20" s="1"/>
  <c r="P1172" i="20"/>
  <c r="P1171" i="20" s="1"/>
  <c r="P1170" i="20" s="1"/>
  <c r="O1172" i="20"/>
  <c r="O1171" i="20" s="1"/>
  <c r="O1170" i="20" s="1"/>
  <c r="N1172" i="20"/>
  <c r="N1171" i="20" s="1"/>
  <c r="N1170" i="20" s="1"/>
  <c r="K1172" i="20"/>
  <c r="J1172" i="20"/>
  <c r="I1172" i="20"/>
  <c r="H1172" i="20"/>
  <c r="H1171" i="20" s="1"/>
  <c r="H1170" i="20" s="1"/>
  <c r="G1172" i="20"/>
  <c r="G1171" i="20" s="1"/>
  <c r="G1170" i="20" s="1"/>
  <c r="K1171" i="20"/>
  <c r="K1170" i="20" s="1"/>
  <c r="J1171" i="20"/>
  <c r="J1170" i="20" s="1"/>
  <c r="I1171" i="20"/>
  <c r="I1170" i="20" s="1"/>
  <c r="L1169" i="20"/>
  <c r="M1169" i="20" s="1"/>
  <c r="M1168" i="20" s="1"/>
  <c r="M1167" i="20" s="1"/>
  <c r="M1166" i="20" s="1"/>
  <c r="Q1168" i="20"/>
  <c r="Q1167" i="20" s="1"/>
  <c r="Q1166" i="20" s="1"/>
  <c r="P1168" i="20"/>
  <c r="P1167" i="20" s="1"/>
  <c r="P1166" i="20" s="1"/>
  <c r="O1168" i="20"/>
  <c r="O1167" i="20" s="1"/>
  <c r="O1166" i="20" s="1"/>
  <c r="N1168" i="20"/>
  <c r="N1167" i="20" s="1"/>
  <c r="K1168" i="20"/>
  <c r="K1167" i="20" s="1"/>
  <c r="K1166" i="20" s="1"/>
  <c r="J1168" i="20"/>
  <c r="J1167" i="20" s="1"/>
  <c r="J1166" i="20" s="1"/>
  <c r="I1168" i="20"/>
  <c r="I1167" i="20" s="1"/>
  <c r="I1166" i="20" s="1"/>
  <c r="H1168" i="20"/>
  <c r="G1168" i="20"/>
  <c r="G1167" i="20" s="1"/>
  <c r="G1166" i="20" s="1"/>
  <c r="H1167" i="20"/>
  <c r="H1166" i="20" s="1"/>
  <c r="N1166" i="20"/>
  <c r="L1165" i="20"/>
  <c r="Q1164" i="20"/>
  <c r="Q1163" i="20" s="1"/>
  <c r="Q1162" i="20" s="1"/>
  <c r="P1164" i="20"/>
  <c r="P1163" i="20" s="1"/>
  <c r="P1162" i="20" s="1"/>
  <c r="O1164" i="20"/>
  <c r="O1163" i="20" s="1"/>
  <c r="O1162" i="20" s="1"/>
  <c r="N1164" i="20"/>
  <c r="N1163" i="20" s="1"/>
  <c r="N1162" i="20" s="1"/>
  <c r="K1164" i="20"/>
  <c r="K1163" i="20" s="1"/>
  <c r="K1162" i="20" s="1"/>
  <c r="J1164" i="20"/>
  <c r="I1164" i="20"/>
  <c r="I1163" i="20" s="1"/>
  <c r="I1162" i="20" s="1"/>
  <c r="H1164" i="20"/>
  <c r="H1163" i="20" s="1"/>
  <c r="H1162" i="20" s="1"/>
  <c r="G1164" i="20"/>
  <c r="G1163" i="20" s="1"/>
  <c r="G1162" i="20" s="1"/>
  <c r="J1163" i="20"/>
  <c r="J1162" i="20" s="1"/>
  <c r="L1161" i="20"/>
  <c r="M1161" i="20" s="1"/>
  <c r="M1160" i="20" s="1"/>
  <c r="M1159" i="20" s="1"/>
  <c r="M1158" i="20" s="1"/>
  <c r="Q1160" i="20"/>
  <c r="Q1159" i="20" s="1"/>
  <c r="Q1158" i="20" s="1"/>
  <c r="P1160" i="20"/>
  <c r="P1159" i="20" s="1"/>
  <c r="P1158" i="20" s="1"/>
  <c r="O1160" i="20"/>
  <c r="O1159" i="20" s="1"/>
  <c r="O1158" i="20" s="1"/>
  <c r="N1160" i="20"/>
  <c r="N1159" i="20" s="1"/>
  <c r="N1158" i="20" s="1"/>
  <c r="L1160" i="20"/>
  <c r="L1159" i="20" s="1"/>
  <c r="L1158" i="20" s="1"/>
  <c r="K1160" i="20"/>
  <c r="K1159" i="20" s="1"/>
  <c r="K1158" i="20" s="1"/>
  <c r="J1160" i="20"/>
  <c r="J1159" i="20" s="1"/>
  <c r="J1158" i="20" s="1"/>
  <c r="I1160" i="20"/>
  <c r="I1159" i="20" s="1"/>
  <c r="I1158" i="20" s="1"/>
  <c r="H1160" i="20"/>
  <c r="H1159" i="20" s="1"/>
  <c r="H1158" i="20" s="1"/>
  <c r="G1160" i="20"/>
  <c r="G1159" i="20" s="1"/>
  <c r="G1158" i="20" s="1"/>
  <c r="L1157" i="20"/>
  <c r="M1157" i="20" s="1"/>
  <c r="M1156" i="20" s="1"/>
  <c r="M1155" i="20" s="1"/>
  <c r="M1154" i="20" s="1"/>
  <c r="Q1156" i="20"/>
  <c r="P1156" i="20"/>
  <c r="P1155" i="20" s="1"/>
  <c r="O1156" i="20"/>
  <c r="O1155" i="20" s="1"/>
  <c r="O1154" i="20" s="1"/>
  <c r="N1156" i="20"/>
  <c r="N1155" i="20" s="1"/>
  <c r="N1154" i="20" s="1"/>
  <c r="L1156" i="20"/>
  <c r="L1155" i="20" s="1"/>
  <c r="L1154" i="20" s="1"/>
  <c r="K1156" i="20"/>
  <c r="K1155" i="20" s="1"/>
  <c r="K1154" i="20" s="1"/>
  <c r="J1156" i="20"/>
  <c r="J1155" i="20" s="1"/>
  <c r="J1154" i="20" s="1"/>
  <c r="I1156" i="20"/>
  <c r="I1155" i="20" s="1"/>
  <c r="I1154" i="20" s="1"/>
  <c r="H1156" i="20"/>
  <c r="H1155" i="20" s="1"/>
  <c r="H1154" i="20" s="1"/>
  <c r="G1156" i="20"/>
  <c r="G1155" i="20" s="1"/>
  <c r="G1154" i="20" s="1"/>
  <c r="Q1155" i="20"/>
  <c r="Q1154" i="20" s="1"/>
  <c r="P1154" i="20"/>
  <c r="L1153" i="20"/>
  <c r="Q1152" i="20"/>
  <c r="Q1151" i="20" s="1"/>
  <c r="Q1150" i="20" s="1"/>
  <c r="P1152" i="20"/>
  <c r="O1152" i="20"/>
  <c r="O1151" i="20" s="1"/>
  <c r="O1150" i="20" s="1"/>
  <c r="N1152" i="20"/>
  <c r="N1151" i="20" s="1"/>
  <c r="N1150" i="20" s="1"/>
  <c r="K1152" i="20"/>
  <c r="K1151" i="20" s="1"/>
  <c r="K1150" i="20" s="1"/>
  <c r="J1152" i="20"/>
  <c r="J1151" i="20" s="1"/>
  <c r="J1150" i="20" s="1"/>
  <c r="I1152" i="20"/>
  <c r="I1151" i="20" s="1"/>
  <c r="I1150" i="20" s="1"/>
  <c r="H1152" i="20"/>
  <c r="H1151" i="20" s="1"/>
  <c r="H1150" i="20" s="1"/>
  <c r="G1152" i="20"/>
  <c r="G1151" i="20" s="1"/>
  <c r="G1150" i="20" s="1"/>
  <c r="P1151" i="20"/>
  <c r="P1150" i="20" s="1"/>
  <c r="L1149" i="20"/>
  <c r="M1149" i="20" s="1"/>
  <c r="M1148" i="20" s="1"/>
  <c r="M1147" i="20" s="1"/>
  <c r="M1146" i="20" s="1"/>
  <c r="Q1148" i="20"/>
  <c r="Q1147" i="20" s="1"/>
  <c r="Q1146" i="20" s="1"/>
  <c r="P1148" i="20"/>
  <c r="O1148" i="20"/>
  <c r="O1147" i="20" s="1"/>
  <c r="O1146" i="20" s="1"/>
  <c r="N1148" i="20"/>
  <c r="N1147" i="20" s="1"/>
  <c r="N1146" i="20" s="1"/>
  <c r="L1148" i="20"/>
  <c r="L1147" i="20" s="1"/>
  <c r="L1146" i="20" s="1"/>
  <c r="K1148" i="20"/>
  <c r="K1147" i="20" s="1"/>
  <c r="K1146" i="20" s="1"/>
  <c r="J1148" i="20"/>
  <c r="J1147" i="20" s="1"/>
  <c r="J1146" i="20" s="1"/>
  <c r="I1148" i="20"/>
  <c r="I1147" i="20" s="1"/>
  <c r="I1146" i="20" s="1"/>
  <c r="H1148" i="20"/>
  <c r="H1147" i="20" s="1"/>
  <c r="H1146" i="20" s="1"/>
  <c r="G1148" i="20"/>
  <c r="G1147" i="20" s="1"/>
  <c r="G1146" i="20" s="1"/>
  <c r="P1147" i="20"/>
  <c r="P1146" i="20" s="1"/>
  <c r="L1145" i="20"/>
  <c r="Q1144" i="20"/>
  <c r="Q1143" i="20" s="1"/>
  <c r="Q1142" i="20" s="1"/>
  <c r="P1144" i="20"/>
  <c r="P1143" i="20" s="1"/>
  <c r="P1142" i="20" s="1"/>
  <c r="O1144" i="20"/>
  <c r="N1144" i="20"/>
  <c r="N1143" i="20" s="1"/>
  <c r="N1142" i="20" s="1"/>
  <c r="K1144" i="20"/>
  <c r="K1143" i="20" s="1"/>
  <c r="K1142" i="20" s="1"/>
  <c r="J1144" i="20"/>
  <c r="J1143" i="20" s="1"/>
  <c r="J1142" i="20" s="1"/>
  <c r="I1144" i="20"/>
  <c r="I1143" i="20" s="1"/>
  <c r="I1142" i="20" s="1"/>
  <c r="H1144" i="20"/>
  <c r="H1143" i="20" s="1"/>
  <c r="H1142" i="20" s="1"/>
  <c r="G1144" i="20"/>
  <c r="G1143" i="20" s="1"/>
  <c r="O1143" i="20"/>
  <c r="O1142" i="20" s="1"/>
  <c r="G1142" i="20"/>
  <c r="L1141" i="20"/>
  <c r="Q1140" i="20"/>
  <c r="Q1139" i="20" s="1"/>
  <c r="Q1138" i="20" s="1"/>
  <c r="P1140" i="20"/>
  <c r="P1139" i="20" s="1"/>
  <c r="P1138" i="20" s="1"/>
  <c r="O1140" i="20"/>
  <c r="O1139" i="20" s="1"/>
  <c r="O1138" i="20" s="1"/>
  <c r="N1140" i="20"/>
  <c r="N1139" i="20" s="1"/>
  <c r="K1140" i="20"/>
  <c r="K1139" i="20" s="1"/>
  <c r="K1138" i="20" s="1"/>
  <c r="J1140" i="20"/>
  <c r="J1139" i="20" s="1"/>
  <c r="J1138" i="20" s="1"/>
  <c r="I1140" i="20"/>
  <c r="H1140" i="20"/>
  <c r="H1139" i="20" s="1"/>
  <c r="H1138" i="20" s="1"/>
  <c r="G1140" i="20"/>
  <c r="G1139" i="20" s="1"/>
  <c r="G1138" i="20" s="1"/>
  <c r="I1139" i="20"/>
  <c r="I1138" i="20" s="1"/>
  <c r="N1138" i="20"/>
  <c r="L1137" i="20"/>
  <c r="M1137" i="20" s="1"/>
  <c r="L1136" i="20"/>
  <c r="M1136" i="20" s="1"/>
  <c r="L1135" i="20"/>
  <c r="M1135" i="20" s="1"/>
  <c r="Q1134" i="20"/>
  <c r="Q1133" i="20" s="1"/>
  <c r="Q1132" i="20" s="1"/>
  <c r="P1134" i="20"/>
  <c r="P1133" i="20" s="1"/>
  <c r="P1132" i="20" s="1"/>
  <c r="O1134" i="20"/>
  <c r="O1133" i="20" s="1"/>
  <c r="O1132" i="20" s="1"/>
  <c r="N1134" i="20"/>
  <c r="N1133" i="20" s="1"/>
  <c r="N1132" i="20" s="1"/>
  <c r="K1134" i="20"/>
  <c r="K1133" i="20" s="1"/>
  <c r="K1132" i="20" s="1"/>
  <c r="J1134" i="20"/>
  <c r="J1133" i="20" s="1"/>
  <c r="J1132" i="20" s="1"/>
  <c r="I1134" i="20"/>
  <c r="I1133" i="20" s="1"/>
  <c r="I1132" i="20" s="1"/>
  <c r="H1134" i="20"/>
  <c r="H1133" i="20" s="1"/>
  <c r="H1132" i="20" s="1"/>
  <c r="G1134" i="20"/>
  <c r="G1133" i="20" s="1"/>
  <c r="G1132" i="20" s="1"/>
  <c r="L1131" i="20"/>
  <c r="M1131" i="20" s="1"/>
  <c r="M1130" i="20" s="1"/>
  <c r="M1129" i="20" s="1"/>
  <c r="M1128" i="20" s="1"/>
  <c r="Q1130" i="20"/>
  <c r="Q1129" i="20" s="1"/>
  <c r="Q1128" i="20" s="1"/>
  <c r="P1130" i="20"/>
  <c r="P1129" i="20" s="1"/>
  <c r="P1128" i="20" s="1"/>
  <c r="O1130" i="20"/>
  <c r="O1129" i="20" s="1"/>
  <c r="O1128" i="20" s="1"/>
  <c r="N1130" i="20"/>
  <c r="N1129" i="20" s="1"/>
  <c r="N1128" i="20" s="1"/>
  <c r="K1130" i="20"/>
  <c r="K1129" i="20" s="1"/>
  <c r="K1128" i="20" s="1"/>
  <c r="J1130" i="20"/>
  <c r="J1129" i="20" s="1"/>
  <c r="J1128" i="20" s="1"/>
  <c r="I1130" i="20"/>
  <c r="I1129" i="20" s="1"/>
  <c r="I1128" i="20" s="1"/>
  <c r="H1130" i="20"/>
  <c r="H1129" i="20" s="1"/>
  <c r="H1128" i="20" s="1"/>
  <c r="G1130" i="20"/>
  <c r="G1129" i="20" s="1"/>
  <c r="G1128" i="20" s="1"/>
  <c r="L1127" i="20"/>
  <c r="M1127" i="20" s="1"/>
  <c r="M1126" i="20" s="1"/>
  <c r="M1125" i="20" s="1"/>
  <c r="M1124" i="20" s="1"/>
  <c r="Q1126" i="20"/>
  <c r="P1126" i="20"/>
  <c r="P1125" i="20" s="1"/>
  <c r="P1124" i="20" s="1"/>
  <c r="O1126" i="20"/>
  <c r="O1125" i="20" s="1"/>
  <c r="O1124" i="20" s="1"/>
  <c r="N1126" i="20"/>
  <c r="K1126" i="20"/>
  <c r="K1125" i="20" s="1"/>
  <c r="K1124" i="20" s="1"/>
  <c r="J1126" i="20"/>
  <c r="J1125" i="20" s="1"/>
  <c r="J1124" i="20" s="1"/>
  <c r="I1126" i="20"/>
  <c r="I1125" i="20" s="1"/>
  <c r="I1124" i="20" s="1"/>
  <c r="H1126" i="20"/>
  <c r="H1125" i="20" s="1"/>
  <c r="H1124" i="20" s="1"/>
  <c r="G1126" i="20"/>
  <c r="G1125" i="20" s="1"/>
  <c r="G1124" i="20" s="1"/>
  <c r="Q1125" i="20"/>
  <c r="Q1124" i="20" s="1"/>
  <c r="N1125" i="20"/>
  <c r="N1124" i="20" s="1"/>
  <c r="L1123" i="20"/>
  <c r="M1123" i="20" s="1"/>
  <c r="M1122" i="20" s="1"/>
  <c r="M1121" i="20" s="1"/>
  <c r="M1120" i="20" s="1"/>
  <c r="Q1122" i="20"/>
  <c r="Q1121" i="20" s="1"/>
  <c r="Q1120" i="20" s="1"/>
  <c r="P1122" i="20"/>
  <c r="P1121" i="20" s="1"/>
  <c r="P1120" i="20" s="1"/>
  <c r="O1122" i="20"/>
  <c r="O1121" i="20" s="1"/>
  <c r="O1120" i="20" s="1"/>
  <c r="N1122" i="20"/>
  <c r="N1121" i="20" s="1"/>
  <c r="N1120" i="20" s="1"/>
  <c r="K1122" i="20"/>
  <c r="J1122" i="20"/>
  <c r="I1122" i="20"/>
  <c r="I1121" i="20" s="1"/>
  <c r="I1120" i="20" s="1"/>
  <c r="H1122" i="20"/>
  <c r="H1121" i="20" s="1"/>
  <c r="H1120" i="20" s="1"/>
  <c r="G1122" i="20"/>
  <c r="G1121" i="20" s="1"/>
  <c r="G1120" i="20" s="1"/>
  <c r="K1121" i="20"/>
  <c r="K1120" i="20" s="1"/>
  <c r="J1121" i="20"/>
  <c r="J1120" i="20" s="1"/>
  <c r="L1119" i="20"/>
  <c r="M1119" i="20" s="1"/>
  <c r="M1118" i="20" s="1"/>
  <c r="M1117" i="20" s="1"/>
  <c r="M1116" i="20" s="1"/>
  <c r="Q1118" i="20"/>
  <c r="Q1117" i="20" s="1"/>
  <c r="Q1116" i="20" s="1"/>
  <c r="P1118" i="20"/>
  <c r="P1117" i="20" s="1"/>
  <c r="P1116" i="20" s="1"/>
  <c r="O1118" i="20"/>
  <c r="O1117" i="20" s="1"/>
  <c r="O1116" i="20" s="1"/>
  <c r="N1118" i="20"/>
  <c r="N1117" i="20" s="1"/>
  <c r="N1116" i="20" s="1"/>
  <c r="K1118" i="20"/>
  <c r="K1117" i="20" s="1"/>
  <c r="K1116" i="20" s="1"/>
  <c r="J1118" i="20"/>
  <c r="J1117" i="20" s="1"/>
  <c r="J1116" i="20" s="1"/>
  <c r="I1118" i="20"/>
  <c r="I1117" i="20" s="1"/>
  <c r="I1116" i="20" s="1"/>
  <c r="H1118" i="20"/>
  <c r="H1117" i="20" s="1"/>
  <c r="H1116" i="20" s="1"/>
  <c r="G1118" i="20"/>
  <c r="G1117" i="20" s="1"/>
  <c r="G1116" i="20" s="1"/>
  <c r="L1115" i="20"/>
  <c r="M1115" i="20" s="1"/>
  <c r="M1114" i="20" s="1"/>
  <c r="M1113" i="20" s="1"/>
  <c r="M1112" i="20" s="1"/>
  <c r="Q1114" i="20"/>
  <c r="Q1113" i="20" s="1"/>
  <c r="Q1112" i="20" s="1"/>
  <c r="P1114" i="20"/>
  <c r="P1113" i="20" s="1"/>
  <c r="P1112" i="20" s="1"/>
  <c r="O1114" i="20"/>
  <c r="O1113" i="20" s="1"/>
  <c r="O1112" i="20" s="1"/>
  <c r="N1114" i="20"/>
  <c r="N1113" i="20" s="1"/>
  <c r="N1112" i="20" s="1"/>
  <c r="L1114" i="20"/>
  <c r="L1113" i="20" s="1"/>
  <c r="L1112" i="20" s="1"/>
  <c r="K1114" i="20"/>
  <c r="J1114" i="20"/>
  <c r="J1113" i="20" s="1"/>
  <c r="J1112" i="20" s="1"/>
  <c r="I1114" i="20"/>
  <c r="I1113" i="20" s="1"/>
  <c r="I1112" i="20" s="1"/>
  <c r="H1114" i="20"/>
  <c r="H1113" i="20" s="1"/>
  <c r="H1112" i="20" s="1"/>
  <c r="G1114" i="20"/>
  <c r="G1113" i="20" s="1"/>
  <c r="G1112" i="20" s="1"/>
  <c r="K1113" i="20"/>
  <c r="K1112" i="20" s="1"/>
  <c r="L1111" i="20"/>
  <c r="M1111" i="20" s="1"/>
  <c r="M1110" i="20" s="1"/>
  <c r="M1109" i="20" s="1"/>
  <c r="M1108" i="20" s="1"/>
  <c r="Q1110" i="20"/>
  <c r="Q1109" i="20" s="1"/>
  <c r="Q1108" i="20" s="1"/>
  <c r="P1110" i="20"/>
  <c r="P1109" i="20" s="1"/>
  <c r="P1108" i="20" s="1"/>
  <c r="O1110" i="20"/>
  <c r="O1109" i="20" s="1"/>
  <c r="O1108" i="20" s="1"/>
  <c r="N1110" i="20"/>
  <c r="N1109" i="20" s="1"/>
  <c r="N1108" i="20" s="1"/>
  <c r="K1110" i="20"/>
  <c r="K1109" i="20" s="1"/>
  <c r="K1108" i="20" s="1"/>
  <c r="J1110" i="20"/>
  <c r="J1109" i="20" s="1"/>
  <c r="J1108" i="20" s="1"/>
  <c r="I1110" i="20"/>
  <c r="I1109" i="20" s="1"/>
  <c r="I1108" i="20" s="1"/>
  <c r="H1110" i="20"/>
  <c r="H1109" i="20" s="1"/>
  <c r="H1108" i="20" s="1"/>
  <c r="G1110" i="20"/>
  <c r="G1109" i="20" s="1"/>
  <c r="G1108" i="20" s="1"/>
  <c r="L1107" i="20"/>
  <c r="M1107" i="20" s="1"/>
  <c r="M1106" i="20" s="1"/>
  <c r="M1105" i="20" s="1"/>
  <c r="M1104" i="20" s="1"/>
  <c r="Q1106" i="20"/>
  <c r="Q1105" i="20" s="1"/>
  <c r="Q1104" i="20" s="1"/>
  <c r="P1106" i="20"/>
  <c r="O1106" i="20"/>
  <c r="N1106" i="20"/>
  <c r="N1105" i="20" s="1"/>
  <c r="N1104" i="20" s="1"/>
  <c r="K1106" i="20"/>
  <c r="K1105" i="20" s="1"/>
  <c r="K1104" i="20" s="1"/>
  <c r="J1106" i="20"/>
  <c r="J1105" i="20" s="1"/>
  <c r="J1104" i="20" s="1"/>
  <c r="I1106" i="20"/>
  <c r="I1105" i="20" s="1"/>
  <c r="I1104" i="20" s="1"/>
  <c r="H1106" i="20"/>
  <c r="H1105" i="20" s="1"/>
  <c r="H1104" i="20" s="1"/>
  <c r="G1106" i="20"/>
  <c r="G1105" i="20" s="1"/>
  <c r="G1104" i="20" s="1"/>
  <c r="P1105" i="20"/>
  <c r="P1104" i="20" s="1"/>
  <c r="O1105" i="20"/>
  <c r="O1104" i="20" s="1"/>
  <c r="L1103" i="20"/>
  <c r="M1103" i="20" s="1"/>
  <c r="M1102" i="20" s="1"/>
  <c r="M1101" i="20" s="1"/>
  <c r="M1100" i="20" s="1"/>
  <c r="Q1102" i="20"/>
  <c r="Q1101" i="20" s="1"/>
  <c r="Q1100" i="20" s="1"/>
  <c r="P1102" i="20"/>
  <c r="P1101" i="20" s="1"/>
  <c r="P1100" i="20" s="1"/>
  <c r="O1102" i="20"/>
  <c r="O1101" i="20" s="1"/>
  <c r="O1100" i="20" s="1"/>
  <c r="N1102" i="20"/>
  <c r="K1102" i="20"/>
  <c r="K1101" i="20" s="1"/>
  <c r="K1100" i="20" s="1"/>
  <c r="J1102" i="20"/>
  <c r="J1101" i="20" s="1"/>
  <c r="J1100" i="20" s="1"/>
  <c r="I1102" i="20"/>
  <c r="I1101" i="20" s="1"/>
  <c r="I1100" i="20" s="1"/>
  <c r="H1102" i="20"/>
  <c r="H1101" i="20" s="1"/>
  <c r="H1100" i="20" s="1"/>
  <c r="G1102" i="20"/>
  <c r="G1101" i="20" s="1"/>
  <c r="G1100" i="20" s="1"/>
  <c r="N1101" i="20"/>
  <c r="N1100" i="20" s="1"/>
  <c r="L1099" i="20"/>
  <c r="M1099" i="20" s="1"/>
  <c r="M1098" i="20" s="1"/>
  <c r="Q1098" i="20"/>
  <c r="Q1097" i="20" s="1"/>
  <c r="Q1096" i="20" s="1"/>
  <c r="P1098" i="20"/>
  <c r="P1097" i="20" s="1"/>
  <c r="P1096" i="20" s="1"/>
  <c r="O1098" i="20"/>
  <c r="O1097" i="20" s="1"/>
  <c r="O1096" i="20" s="1"/>
  <c r="N1098" i="20"/>
  <c r="N1097" i="20" s="1"/>
  <c r="N1096" i="20" s="1"/>
  <c r="L1098" i="20"/>
  <c r="L1097" i="20" s="1"/>
  <c r="L1096" i="20" s="1"/>
  <c r="K1098" i="20"/>
  <c r="J1098" i="20"/>
  <c r="I1098" i="20"/>
  <c r="I1097" i="20" s="1"/>
  <c r="I1096" i="20" s="1"/>
  <c r="H1098" i="20"/>
  <c r="H1097" i="20" s="1"/>
  <c r="H1096" i="20" s="1"/>
  <c r="G1098" i="20"/>
  <c r="G1097" i="20" s="1"/>
  <c r="G1096" i="20" s="1"/>
  <c r="M1097" i="20"/>
  <c r="M1096" i="20" s="1"/>
  <c r="K1097" i="20"/>
  <c r="K1096" i="20" s="1"/>
  <c r="J1097" i="20"/>
  <c r="J1096" i="20" s="1"/>
  <c r="L1092" i="20"/>
  <c r="M1092" i="20" s="1"/>
  <c r="M1091" i="20" s="1"/>
  <c r="M1090" i="20" s="1"/>
  <c r="Q1091" i="20"/>
  <c r="Q1090" i="20" s="1"/>
  <c r="P1091" i="20"/>
  <c r="P1090" i="20" s="1"/>
  <c r="O1091" i="20"/>
  <c r="O1090" i="20" s="1"/>
  <c r="N1091" i="20"/>
  <c r="N1090" i="20" s="1"/>
  <c r="K1091" i="20"/>
  <c r="K1090" i="20" s="1"/>
  <c r="J1091" i="20"/>
  <c r="J1090" i="20" s="1"/>
  <c r="I1091" i="20"/>
  <c r="I1090" i="20" s="1"/>
  <c r="H1091" i="20"/>
  <c r="H1090" i="20" s="1"/>
  <c r="G1091" i="20"/>
  <c r="G1090" i="20" s="1"/>
  <c r="L1089" i="20"/>
  <c r="Q1088" i="20"/>
  <c r="Q1087" i="20" s="1"/>
  <c r="P1088" i="20"/>
  <c r="P1087" i="20" s="1"/>
  <c r="O1088" i="20"/>
  <c r="O1087" i="20" s="1"/>
  <c r="K1088" i="20"/>
  <c r="K1087" i="20" s="1"/>
  <c r="K1086" i="20" s="1"/>
  <c r="J1088" i="20"/>
  <c r="J1087" i="20" s="1"/>
  <c r="I1088" i="20"/>
  <c r="I1087" i="20" s="1"/>
  <c r="H1088" i="20"/>
  <c r="G1088" i="20"/>
  <c r="G1087" i="20" s="1"/>
  <c r="G1086" i="20" s="1"/>
  <c r="H1087" i="20"/>
  <c r="L1085" i="20"/>
  <c r="M1085" i="20" s="1"/>
  <c r="M1084" i="20" s="1"/>
  <c r="M1083" i="20" s="1"/>
  <c r="Q1084" i="20"/>
  <c r="Q1083" i="20" s="1"/>
  <c r="P1084" i="20"/>
  <c r="P1083" i="20" s="1"/>
  <c r="O1084" i="20"/>
  <c r="O1083" i="20" s="1"/>
  <c r="N1084" i="20"/>
  <c r="N1083" i="20" s="1"/>
  <c r="K1084" i="20"/>
  <c r="K1083" i="20" s="1"/>
  <c r="J1084" i="20"/>
  <c r="J1083" i="20" s="1"/>
  <c r="I1084" i="20"/>
  <c r="I1083" i="20" s="1"/>
  <c r="H1084" i="20"/>
  <c r="G1084" i="20"/>
  <c r="G1083" i="20" s="1"/>
  <c r="H1083" i="20"/>
  <c r="L1082" i="20"/>
  <c r="L1081" i="20"/>
  <c r="M1081" i="20" s="1"/>
  <c r="L1080" i="20"/>
  <c r="M1080" i="20" s="1"/>
  <c r="Q1079" i="20"/>
  <c r="Q1078" i="20" s="1"/>
  <c r="P1079" i="20"/>
  <c r="P1078" i="20" s="1"/>
  <c r="O1079" i="20"/>
  <c r="O1078" i="20" s="1"/>
  <c r="N1079" i="20"/>
  <c r="K1079" i="20"/>
  <c r="K1078" i="20" s="1"/>
  <c r="J1079" i="20"/>
  <c r="J1078" i="20" s="1"/>
  <c r="I1079" i="20"/>
  <c r="I1078" i="20" s="1"/>
  <c r="H1079" i="20"/>
  <c r="H1078" i="20" s="1"/>
  <c r="G1079" i="20"/>
  <c r="G1078" i="20" s="1"/>
  <c r="N1078" i="20"/>
  <c r="L1077" i="20"/>
  <c r="L1076" i="20"/>
  <c r="M1076" i="20" s="1"/>
  <c r="Q1075" i="20"/>
  <c r="Q1074" i="20" s="1"/>
  <c r="Q1073" i="20" s="1"/>
  <c r="P1075" i="20"/>
  <c r="P1074" i="20" s="1"/>
  <c r="P1073" i="20" s="1"/>
  <c r="O1075" i="20"/>
  <c r="O1074" i="20" s="1"/>
  <c r="O1073" i="20" s="1"/>
  <c r="N1075" i="20"/>
  <c r="N1074" i="20" s="1"/>
  <c r="N1073" i="20" s="1"/>
  <c r="K1075" i="20"/>
  <c r="K1074" i="20" s="1"/>
  <c r="K1073" i="20" s="1"/>
  <c r="J1075" i="20"/>
  <c r="J1074" i="20" s="1"/>
  <c r="J1073" i="20" s="1"/>
  <c r="I1075" i="20"/>
  <c r="I1074" i="20" s="1"/>
  <c r="I1073" i="20" s="1"/>
  <c r="H1075" i="20"/>
  <c r="H1074" i="20" s="1"/>
  <c r="H1073" i="20" s="1"/>
  <c r="G1075" i="20"/>
  <c r="G1074" i="20" s="1"/>
  <c r="G1073" i="20" s="1"/>
  <c r="L1072" i="20"/>
  <c r="M1072" i="20" s="1"/>
  <c r="M1071" i="20" s="1"/>
  <c r="M1070" i="20" s="1"/>
  <c r="Q1071" i="20"/>
  <c r="Q1070" i="20" s="1"/>
  <c r="P1071" i="20"/>
  <c r="P1070" i="20" s="1"/>
  <c r="O1071" i="20"/>
  <c r="O1070" i="20" s="1"/>
  <c r="N1071" i="20"/>
  <c r="N1070" i="20" s="1"/>
  <c r="K1071" i="20"/>
  <c r="K1070" i="20" s="1"/>
  <c r="J1071" i="20"/>
  <c r="I1071" i="20"/>
  <c r="H1071" i="20"/>
  <c r="H1070" i="20" s="1"/>
  <c r="G1071" i="20"/>
  <c r="G1070" i="20" s="1"/>
  <c r="J1070" i="20"/>
  <c r="I1070" i="20"/>
  <c r="L1068" i="20"/>
  <c r="M1068" i="20" s="1"/>
  <c r="L1067" i="20"/>
  <c r="M1067" i="20" s="1"/>
  <c r="L1066" i="20"/>
  <c r="M1066" i="20" s="1"/>
  <c r="L1065" i="20"/>
  <c r="M1065" i="20" s="1"/>
  <c r="L1064" i="20"/>
  <c r="L1063" i="20"/>
  <c r="M1063" i="20" s="1"/>
  <c r="Q1062" i="20"/>
  <c r="P1062" i="20"/>
  <c r="O1062" i="20"/>
  <c r="N1062" i="20"/>
  <c r="K1062" i="20"/>
  <c r="J1062" i="20"/>
  <c r="I1062" i="20"/>
  <c r="H1062" i="20"/>
  <c r="G1062" i="20"/>
  <c r="L1061" i="20"/>
  <c r="M1061" i="20" s="1"/>
  <c r="L1060" i="20"/>
  <c r="M1060" i="20" s="1"/>
  <c r="L1059" i="20"/>
  <c r="M1059" i="20" s="1"/>
  <c r="L1058" i="20"/>
  <c r="M1058" i="20" s="1"/>
  <c r="K1057" i="20"/>
  <c r="K1055" i="20" s="1"/>
  <c r="L1056" i="20"/>
  <c r="M1056" i="20" s="1"/>
  <c r="Q1055" i="20"/>
  <c r="P1055" i="20"/>
  <c r="O1055" i="20"/>
  <c r="N1055" i="20"/>
  <c r="J1055" i="20"/>
  <c r="I1055" i="20"/>
  <c r="H1055" i="20"/>
  <c r="G1055" i="20"/>
  <c r="L1054" i="20"/>
  <c r="M1054" i="20" s="1"/>
  <c r="L1053" i="20"/>
  <c r="M1053" i="20" s="1"/>
  <c r="L1052" i="20"/>
  <c r="M1052" i="20" s="1"/>
  <c r="Q1051" i="20"/>
  <c r="P1051" i="20"/>
  <c r="O1051" i="20"/>
  <c r="N1051" i="20"/>
  <c r="K1051" i="20"/>
  <c r="J1051" i="20"/>
  <c r="I1051" i="20"/>
  <c r="H1051" i="20"/>
  <c r="G1051" i="20"/>
  <c r="L1050" i="20"/>
  <c r="M1050" i="20" s="1"/>
  <c r="L1049" i="20"/>
  <c r="M1049" i="20" s="1"/>
  <c r="L1048" i="20"/>
  <c r="L1047" i="20"/>
  <c r="M1047" i="20" s="1"/>
  <c r="L1046" i="20"/>
  <c r="M1046" i="20" s="1"/>
  <c r="Q1045" i="20"/>
  <c r="P1045" i="20"/>
  <c r="O1045" i="20"/>
  <c r="N1045" i="20"/>
  <c r="K1045" i="20"/>
  <c r="J1045" i="20"/>
  <c r="I1045" i="20"/>
  <c r="H1045" i="20"/>
  <c r="G1045" i="20"/>
  <c r="G1044" i="20" s="1"/>
  <c r="P1044" i="20"/>
  <c r="L1043" i="20"/>
  <c r="M1043" i="20" s="1"/>
  <c r="M1042" i="20" s="1"/>
  <c r="Q1042" i="20"/>
  <c r="P1042" i="20"/>
  <c r="O1042" i="20"/>
  <c r="N1042" i="20"/>
  <c r="L1042" i="20"/>
  <c r="K1042" i="20"/>
  <c r="J1042" i="20"/>
  <c r="I1042" i="20"/>
  <c r="H1042" i="20"/>
  <c r="G1042" i="20"/>
  <c r="L1041" i="20"/>
  <c r="M1041" i="20" s="1"/>
  <c r="L1040" i="20"/>
  <c r="M1040" i="20" s="1"/>
  <c r="L1039" i="20"/>
  <c r="M1039" i="20" s="1"/>
  <c r="L1038" i="20"/>
  <c r="M1038" i="20" s="1"/>
  <c r="L1037" i="20"/>
  <c r="L1036" i="20"/>
  <c r="M1036" i="20" s="1"/>
  <c r="Q1035" i="20"/>
  <c r="P1035" i="20"/>
  <c r="O1035" i="20"/>
  <c r="N1035" i="20"/>
  <c r="K1035" i="20"/>
  <c r="J1035" i="20"/>
  <c r="I1035" i="20"/>
  <c r="H1035" i="20"/>
  <c r="G1035" i="20"/>
  <c r="L1034" i="20"/>
  <c r="M1034" i="20" s="1"/>
  <c r="L1033" i="20"/>
  <c r="M1033" i="20" s="1"/>
  <c r="Q1032" i="20"/>
  <c r="P1032" i="20"/>
  <c r="O1032" i="20"/>
  <c r="N1032" i="20"/>
  <c r="K1032" i="20"/>
  <c r="K1031" i="20" s="1"/>
  <c r="J1032" i="20"/>
  <c r="I1032" i="20"/>
  <c r="H1032" i="20"/>
  <c r="G1032" i="20"/>
  <c r="L1029" i="20"/>
  <c r="M1029" i="20" s="1"/>
  <c r="M1028" i="20" s="1"/>
  <c r="M1027" i="20" s="1"/>
  <c r="M1026" i="20" s="1"/>
  <c r="Q1028" i="20"/>
  <c r="P1028" i="20"/>
  <c r="P1027" i="20" s="1"/>
  <c r="P1026" i="20" s="1"/>
  <c r="O1028" i="20"/>
  <c r="O1027" i="20" s="1"/>
  <c r="O1026" i="20" s="1"/>
  <c r="N1028" i="20"/>
  <c r="N1027" i="20" s="1"/>
  <c r="N1026" i="20" s="1"/>
  <c r="K1028" i="20"/>
  <c r="K1027" i="20" s="1"/>
  <c r="K1026" i="20" s="1"/>
  <c r="J1028" i="20"/>
  <c r="J1027" i="20" s="1"/>
  <c r="J1026" i="20" s="1"/>
  <c r="I1028" i="20"/>
  <c r="I1027" i="20" s="1"/>
  <c r="I1026" i="20" s="1"/>
  <c r="H1028" i="20"/>
  <c r="H1027" i="20" s="1"/>
  <c r="H1026" i="20" s="1"/>
  <c r="G1028" i="20"/>
  <c r="G1027" i="20" s="1"/>
  <c r="G1026" i="20" s="1"/>
  <c r="Q1027" i="20"/>
  <c r="Q1026" i="20" s="1"/>
  <c r="L1024" i="20"/>
  <c r="M1024" i="20" s="1"/>
  <c r="L1023" i="20"/>
  <c r="M1023" i="20" s="1"/>
  <c r="L1022" i="20"/>
  <c r="M1022" i="20" s="1"/>
  <c r="L1021" i="20"/>
  <c r="M1021" i="20" s="1"/>
  <c r="L1020" i="20"/>
  <c r="L1019" i="20"/>
  <c r="M1019" i="20" s="1"/>
  <c r="Q1018" i="20"/>
  <c r="Q1017" i="20" s="1"/>
  <c r="P1018" i="20"/>
  <c r="P1017" i="20" s="1"/>
  <c r="O1018" i="20"/>
  <c r="O1017" i="20" s="1"/>
  <c r="N1018" i="20"/>
  <c r="N1017" i="20" s="1"/>
  <c r="K1018" i="20"/>
  <c r="K1017" i="20" s="1"/>
  <c r="J1018" i="20"/>
  <c r="J1017" i="20" s="1"/>
  <c r="I1018" i="20"/>
  <c r="I1017" i="20" s="1"/>
  <c r="H1018" i="20"/>
  <c r="H1017" i="20" s="1"/>
  <c r="G1018" i="20"/>
  <c r="G1017" i="20" s="1"/>
  <c r="L1016" i="20"/>
  <c r="M1016" i="20" s="1"/>
  <c r="L1015" i="20"/>
  <c r="M1015" i="20" s="1"/>
  <c r="L1014" i="20"/>
  <c r="M1014" i="20" s="1"/>
  <c r="L1013" i="20"/>
  <c r="M1013" i="20" s="1"/>
  <c r="L1012" i="20"/>
  <c r="M1012" i="20" s="1"/>
  <c r="L1011" i="20"/>
  <c r="M1011" i="20" s="1"/>
  <c r="L1010" i="20"/>
  <c r="M1010" i="20" s="1"/>
  <c r="Q1009" i="20"/>
  <c r="P1009" i="20"/>
  <c r="O1009" i="20"/>
  <c r="N1009" i="20"/>
  <c r="K1009" i="20"/>
  <c r="J1009" i="20"/>
  <c r="I1009" i="20"/>
  <c r="H1009" i="20"/>
  <c r="G1009" i="20"/>
  <c r="L1008" i="20"/>
  <c r="M1008" i="20" s="1"/>
  <c r="L1007" i="20"/>
  <c r="M1007" i="20" s="1"/>
  <c r="L1006" i="20"/>
  <c r="M1006" i="20" s="1"/>
  <c r="L1005" i="20"/>
  <c r="M1005" i="20" s="1"/>
  <c r="L1004" i="20"/>
  <c r="M1004" i="20" s="1"/>
  <c r="L1003" i="20"/>
  <c r="L1002" i="20"/>
  <c r="M1002" i="20" s="1"/>
  <c r="L1001" i="20"/>
  <c r="M1001" i="20" s="1"/>
  <c r="Q1000" i="20"/>
  <c r="Q999" i="20" s="1"/>
  <c r="P1000" i="20"/>
  <c r="P999" i="20" s="1"/>
  <c r="O1000" i="20"/>
  <c r="O999" i="20" s="1"/>
  <c r="N1000" i="20"/>
  <c r="N999" i="20" s="1"/>
  <c r="K1000" i="20"/>
  <c r="K999" i="20" s="1"/>
  <c r="J1000" i="20"/>
  <c r="I1000" i="20"/>
  <c r="I999" i="20" s="1"/>
  <c r="H1000" i="20"/>
  <c r="H999" i="20" s="1"/>
  <c r="H998" i="20" s="1"/>
  <c r="H997" i="20" s="1"/>
  <c r="G1000" i="20"/>
  <c r="G999" i="20" s="1"/>
  <c r="J999" i="20"/>
  <c r="L995" i="20"/>
  <c r="M995" i="20" s="1"/>
  <c r="M994" i="20" s="1"/>
  <c r="M993" i="20" s="1"/>
  <c r="M992" i="20" s="1"/>
  <c r="Q994" i="20"/>
  <c r="Q993" i="20" s="1"/>
  <c r="Q992" i="20" s="1"/>
  <c r="P994" i="20"/>
  <c r="P993" i="20" s="1"/>
  <c r="P992" i="20" s="1"/>
  <c r="O994" i="20"/>
  <c r="O993" i="20" s="1"/>
  <c r="O992" i="20" s="1"/>
  <c r="N994" i="20"/>
  <c r="N993" i="20" s="1"/>
  <c r="N992" i="20" s="1"/>
  <c r="K994" i="20"/>
  <c r="K993" i="20" s="1"/>
  <c r="K992" i="20" s="1"/>
  <c r="J994" i="20"/>
  <c r="J993" i="20" s="1"/>
  <c r="J992" i="20" s="1"/>
  <c r="I994" i="20"/>
  <c r="I993" i="20" s="1"/>
  <c r="I992" i="20" s="1"/>
  <c r="H994" i="20"/>
  <c r="H993" i="20" s="1"/>
  <c r="H992" i="20" s="1"/>
  <c r="G994" i="20"/>
  <c r="G993" i="20" s="1"/>
  <c r="G992" i="20" s="1"/>
  <c r="L991" i="20"/>
  <c r="L990" i="20"/>
  <c r="M990" i="20" s="1"/>
  <c r="Q989" i="20"/>
  <c r="Q988" i="20" s="1"/>
  <c r="Q987" i="20" s="1"/>
  <c r="P989" i="20"/>
  <c r="P988" i="20" s="1"/>
  <c r="P987" i="20" s="1"/>
  <c r="O989" i="20"/>
  <c r="O988" i="20" s="1"/>
  <c r="O987" i="20" s="1"/>
  <c r="N989" i="20"/>
  <c r="N988" i="20" s="1"/>
  <c r="N987" i="20" s="1"/>
  <c r="K989" i="20"/>
  <c r="K988" i="20" s="1"/>
  <c r="K987" i="20" s="1"/>
  <c r="J989" i="20"/>
  <c r="J988" i="20" s="1"/>
  <c r="J987" i="20" s="1"/>
  <c r="I989" i="20"/>
  <c r="I988" i="20" s="1"/>
  <c r="I987" i="20" s="1"/>
  <c r="H989" i="20"/>
  <c r="H988" i="20" s="1"/>
  <c r="H987" i="20" s="1"/>
  <c r="G989" i="20"/>
  <c r="G988" i="20" s="1"/>
  <c r="G987" i="20" s="1"/>
  <c r="L986" i="20"/>
  <c r="Q985" i="20"/>
  <c r="P985" i="20"/>
  <c r="O985" i="20"/>
  <c r="N985" i="20"/>
  <c r="K985" i="20"/>
  <c r="J985" i="20"/>
  <c r="I985" i="20"/>
  <c r="H985" i="20"/>
  <c r="G985" i="20"/>
  <c r="L984" i="20"/>
  <c r="G984" i="20"/>
  <c r="L983" i="20"/>
  <c r="M983" i="20" s="1"/>
  <c r="Q982" i="20"/>
  <c r="P982" i="20"/>
  <c r="P981" i="20" s="1"/>
  <c r="P980" i="20" s="1"/>
  <c r="O982" i="20"/>
  <c r="O981" i="20" s="1"/>
  <c r="O980" i="20" s="1"/>
  <c r="N982" i="20"/>
  <c r="N981" i="20" s="1"/>
  <c r="N980" i="20" s="1"/>
  <c r="K982" i="20"/>
  <c r="J982" i="20"/>
  <c r="I982" i="20"/>
  <c r="I981" i="20" s="1"/>
  <c r="I980" i="20" s="1"/>
  <c r="H982" i="20"/>
  <c r="L979" i="20"/>
  <c r="Q978" i="20"/>
  <c r="Q977" i="20" s="1"/>
  <c r="Q976" i="20" s="1"/>
  <c r="P978" i="20"/>
  <c r="P977" i="20" s="1"/>
  <c r="P976" i="20" s="1"/>
  <c r="O978" i="20"/>
  <c r="O977" i="20" s="1"/>
  <c r="O976" i="20" s="1"/>
  <c r="N978" i="20"/>
  <c r="N977" i="20" s="1"/>
  <c r="N976" i="20" s="1"/>
  <c r="K978" i="20"/>
  <c r="K977" i="20" s="1"/>
  <c r="K976" i="20" s="1"/>
  <c r="J978" i="20"/>
  <c r="J977" i="20" s="1"/>
  <c r="J976" i="20" s="1"/>
  <c r="I978" i="20"/>
  <c r="I977" i="20" s="1"/>
  <c r="I976" i="20" s="1"/>
  <c r="H978" i="20"/>
  <c r="H977" i="20" s="1"/>
  <c r="H976" i="20" s="1"/>
  <c r="G978" i="20"/>
  <c r="G977" i="20" s="1"/>
  <c r="G976" i="20" s="1"/>
  <c r="L973" i="20"/>
  <c r="L972" i="20" s="1"/>
  <c r="L971" i="20" s="1"/>
  <c r="L970" i="20" s="1"/>
  <c r="Q972" i="20"/>
  <c r="Q971" i="20" s="1"/>
  <c r="Q970" i="20" s="1"/>
  <c r="P972" i="20"/>
  <c r="P971" i="20" s="1"/>
  <c r="O972" i="20"/>
  <c r="N972" i="20"/>
  <c r="N971" i="20" s="1"/>
  <c r="N970" i="20" s="1"/>
  <c r="K972" i="20"/>
  <c r="J972" i="20"/>
  <c r="J971" i="20" s="1"/>
  <c r="J970" i="20" s="1"/>
  <c r="I972" i="20"/>
  <c r="H972" i="20"/>
  <c r="H971" i="20" s="1"/>
  <c r="H970" i="20" s="1"/>
  <c r="G972" i="20"/>
  <c r="G971" i="20" s="1"/>
  <c r="G970" i="20" s="1"/>
  <c r="O971" i="20"/>
  <c r="O970" i="20" s="1"/>
  <c r="K971" i="20"/>
  <c r="K970" i="20" s="1"/>
  <c r="I971" i="20"/>
  <c r="I970" i="20" s="1"/>
  <c r="P970" i="20"/>
  <c r="L969" i="20"/>
  <c r="L968" i="20"/>
  <c r="M968" i="20" s="1"/>
  <c r="Q967" i="20"/>
  <c r="Q966" i="20" s="1"/>
  <c r="P967" i="20"/>
  <c r="P966" i="20" s="1"/>
  <c r="P965" i="20" s="1"/>
  <c r="O967" i="20"/>
  <c r="O966" i="20" s="1"/>
  <c r="O965" i="20" s="1"/>
  <c r="N967" i="20"/>
  <c r="N966" i="20" s="1"/>
  <c r="N965" i="20" s="1"/>
  <c r="K967" i="20"/>
  <c r="K966" i="20" s="1"/>
  <c r="K965" i="20" s="1"/>
  <c r="J967" i="20"/>
  <c r="J966" i="20" s="1"/>
  <c r="J965" i="20" s="1"/>
  <c r="I967" i="20"/>
  <c r="I966" i="20" s="1"/>
  <c r="I965" i="20" s="1"/>
  <c r="H967" i="20"/>
  <c r="H966" i="20" s="1"/>
  <c r="H965" i="20" s="1"/>
  <c r="H964" i="20" s="1"/>
  <c r="H963" i="20" s="1"/>
  <c r="G967" i="20"/>
  <c r="G966" i="20" s="1"/>
  <c r="Q965" i="20"/>
  <c r="G965" i="20"/>
  <c r="L962" i="20"/>
  <c r="M962" i="20" s="1"/>
  <c r="M961" i="20" s="1"/>
  <c r="M960" i="20" s="1"/>
  <c r="M959" i="20" s="1"/>
  <c r="Q961" i="20"/>
  <c r="Q960" i="20" s="1"/>
  <c r="Q959" i="20" s="1"/>
  <c r="P961" i="20"/>
  <c r="P960" i="20" s="1"/>
  <c r="P959" i="20" s="1"/>
  <c r="O961" i="20"/>
  <c r="O960" i="20" s="1"/>
  <c r="O959" i="20" s="1"/>
  <c r="N961" i="20"/>
  <c r="N960" i="20" s="1"/>
  <c r="N959" i="20" s="1"/>
  <c r="K961" i="20"/>
  <c r="K960" i="20" s="1"/>
  <c r="K959" i="20" s="1"/>
  <c r="J961" i="20"/>
  <c r="J960" i="20" s="1"/>
  <c r="J959" i="20" s="1"/>
  <c r="I961" i="20"/>
  <c r="H961" i="20"/>
  <c r="H960" i="20" s="1"/>
  <c r="H959" i="20" s="1"/>
  <c r="G961" i="20"/>
  <c r="G960" i="20" s="1"/>
  <c r="G959" i="20" s="1"/>
  <c r="I960" i="20"/>
  <c r="I959" i="20" s="1"/>
  <c r="L958" i="20"/>
  <c r="M958" i="20" s="1"/>
  <c r="M957" i="20" s="1"/>
  <c r="Q957" i="20"/>
  <c r="P957" i="20"/>
  <c r="O957" i="20"/>
  <c r="N957" i="20"/>
  <c r="K957" i="20"/>
  <c r="J957" i="20"/>
  <c r="I957" i="20"/>
  <c r="H957" i="20"/>
  <c r="G957" i="20"/>
  <c r="L956" i="20"/>
  <c r="Q955" i="20"/>
  <c r="P955" i="20"/>
  <c r="O955" i="20"/>
  <c r="N955" i="20"/>
  <c r="K955" i="20"/>
  <c r="J955" i="20"/>
  <c r="I955" i="20"/>
  <c r="H955" i="20"/>
  <c r="G955" i="20"/>
  <c r="G954" i="20" s="1"/>
  <c r="G953" i="20" s="1"/>
  <c r="G952" i="20" s="1"/>
  <c r="G951" i="20" s="1"/>
  <c r="L950" i="20"/>
  <c r="Q949" i="20"/>
  <c r="Q948" i="20" s="1"/>
  <c r="Q947" i="20" s="1"/>
  <c r="Q946" i="20" s="1"/>
  <c r="Q945" i="20" s="1"/>
  <c r="P949" i="20"/>
  <c r="P948" i="20" s="1"/>
  <c r="P947" i="20" s="1"/>
  <c r="P946" i="20" s="1"/>
  <c r="P945" i="20" s="1"/>
  <c r="O949" i="20"/>
  <c r="O948" i="20" s="1"/>
  <c r="O947" i="20" s="1"/>
  <c r="O946" i="20" s="1"/>
  <c r="O945" i="20" s="1"/>
  <c r="N949" i="20"/>
  <c r="N948" i="20" s="1"/>
  <c r="N947" i="20" s="1"/>
  <c r="N946" i="20" s="1"/>
  <c r="N945" i="20" s="1"/>
  <c r="K949" i="20"/>
  <c r="K948" i="20" s="1"/>
  <c r="K947" i="20" s="1"/>
  <c r="K946" i="20" s="1"/>
  <c r="K945" i="20" s="1"/>
  <c r="J949" i="20"/>
  <c r="J948" i="20" s="1"/>
  <c r="J947" i="20" s="1"/>
  <c r="J946" i="20" s="1"/>
  <c r="J945" i="20" s="1"/>
  <c r="I949" i="20"/>
  <c r="I948" i="20" s="1"/>
  <c r="I947" i="20" s="1"/>
  <c r="I946" i="20" s="1"/>
  <c r="I945" i="20" s="1"/>
  <c r="H949" i="20"/>
  <c r="H948" i="20" s="1"/>
  <c r="H947" i="20" s="1"/>
  <c r="H946" i="20" s="1"/>
  <c r="H945" i="20" s="1"/>
  <c r="G949" i="20"/>
  <c r="G948" i="20" s="1"/>
  <c r="G947" i="20" s="1"/>
  <c r="G946" i="20" s="1"/>
  <c r="G945" i="20" s="1"/>
  <c r="L944" i="20"/>
  <c r="M944" i="20" s="1"/>
  <c r="M943" i="20" s="1"/>
  <c r="Q943" i="20"/>
  <c r="P943" i="20"/>
  <c r="O943" i="20"/>
  <c r="O938" i="20" s="1"/>
  <c r="O937" i="20" s="1"/>
  <c r="N943" i="20"/>
  <c r="K943" i="20"/>
  <c r="J943" i="20"/>
  <c r="I943" i="20"/>
  <c r="H943" i="20"/>
  <c r="G943" i="20"/>
  <c r="L942" i="20"/>
  <c r="M942" i="20" s="1"/>
  <c r="M941" i="20" s="1"/>
  <c r="Q941" i="20"/>
  <c r="P941" i="20"/>
  <c r="O941" i="20"/>
  <c r="N941" i="20"/>
  <c r="K941" i="20"/>
  <c r="J941" i="20"/>
  <c r="I941" i="20"/>
  <c r="H941" i="20"/>
  <c r="G941" i="20"/>
  <c r="L940" i="20"/>
  <c r="M940" i="20" s="1"/>
  <c r="M939" i="20" s="1"/>
  <c r="Q939" i="20"/>
  <c r="P939" i="20"/>
  <c r="O939" i="20"/>
  <c r="N939" i="20"/>
  <c r="K939" i="20"/>
  <c r="J939" i="20"/>
  <c r="I939" i="20"/>
  <c r="H939" i="20"/>
  <c r="G939" i="20"/>
  <c r="L936" i="20"/>
  <c r="M936" i="20" s="1"/>
  <c r="M935" i="20" s="1"/>
  <c r="M934" i="20" s="1"/>
  <c r="M933" i="20" s="1"/>
  <c r="Q935" i="20"/>
  <c r="Q934" i="20" s="1"/>
  <c r="Q933" i="20" s="1"/>
  <c r="P935" i="20"/>
  <c r="P934" i="20" s="1"/>
  <c r="P933" i="20" s="1"/>
  <c r="O935" i="20"/>
  <c r="O934" i="20" s="1"/>
  <c r="O933" i="20" s="1"/>
  <c r="N935" i="20"/>
  <c r="N934" i="20" s="1"/>
  <c r="N933" i="20" s="1"/>
  <c r="K935" i="20"/>
  <c r="K934" i="20" s="1"/>
  <c r="K933" i="20" s="1"/>
  <c r="J935" i="20"/>
  <c r="J934" i="20" s="1"/>
  <c r="J933" i="20" s="1"/>
  <c r="I935" i="20"/>
  <c r="I934" i="20" s="1"/>
  <c r="I933" i="20" s="1"/>
  <c r="H935" i="20"/>
  <c r="H934" i="20" s="1"/>
  <c r="G935" i="20"/>
  <c r="G934" i="20"/>
  <c r="G933" i="20" s="1"/>
  <c r="H933" i="20"/>
  <c r="L932" i="20"/>
  <c r="M932" i="20" s="1"/>
  <c r="M931" i="20" s="1"/>
  <c r="M930" i="20" s="1"/>
  <c r="M929" i="20" s="1"/>
  <c r="Q931" i="20"/>
  <c r="Q930" i="20" s="1"/>
  <c r="Q929" i="20" s="1"/>
  <c r="P931" i="20"/>
  <c r="P930" i="20" s="1"/>
  <c r="P929" i="20" s="1"/>
  <c r="O931" i="20"/>
  <c r="O930" i="20" s="1"/>
  <c r="O929" i="20" s="1"/>
  <c r="N931" i="20"/>
  <c r="N930" i="20" s="1"/>
  <c r="N929" i="20" s="1"/>
  <c r="L931" i="20"/>
  <c r="L930" i="20" s="1"/>
  <c r="L929" i="20" s="1"/>
  <c r="K931" i="20"/>
  <c r="K930" i="20" s="1"/>
  <c r="K929" i="20" s="1"/>
  <c r="J931" i="20"/>
  <c r="J930" i="20" s="1"/>
  <c r="J929" i="20" s="1"/>
  <c r="I931" i="20"/>
  <c r="I930" i="20" s="1"/>
  <c r="I929" i="20" s="1"/>
  <c r="H931" i="20"/>
  <c r="H930" i="20" s="1"/>
  <c r="H929" i="20" s="1"/>
  <c r="G931" i="20"/>
  <c r="G930" i="20" s="1"/>
  <c r="G929" i="20" s="1"/>
  <c r="L928" i="20"/>
  <c r="M928" i="20" s="1"/>
  <c r="M927" i="20" s="1"/>
  <c r="M926" i="20" s="1"/>
  <c r="M925" i="20" s="1"/>
  <c r="Q927" i="20"/>
  <c r="P927" i="20"/>
  <c r="P926" i="20" s="1"/>
  <c r="P925" i="20" s="1"/>
  <c r="O927" i="20"/>
  <c r="O926" i="20" s="1"/>
  <c r="O925" i="20" s="1"/>
  <c r="N927" i="20"/>
  <c r="N926" i="20" s="1"/>
  <c r="N925" i="20" s="1"/>
  <c r="K927" i="20"/>
  <c r="K926" i="20" s="1"/>
  <c r="K925" i="20" s="1"/>
  <c r="J927" i="20"/>
  <c r="J926" i="20" s="1"/>
  <c r="J925" i="20" s="1"/>
  <c r="I927" i="20"/>
  <c r="I926" i="20" s="1"/>
  <c r="I925" i="20" s="1"/>
  <c r="H927" i="20"/>
  <c r="H926" i="20" s="1"/>
  <c r="H925" i="20" s="1"/>
  <c r="G927" i="20"/>
  <c r="G926" i="20" s="1"/>
  <c r="G925" i="20" s="1"/>
  <c r="Q926" i="20"/>
  <c r="Q925" i="20" s="1"/>
  <c r="L924" i="20"/>
  <c r="M924" i="20" s="1"/>
  <c r="M923" i="20" s="1"/>
  <c r="M922" i="20" s="1"/>
  <c r="M921" i="20" s="1"/>
  <c r="Q923" i="20"/>
  <c r="Q922" i="20" s="1"/>
  <c r="Q921" i="20" s="1"/>
  <c r="P923" i="20"/>
  <c r="P922" i="20" s="1"/>
  <c r="P921" i="20" s="1"/>
  <c r="O923" i="20"/>
  <c r="O922" i="20" s="1"/>
  <c r="O921" i="20" s="1"/>
  <c r="N923" i="20"/>
  <c r="N922" i="20" s="1"/>
  <c r="N921" i="20" s="1"/>
  <c r="K923" i="20"/>
  <c r="K922" i="20" s="1"/>
  <c r="K921" i="20" s="1"/>
  <c r="J923" i="20"/>
  <c r="J922" i="20" s="1"/>
  <c r="J921" i="20" s="1"/>
  <c r="I923" i="20"/>
  <c r="I922" i="20" s="1"/>
  <c r="I921" i="20" s="1"/>
  <c r="H923" i="20"/>
  <c r="H922" i="20" s="1"/>
  <c r="H921" i="20" s="1"/>
  <c r="G923" i="20"/>
  <c r="G922" i="20"/>
  <c r="G921" i="20" s="1"/>
  <c r="L920" i="20"/>
  <c r="M920" i="20" s="1"/>
  <c r="M919" i="20" s="1"/>
  <c r="M918" i="20" s="1"/>
  <c r="M917" i="20" s="1"/>
  <c r="Q919" i="20"/>
  <c r="Q918" i="20" s="1"/>
  <c r="Q917" i="20" s="1"/>
  <c r="P919" i="20"/>
  <c r="P918" i="20" s="1"/>
  <c r="P917" i="20" s="1"/>
  <c r="O919" i="20"/>
  <c r="O918" i="20" s="1"/>
  <c r="O917" i="20" s="1"/>
  <c r="N919" i="20"/>
  <c r="N918" i="20" s="1"/>
  <c r="N917" i="20" s="1"/>
  <c r="K919" i="20"/>
  <c r="K918" i="20" s="1"/>
  <c r="K917" i="20" s="1"/>
  <c r="J919" i="20"/>
  <c r="J918" i="20" s="1"/>
  <c r="J917" i="20" s="1"/>
  <c r="I919" i="20"/>
  <c r="I918" i="20" s="1"/>
  <c r="I917" i="20" s="1"/>
  <c r="H919" i="20"/>
  <c r="H918" i="20" s="1"/>
  <c r="H917" i="20" s="1"/>
  <c r="G919" i="20"/>
  <c r="G918" i="20" s="1"/>
  <c r="G917" i="20" s="1"/>
  <c r="L916" i="20"/>
  <c r="L915" i="20" s="1"/>
  <c r="L914" i="20" s="1"/>
  <c r="L913" i="20" s="1"/>
  <c r="Q915" i="20"/>
  <c r="Q914" i="20" s="1"/>
  <c r="Q913" i="20" s="1"/>
  <c r="P915" i="20"/>
  <c r="P914" i="20" s="1"/>
  <c r="P913" i="20" s="1"/>
  <c r="O915" i="20"/>
  <c r="O914" i="20" s="1"/>
  <c r="N915" i="20"/>
  <c r="N914" i="20" s="1"/>
  <c r="N913" i="20" s="1"/>
  <c r="K915" i="20"/>
  <c r="K914" i="20" s="1"/>
  <c r="K913" i="20" s="1"/>
  <c r="J915" i="20"/>
  <c r="J914" i="20" s="1"/>
  <c r="J913" i="20" s="1"/>
  <c r="I915" i="20"/>
  <c r="I914" i="20" s="1"/>
  <c r="I913" i="20" s="1"/>
  <c r="H915" i="20"/>
  <c r="H914" i="20" s="1"/>
  <c r="H913" i="20" s="1"/>
  <c r="G915" i="20"/>
  <c r="G914" i="20" s="1"/>
  <c r="G913" i="20" s="1"/>
  <c r="O913" i="20"/>
  <c r="L912" i="20"/>
  <c r="M912" i="20" s="1"/>
  <c r="M911" i="20" s="1"/>
  <c r="M910" i="20" s="1"/>
  <c r="M909" i="20" s="1"/>
  <c r="Q911" i="20"/>
  <c r="Q910" i="20" s="1"/>
  <c r="Q909" i="20" s="1"/>
  <c r="P911" i="20"/>
  <c r="O911" i="20"/>
  <c r="O910" i="20" s="1"/>
  <c r="N911" i="20"/>
  <c r="N910" i="20" s="1"/>
  <c r="N909" i="20" s="1"/>
  <c r="K911" i="20"/>
  <c r="K910" i="20" s="1"/>
  <c r="K909" i="20" s="1"/>
  <c r="J911" i="20"/>
  <c r="J910" i="20" s="1"/>
  <c r="J909" i="20" s="1"/>
  <c r="I911" i="20"/>
  <c r="I910" i="20" s="1"/>
  <c r="I909" i="20" s="1"/>
  <c r="H911" i="20"/>
  <c r="H910" i="20" s="1"/>
  <c r="G911" i="20"/>
  <c r="G910" i="20" s="1"/>
  <c r="G909" i="20" s="1"/>
  <c r="P910" i="20"/>
  <c r="P909" i="20" s="1"/>
  <c r="O909" i="20"/>
  <c r="H909" i="20"/>
  <c r="L908" i="20"/>
  <c r="M908" i="20" s="1"/>
  <c r="M907" i="20" s="1"/>
  <c r="M906" i="20" s="1"/>
  <c r="M905" i="20" s="1"/>
  <c r="Q907" i="20"/>
  <c r="Q906" i="20" s="1"/>
  <c r="Q905" i="20" s="1"/>
  <c r="P907" i="20"/>
  <c r="P906" i="20" s="1"/>
  <c r="P905" i="20" s="1"/>
  <c r="O907" i="20"/>
  <c r="O906" i="20" s="1"/>
  <c r="O905" i="20" s="1"/>
  <c r="N907" i="20"/>
  <c r="N906" i="20" s="1"/>
  <c r="N905" i="20" s="1"/>
  <c r="L907" i="20"/>
  <c r="K907" i="20"/>
  <c r="K906" i="20" s="1"/>
  <c r="K905" i="20" s="1"/>
  <c r="J907" i="20"/>
  <c r="I907" i="20"/>
  <c r="I906" i="20" s="1"/>
  <c r="I905" i="20" s="1"/>
  <c r="H907" i="20"/>
  <c r="G907" i="20"/>
  <c r="G906" i="20" s="1"/>
  <c r="G905" i="20" s="1"/>
  <c r="L906" i="20"/>
  <c r="L905" i="20" s="1"/>
  <c r="J906" i="20"/>
  <c r="J905" i="20" s="1"/>
  <c r="H906" i="20"/>
  <c r="H905" i="20" s="1"/>
  <c r="L904" i="20"/>
  <c r="M904" i="20" s="1"/>
  <c r="M903" i="20" s="1"/>
  <c r="Q903" i="20"/>
  <c r="Q902" i="20" s="1"/>
  <c r="Q901" i="20" s="1"/>
  <c r="P903" i="20"/>
  <c r="P902" i="20" s="1"/>
  <c r="P901" i="20" s="1"/>
  <c r="O903" i="20"/>
  <c r="O902" i="20" s="1"/>
  <c r="O901" i="20" s="1"/>
  <c r="N903" i="20"/>
  <c r="N902" i="20" s="1"/>
  <c r="N901" i="20" s="1"/>
  <c r="K903" i="20"/>
  <c r="J903" i="20"/>
  <c r="J902" i="20" s="1"/>
  <c r="J901" i="20" s="1"/>
  <c r="I903" i="20"/>
  <c r="I902" i="20" s="1"/>
  <c r="I901" i="20" s="1"/>
  <c r="H903" i="20"/>
  <c r="H902" i="20" s="1"/>
  <c r="H901" i="20" s="1"/>
  <c r="G903" i="20"/>
  <c r="M902" i="20"/>
  <c r="M901" i="20" s="1"/>
  <c r="K902" i="20"/>
  <c r="K901" i="20" s="1"/>
  <c r="G902" i="20"/>
  <c r="G901" i="20" s="1"/>
  <c r="L900" i="20"/>
  <c r="Q899" i="20"/>
  <c r="Q898" i="20" s="1"/>
  <c r="Q897" i="20" s="1"/>
  <c r="P899" i="20"/>
  <c r="P898" i="20" s="1"/>
  <c r="P897" i="20" s="1"/>
  <c r="O899" i="20"/>
  <c r="O898" i="20" s="1"/>
  <c r="O897" i="20" s="1"/>
  <c r="N899" i="20"/>
  <c r="N898" i="20" s="1"/>
  <c r="N897" i="20" s="1"/>
  <c r="K899" i="20"/>
  <c r="K898" i="20" s="1"/>
  <c r="K897" i="20" s="1"/>
  <c r="J899" i="20"/>
  <c r="J898" i="20" s="1"/>
  <c r="J897" i="20" s="1"/>
  <c r="I899" i="20"/>
  <c r="I898" i="20" s="1"/>
  <c r="I897" i="20" s="1"/>
  <c r="H899" i="20"/>
  <c r="H898" i="20" s="1"/>
  <c r="H897" i="20" s="1"/>
  <c r="G899" i="20"/>
  <c r="G898" i="20"/>
  <c r="G897" i="20" s="1"/>
  <c r="L896" i="20"/>
  <c r="M896" i="20" s="1"/>
  <c r="M895" i="20" s="1"/>
  <c r="M894" i="20" s="1"/>
  <c r="M893" i="20" s="1"/>
  <c r="Q895" i="20"/>
  <c r="Q894" i="20" s="1"/>
  <c r="Q893" i="20" s="1"/>
  <c r="P895" i="20"/>
  <c r="P894" i="20" s="1"/>
  <c r="P893" i="20" s="1"/>
  <c r="O895" i="20"/>
  <c r="O894" i="20" s="1"/>
  <c r="O893" i="20" s="1"/>
  <c r="N895" i="20"/>
  <c r="N894" i="20" s="1"/>
  <c r="N893" i="20" s="1"/>
  <c r="K895" i="20"/>
  <c r="K894" i="20" s="1"/>
  <c r="K893" i="20" s="1"/>
  <c r="J895" i="20"/>
  <c r="J894" i="20" s="1"/>
  <c r="J893" i="20" s="1"/>
  <c r="I895" i="20"/>
  <c r="H895" i="20"/>
  <c r="H894" i="20" s="1"/>
  <c r="H893" i="20" s="1"/>
  <c r="G895" i="20"/>
  <c r="G894" i="20" s="1"/>
  <c r="G893" i="20" s="1"/>
  <c r="I894" i="20"/>
  <c r="I893" i="20" s="1"/>
  <c r="L892" i="20"/>
  <c r="Q891" i="20"/>
  <c r="Q890" i="20" s="1"/>
  <c r="Q889" i="20" s="1"/>
  <c r="P891" i="20"/>
  <c r="O891" i="20"/>
  <c r="O890" i="20" s="1"/>
  <c r="O889" i="20" s="1"/>
  <c r="N891" i="20"/>
  <c r="N890" i="20" s="1"/>
  <c r="N889" i="20" s="1"/>
  <c r="K891" i="20"/>
  <c r="K890" i="20" s="1"/>
  <c r="K889" i="20" s="1"/>
  <c r="J891" i="20"/>
  <c r="J890" i="20" s="1"/>
  <c r="J889" i="20" s="1"/>
  <c r="I891" i="20"/>
  <c r="I890" i="20" s="1"/>
  <c r="I889" i="20" s="1"/>
  <c r="H891" i="20"/>
  <c r="H890" i="20" s="1"/>
  <c r="H889" i="20" s="1"/>
  <c r="G891" i="20"/>
  <c r="G890" i="20" s="1"/>
  <c r="G889" i="20" s="1"/>
  <c r="P890" i="20"/>
  <c r="P889" i="20" s="1"/>
  <c r="L888" i="20"/>
  <c r="M888" i="20" s="1"/>
  <c r="M887" i="20" s="1"/>
  <c r="M886" i="20" s="1"/>
  <c r="M885" i="20" s="1"/>
  <c r="Q887" i="20"/>
  <c r="P887" i="20"/>
  <c r="P886" i="20" s="1"/>
  <c r="P885" i="20" s="1"/>
  <c r="O887" i="20"/>
  <c r="O886" i="20" s="1"/>
  <c r="O885" i="20" s="1"/>
  <c r="N887" i="20"/>
  <c r="N886" i="20" s="1"/>
  <c r="N885" i="20" s="1"/>
  <c r="K887" i="20"/>
  <c r="K886" i="20" s="1"/>
  <c r="K885" i="20" s="1"/>
  <c r="J887" i="20"/>
  <c r="J886" i="20" s="1"/>
  <c r="J885" i="20" s="1"/>
  <c r="I887" i="20"/>
  <c r="H887" i="20"/>
  <c r="H886" i="20" s="1"/>
  <c r="H885" i="20" s="1"/>
  <c r="G887" i="20"/>
  <c r="G886" i="20" s="1"/>
  <c r="G885" i="20" s="1"/>
  <c r="Q886" i="20"/>
  <c r="Q885" i="20" s="1"/>
  <c r="I886" i="20"/>
  <c r="I885" i="20"/>
  <c r="L884" i="20"/>
  <c r="M884" i="20" s="1"/>
  <c r="L883" i="20"/>
  <c r="L882" i="20"/>
  <c r="M882" i="20" s="1"/>
  <c r="Q881" i="20"/>
  <c r="Q880" i="20" s="1"/>
  <c r="P881" i="20"/>
  <c r="O881" i="20"/>
  <c r="O880" i="20" s="1"/>
  <c r="O879" i="20" s="1"/>
  <c r="N881" i="20"/>
  <c r="N880" i="20" s="1"/>
  <c r="N879" i="20" s="1"/>
  <c r="K881" i="20"/>
  <c r="K880" i="20" s="1"/>
  <c r="K879" i="20" s="1"/>
  <c r="J881" i="20"/>
  <c r="J880" i="20" s="1"/>
  <c r="J879" i="20" s="1"/>
  <c r="I881" i="20"/>
  <c r="I880" i="20" s="1"/>
  <c r="I879" i="20" s="1"/>
  <c r="H881" i="20"/>
  <c r="H880" i="20" s="1"/>
  <c r="H879" i="20" s="1"/>
  <c r="G881" i="20"/>
  <c r="G880" i="20" s="1"/>
  <c r="G879" i="20" s="1"/>
  <c r="P880" i="20"/>
  <c r="P879" i="20" s="1"/>
  <c r="Q879" i="20"/>
  <c r="L878" i="20"/>
  <c r="M878" i="20" s="1"/>
  <c r="M877" i="20" s="1"/>
  <c r="M876" i="20" s="1"/>
  <c r="M875" i="20" s="1"/>
  <c r="Q877" i="20"/>
  <c r="Q876" i="20" s="1"/>
  <c r="Q875" i="20" s="1"/>
  <c r="P877" i="20"/>
  <c r="P876" i="20" s="1"/>
  <c r="P875" i="20" s="1"/>
  <c r="O877" i="20"/>
  <c r="N877" i="20"/>
  <c r="N876" i="20" s="1"/>
  <c r="N875" i="20" s="1"/>
  <c r="K877" i="20"/>
  <c r="K876" i="20" s="1"/>
  <c r="K875" i="20" s="1"/>
  <c r="J877" i="20"/>
  <c r="J876" i="20" s="1"/>
  <c r="I877" i="20"/>
  <c r="I876" i="20" s="1"/>
  <c r="I875" i="20" s="1"/>
  <c r="H877" i="20"/>
  <c r="H876" i="20" s="1"/>
  <c r="H875" i="20" s="1"/>
  <c r="G877" i="20"/>
  <c r="G876" i="20" s="1"/>
  <c r="G875" i="20" s="1"/>
  <c r="O876" i="20"/>
  <c r="O875" i="20" s="1"/>
  <c r="J875" i="20"/>
  <c r="L874" i="20"/>
  <c r="M874" i="20" s="1"/>
  <c r="M873" i="20" s="1"/>
  <c r="M872" i="20" s="1"/>
  <c r="M871" i="20" s="1"/>
  <c r="Q873" i="20"/>
  <c r="Q872" i="20" s="1"/>
  <c r="Q871" i="20" s="1"/>
  <c r="P873" i="20"/>
  <c r="P872" i="20" s="1"/>
  <c r="P871" i="20" s="1"/>
  <c r="O873" i="20"/>
  <c r="O872" i="20" s="1"/>
  <c r="O871" i="20" s="1"/>
  <c r="N873" i="20"/>
  <c r="N872" i="20" s="1"/>
  <c r="N871" i="20" s="1"/>
  <c r="K873" i="20"/>
  <c r="K872" i="20" s="1"/>
  <c r="K871" i="20" s="1"/>
  <c r="J873" i="20"/>
  <c r="J872" i="20" s="1"/>
  <c r="J871" i="20" s="1"/>
  <c r="I873" i="20"/>
  <c r="I872" i="20" s="1"/>
  <c r="I871" i="20" s="1"/>
  <c r="H873" i="20"/>
  <c r="H872" i="20" s="1"/>
  <c r="H871" i="20" s="1"/>
  <c r="G873" i="20"/>
  <c r="G872" i="20" s="1"/>
  <c r="G871" i="20" s="1"/>
  <c r="L870" i="20"/>
  <c r="M870" i="20" s="1"/>
  <c r="M869" i="20" s="1"/>
  <c r="M868" i="20" s="1"/>
  <c r="M867" i="20" s="1"/>
  <c r="Q869" i="20"/>
  <c r="Q868" i="20" s="1"/>
  <c r="Q867" i="20" s="1"/>
  <c r="P869" i="20"/>
  <c r="P868" i="20" s="1"/>
  <c r="P867" i="20" s="1"/>
  <c r="O869" i="20"/>
  <c r="O868" i="20" s="1"/>
  <c r="O867" i="20" s="1"/>
  <c r="N869" i="20"/>
  <c r="N868" i="20" s="1"/>
  <c r="N867" i="20" s="1"/>
  <c r="K869" i="20"/>
  <c r="K868" i="20" s="1"/>
  <c r="K867" i="20" s="1"/>
  <c r="J869" i="20"/>
  <c r="J868" i="20" s="1"/>
  <c r="J867" i="20" s="1"/>
  <c r="I869" i="20"/>
  <c r="I868" i="20" s="1"/>
  <c r="I867" i="20" s="1"/>
  <c r="H869" i="20"/>
  <c r="H868" i="20" s="1"/>
  <c r="H867" i="20" s="1"/>
  <c r="G869" i="20"/>
  <c r="G868" i="20" s="1"/>
  <c r="G867" i="20" s="1"/>
  <c r="L866" i="20"/>
  <c r="M866" i="20" s="1"/>
  <c r="M865" i="20" s="1"/>
  <c r="M864" i="20" s="1"/>
  <c r="M863" i="20" s="1"/>
  <c r="Q865" i="20"/>
  <c r="Q864" i="20" s="1"/>
  <c r="Q863" i="20" s="1"/>
  <c r="P865" i="20"/>
  <c r="P864" i="20" s="1"/>
  <c r="P863" i="20" s="1"/>
  <c r="O865" i="20"/>
  <c r="O864" i="20" s="1"/>
  <c r="O863" i="20" s="1"/>
  <c r="N865" i="20"/>
  <c r="L865" i="20"/>
  <c r="L864" i="20" s="1"/>
  <c r="L863" i="20" s="1"/>
  <c r="K865" i="20"/>
  <c r="K864" i="20" s="1"/>
  <c r="K863" i="20" s="1"/>
  <c r="J865" i="20"/>
  <c r="J864" i="20" s="1"/>
  <c r="J863" i="20" s="1"/>
  <c r="I865" i="20"/>
  <c r="I864" i="20" s="1"/>
  <c r="I863" i="20" s="1"/>
  <c r="H865" i="20"/>
  <c r="H864" i="20" s="1"/>
  <c r="H863" i="20" s="1"/>
  <c r="G865" i="20"/>
  <c r="G864" i="20" s="1"/>
  <c r="G863" i="20" s="1"/>
  <c r="N864" i="20"/>
  <c r="N863" i="20" s="1"/>
  <c r="L862" i="20"/>
  <c r="M862" i="20" s="1"/>
  <c r="M861" i="20" s="1"/>
  <c r="M860" i="20" s="1"/>
  <c r="M859" i="20" s="1"/>
  <c r="Q861" i="20"/>
  <c r="Q860" i="20" s="1"/>
  <c r="Q859" i="20" s="1"/>
  <c r="P861" i="20"/>
  <c r="P860" i="20" s="1"/>
  <c r="P859" i="20" s="1"/>
  <c r="O861" i="20"/>
  <c r="N861" i="20"/>
  <c r="K861" i="20"/>
  <c r="K860" i="20" s="1"/>
  <c r="K859" i="20" s="1"/>
  <c r="J861" i="20"/>
  <c r="J860" i="20" s="1"/>
  <c r="J859" i="20" s="1"/>
  <c r="I861" i="20"/>
  <c r="I860" i="20" s="1"/>
  <c r="I859" i="20" s="1"/>
  <c r="H861" i="20"/>
  <c r="G861" i="20"/>
  <c r="O860" i="20"/>
  <c r="O859" i="20" s="1"/>
  <c r="N860" i="20"/>
  <c r="N859" i="20" s="1"/>
  <c r="H860" i="20"/>
  <c r="H859" i="20" s="1"/>
  <c r="G860" i="20"/>
  <c r="G859" i="20" s="1"/>
  <c r="L858" i="20"/>
  <c r="M858" i="20" s="1"/>
  <c r="M857" i="20" s="1"/>
  <c r="M856" i="20" s="1"/>
  <c r="M855" i="20" s="1"/>
  <c r="Q857" i="20"/>
  <c r="Q856" i="20" s="1"/>
  <c r="P857" i="20"/>
  <c r="P856" i="20" s="1"/>
  <c r="P855" i="20" s="1"/>
  <c r="O857" i="20"/>
  <c r="O856" i="20" s="1"/>
  <c r="O855" i="20" s="1"/>
  <c r="N857" i="20"/>
  <c r="N856" i="20" s="1"/>
  <c r="N855" i="20" s="1"/>
  <c r="K857" i="20"/>
  <c r="K856" i="20" s="1"/>
  <c r="J857" i="20"/>
  <c r="J856" i="20" s="1"/>
  <c r="J855" i="20" s="1"/>
  <c r="I857" i="20"/>
  <c r="I856" i="20" s="1"/>
  <c r="I855" i="20" s="1"/>
  <c r="H857" i="20"/>
  <c r="H856" i="20" s="1"/>
  <c r="H855" i="20" s="1"/>
  <c r="G857" i="20"/>
  <c r="G856" i="20" s="1"/>
  <c r="G855" i="20" s="1"/>
  <c r="Q855" i="20"/>
  <c r="K855" i="20"/>
  <c r="L854" i="20"/>
  <c r="M854" i="20" s="1"/>
  <c r="M853" i="20" s="1"/>
  <c r="M852" i="20" s="1"/>
  <c r="M851" i="20" s="1"/>
  <c r="Q853" i="20"/>
  <c r="Q852" i="20" s="1"/>
  <c r="Q851" i="20" s="1"/>
  <c r="P853" i="20"/>
  <c r="P852" i="20" s="1"/>
  <c r="P851" i="20" s="1"/>
  <c r="O853" i="20"/>
  <c r="O852" i="20" s="1"/>
  <c r="O851" i="20" s="1"/>
  <c r="N853" i="20"/>
  <c r="N852" i="20" s="1"/>
  <c r="N851" i="20" s="1"/>
  <c r="K853" i="20"/>
  <c r="K852" i="20" s="1"/>
  <c r="K851" i="20" s="1"/>
  <c r="J853" i="20"/>
  <c r="J852" i="20" s="1"/>
  <c r="J851" i="20" s="1"/>
  <c r="I853" i="20"/>
  <c r="I852" i="20" s="1"/>
  <c r="I851" i="20" s="1"/>
  <c r="H853" i="20"/>
  <c r="H852" i="20" s="1"/>
  <c r="G853" i="20"/>
  <c r="G852" i="20" s="1"/>
  <c r="G851" i="20" s="1"/>
  <c r="H851" i="20"/>
  <c r="L850" i="20"/>
  <c r="M850" i="20" s="1"/>
  <c r="M849" i="20" s="1"/>
  <c r="M848" i="20" s="1"/>
  <c r="M847" i="20" s="1"/>
  <c r="Q849" i="20"/>
  <c r="Q848" i="20" s="1"/>
  <c r="Q847" i="20" s="1"/>
  <c r="P849" i="20"/>
  <c r="P848" i="20" s="1"/>
  <c r="P847" i="20" s="1"/>
  <c r="O849" i="20"/>
  <c r="O848" i="20" s="1"/>
  <c r="O847" i="20" s="1"/>
  <c r="N849" i="20"/>
  <c r="K849" i="20"/>
  <c r="K848" i="20" s="1"/>
  <c r="K847" i="20" s="1"/>
  <c r="J849" i="20"/>
  <c r="J848" i="20" s="1"/>
  <c r="J847" i="20" s="1"/>
  <c r="I849" i="20"/>
  <c r="I848" i="20" s="1"/>
  <c r="I847" i="20" s="1"/>
  <c r="H849" i="20"/>
  <c r="H848" i="20" s="1"/>
  <c r="H847" i="20" s="1"/>
  <c r="G849" i="20"/>
  <c r="G848" i="20" s="1"/>
  <c r="G847" i="20" s="1"/>
  <c r="N848" i="20"/>
  <c r="N847" i="20" s="1"/>
  <c r="L846" i="20"/>
  <c r="M846" i="20" s="1"/>
  <c r="M845" i="20" s="1"/>
  <c r="M844" i="20" s="1"/>
  <c r="M843" i="20" s="1"/>
  <c r="Q845" i="20"/>
  <c r="P845" i="20"/>
  <c r="P844" i="20" s="1"/>
  <c r="P843" i="20" s="1"/>
  <c r="O845" i="20"/>
  <c r="N845" i="20"/>
  <c r="N844" i="20" s="1"/>
  <c r="N843" i="20" s="1"/>
  <c r="K845" i="20"/>
  <c r="K844" i="20" s="1"/>
  <c r="K843" i="20" s="1"/>
  <c r="J845" i="20"/>
  <c r="J844" i="20" s="1"/>
  <c r="J843" i="20" s="1"/>
  <c r="I845" i="20"/>
  <c r="I844" i="20" s="1"/>
  <c r="I843" i="20" s="1"/>
  <c r="H845" i="20"/>
  <c r="H844" i="20" s="1"/>
  <c r="H843" i="20" s="1"/>
  <c r="G845" i="20"/>
  <c r="Q844" i="20"/>
  <c r="Q843" i="20" s="1"/>
  <c r="O844" i="20"/>
  <c r="O843" i="20" s="1"/>
  <c r="G844" i="20"/>
  <c r="G843" i="20" s="1"/>
  <c r="L839" i="20"/>
  <c r="M839" i="20" s="1"/>
  <c r="M838" i="20" s="1"/>
  <c r="M837" i="20" s="1"/>
  <c r="Q838" i="20"/>
  <c r="Q837" i="20" s="1"/>
  <c r="P838" i="20"/>
  <c r="P837" i="20" s="1"/>
  <c r="O838" i="20"/>
  <c r="O837" i="20" s="1"/>
  <c r="N838" i="20"/>
  <c r="N837" i="20" s="1"/>
  <c r="L838" i="20"/>
  <c r="L837" i="20" s="1"/>
  <c r="K838" i="20"/>
  <c r="K837" i="20" s="1"/>
  <c r="J838" i="20"/>
  <c r="J837" i="20" s="1"/>
  <c r="I838" i="20"/>
  <c r="I837" i="20" s="1"/>
  <c r="H838" i="20"/>
  <c r="H837" i="20" s="1"/>
  <c r="H833" i="20" s="1"/>
  <c r="G838" i="20"/>
  <c r="G837" i="20" s="1"/>
  <c r="L836" i="20"/>
  <c r="L835" i="20" s="1"/>
  <c r="L834" i="20" s="1"/>
  <c r="Q835" i="20"/>
  <c r="P835" i="20"/>
  <c r="P834" i="20" s="1"/>
  <c r="O835" i="20"/>
  <c r="O834" i="20" s="1"/>
  <c r="N835" i="20"/>
  <c r="N834" i="20" s="1"/>
  <c r="K835" i="20"/>
  <c r="J835" i="20"/>
  <c r="J834" i="20" s="1"/>
  <c r="I835" i="20"/>
  <c r="H835" i="20"/>
  <c r="H834" i="20" s="1"/>
  <c r="G835" i="20"/>
  <c r="G834" i="20" s="1"/>
  <c r="Q834" i="20"/>
  <c r="K834" i="20"/>
  <c r="I834" i="20"/>
  <c r="M832" i="20"/>
  <c r="M831" i="20" s="1"/>
  <c r="M830" i="20" s="1"/>
  <c r="L832" i="20"/>
  <c r="L831" i="20" s="1"/>
  <c r="L830" i="20" s="1"/>
  <c r="Q831" i="20"/>
  <c r="Q830" i="20" s="1"/>
  <c r="P831" i="20"/>
  <c r="O831" i="20"/>
  <c r="O830" i="20" s="1"/>
  <c r="N831" i="20"/>
  <c r="N830" i="20" s="1"/>
  <c r="K831" i="20"/>
  <c r="K830" i="20" s="1"/>
  <c r="J831" i="20"/>
  <c r="I831" i="20"/>
  <c r="I830" i="20" s="1"/>
  <c r="H831" i="20"/>
  <c r="H830" i="20" s="1"/>
  <c r="G831" i="20"/>
  <c r="G830" i="20" s="1"/>
  <c r="P830" i="20"/>
  <c r="J830" i="20"/>
  <c r="L829" i="20"/>
  <c r="L828" i="20"/>
  <c r="M828" i="20" s="1"/>
  <c r="L827" i="20"/>
  <c r="M827" i="20" s="1"/>
  <c r="Q826" i="20"/>
  <c r="Q825" i="20" s="1"/>
  <c r="P826" i="20"/>
  <c r="P825" i="20" s="1"/>
  <c r="O826" i="20"/>
  <c r="O825" i="20" s="1"/>
  <c r="N826" i="20"/>
  <c r="K826" i="20"/>
  <c r="K825" i="20" s="1"/>
  <c r="J826" i="20"/>
  <c r="J825" i="20" s="1"/>
  <c r="I826" i="20"/>
  <c r="I825" i="20" s="1"/>
  <c r="H826" i="20"/>
  <c r="G826" i="20"/>
  <c r="G825" i="20" s="1"/>
  <c r="N825" i="20"/>
  <c r="H825" i="20"/>
  <c r="L824" i="20"/>
  <c r="L823" i="20"/>
  <c r="M823" i="20" s="1"/>
  <c r="Q822" i="20"/>
  <c r="Q821" i="20" s="1"/>
  <c r="Q820" i="20" s="1"/>
  <c r="P822" i="20"/>
  <c r="P821" i="20" s="1"/>
  <c r="P820" i="20" s="1"/>
  <c r="O822" i="20"/>
  <c r="O821" i="20" s="1"/>
  <c r="O820" i="20" s="1"/>
  <c r="N822" i="20"/>
  <c r="N821" i="20" s="1"/>
  <c r="N820" i="20" s="1"/>
  <c r="K822" i="20"/>
  <c r="K821" i="20" s="1"/>
  <c r="K820" i="20" s="1"/>
  <c r="J822" i="20"/>
  <c r="J821" i="20" s="1"/>
  <c r="J820" i="20" s="1"/>
  <c r="I822" i="20"/>
  <c r="I821" i="20" s="1"/>
  <c r="I820" i="20" s="1"/>
  <c r="H822" i="20"/>
  <c r="H821" i="20" s="1"/>
  <c r="H820" i="20" s="1"/>
  <c r="G822" i="20"/>
  <c r="G821" i="20" s="1"/>
  <c r="G820" i="20" s="1"/>
  <c r="L819" i="20"/>
  <c r="M819" i="20" s="1"/>
  <c r="M818" i="20" s="1"/>
  <c r="M817" i="20" s="1"/>
  <c r="Q818" i="20"/>
  <c r="Q817" i="20" s="1"/>
  <c r="P818" i="20"/>
  <c r="P817" i="20" s="1"/>
  <c r="O818" i="20"/>
  <c r="O817" i="20" s="1"/>
  <c r="N818" i="20"/>
  <c r="N817" i="20" s="1"/>
  <c r="K818" i="20"/>
  <c r="K817" i="20" s="1"/>
  <c r="J818" i="20"/>
  <c r="J817" i="20" s="1"/>
  <c r="I818" i="20"/>
  <c r="I817" i="20" s="1"/>
  <c r="H818" i="20"/>
  <c r="H817" i="20" s="1"/>
  <c r="G818" i="20"/>
  <c r="G817" i="20"/>
  <c r="L815" i="20"/>
  <c r="M815" i="20" s="1"/>
  <c r="L814" i="20"/>
  <c r="M814" i="20" s="1"/>
  <c r="L813" i="20"/>
  <c r="M813" i="20" s="1"/>
  <c r="L812" i="20"/>
  <c r="M812" i="20" s="1"/>
  <c r="L811" i="20"/>
  <c r="M811" i="20" s="1"/>
  <c r="L810" i="20"/>
  <c r="M810" i="20" s="1"/>
  <c r="Q809" i="20"/>
  <c r="P809" i="20"/>
  <c r="O809" i="20"/>
  <c r="N809" i="20"/>
  <c r="K809" i="20"/>
  <c r="J809" i="20"/>
  <c r="I809" i="20"/>
  <c r="H809" i="20"/>
  <c r="G809" i="20"/>
  <c r="L808" i="20"/>
  <c r="M808" i="20" s="1"/>
  <c r="L807" i="20"/>
  <c r="M807" i="20" s="1"/>
  <c r="L806" i="20"/>
  <c r="M806" i="20" s="1"/>
  <c r="L805" i="20"/>
  <c r="M805" i="20" s="1"/>
  <c r="L804" i="20"/>
  <c r="M804" i="20" s="1"/>
  <c r="L803" i="20"/>
  <c r="M803" i="20" s="1"/>
  <c r="Q802" i="20"/>
  <c r="P802" i="20"/>
  <c r="O802" i="20"/>
  <c r="N802" i="20"/>
  <c r="K802" i="20"/>
  <c r="J802" i="20"/>
  <c r="I802" i="20"/>
  <c r="H802" i="20"/>
  <c r="G802" i="20"/>
  <c r="L801" i="20"/>
  <c r="M801" i="20" s="1"/>
  <c r="L800" i="20"/>
  <c r="M800" i="20" s="1"/>
  <c r="L799" i="20"/>
  <c r="M799" i="20" s="1"/>
  <c r="Q798" i="20"/>
  <c r="P798" i="20"/>
  <c r="O798" i="20"/>
  <c r="N798" i="20"/>
  <c r="K798" i="20"/>
  <c r="J798" i="20"/>
  <c r="I798" i="20"/>
  <c r="H798" i="20"/>
  <c r="G798" i="20"/>
  <c r="L797" i="20"/>
  <c r="M797" i="20" s="1"/>
  <c r="L796" i="20"/>
  <c r="M796" i="20" s="1"/>
  <c r="L795" i="20"/>
  <c r="M795" i="20" s="1"/>
  <c r="L794" i="20"/>
  <c r="M794" i="20" s="1"/>
  <c r="L793" i="20"/>
  <c r="M793" i="20" s="1"/>
  <c r="Q792" i="20"/>
  <c r="P792" i="20"/>
  <c r="O792" i="20"/>
  <c r="N792" i="20"/>
  <c r="K792" i="20"/>
  <c r="J792" i="20"/>
  <c r="I792" i="20"/>
  <c r="H792" i="20"/>
  <c r="G792" i="20"/>
  <c r="O791" i="20"/>
  <c r="L790" i="20"/>
  <c r="M790" i="20" s="1"/>
  <c r="L789" i="20"/>
  <c r="M789" i="20" s="1"/>
  <c r="L788" i="20"/>
  <c r="M788" i="20" s="1"/>
  <c r="L787" i="20"/>
  <c r="M787" i="20" s="1"/>
  <c r="L786" i="20"/>
  <c r="M786" i="20" s="1"/>
  <c r="L785" i="20"/>
  <c r="M785" i="20" s="1"/>
  <c r="Q784" i="20"/>
  <c r="P784" i="20"/>
  <c r="O784" i="20"/>
  <c r="N784" i="20"/>
  <c r="K784" i="20"/>
  <c r="J784" i="20"/>
  <c r="I784" i="20"/>
  <c r="H784" i="20"/>
  <c r="G784" i="20"/>
  <c r="M783" i="20"/>
  <c r="L783" i="20"/>
  <c r="L782" i="20"/>
  <c r="M782" i="20" s="1"/>
  <c r="Q781" i="20"/>
  <c r="Q780" i="20" s="1"/>
  <c r="P781" i="20"/>
  <c r="P780" i="20" s="1"/>
  <c r="O781" i="20"/>
  <c r="N781" i="20"/>
  <c r="K781" i="20"/>
  <c r="J781" i="20"/>
  <c r="I781" i="20"/>
  <c r="H781" i="20"/>
  <c r="G781" i="20"/>
  <c r="N780" i="20"/>
  <c r="K780" i="20"/>
  <c r="L778" i="20"/>
  <c r="M778" i="20" s="1"/>
  <c r="M777" i="20" s="1"/>
  <c r="M776" i="20" s="1"/>
  <c r="M775" i="20" s="1"/>
  <c r="Q777" i="20"/>
  <c r="Q776" i="20" s="1"/>
  <c r="Q775" i="20" s="1"/>
  <c r="P777" i="20"/>
  <c r="P776" i="20" s="1"/>
  <c r="P775" i="20" s="1"/>
  <c r="O777" i="20"/>
  <c r="O776" i="20" s="1"/>
  <c r="O775" i="20" s="1"/>
  <c r="N777" i="20"/>
  <c r="N776" i="20" s="1"/>
  <c r="N775" i="20" s="1"/>
  <c r="K777" i="20"/>
  <c r="K776" i="20" s="1"/>
  <c r="K775" i="20" s="1"/>
  <c r="J777" i="20"/>
  <c r="J776" i="20" s="1"/>
  <c r="J775" i="20" s="1"/>
  <c r="I777" i="20"/>
  <c r="I776" i="20" s="1"/>
  <c r="H777" i="20"/>
  <c r="H776" i="20" s="1"/>
  <c r="H775" i="20" s="1"/>
  <c r="G777" i="20"/>
  <c r="G776" i="20" s="1"/>
  <c r="G775" i="20" s="1"/>
  <c r="I775" i="20"/>
  <c r="L773" i="20"/>
  <c r="M773" i="20" s="1"/>
  <c r="L772" i="20"/>
  <c r="M772" i="20" s="1"/>
  <c r="L771" i="20"/>
  <c r="M771" i="20" s="1"/>
  <c r="L770" i="20"/>
  <c r="M770" i="20" s="1"/>
  <c r="L769" i="20"/>
  <c r="M769" i="20" s="1"/>
  <c r="L768" i="20"/>
  <c r="M768" i="20" s="1"/>
  <c r="Q767" i="20"/>
  <c r="Q766" i="20" s="1"/>
  <c r="P767" i="20"/>
  <c r="P766" i="20" s="1"/>
  <c r="O767" i="20"/>
  <c r="O766" i="20" s="1"/>
  <c r="N767" i="20"/>
  <c r="N766" i="20" s="1"/>
  <c r="K767" i="20"/>
  <c r="K766" i="20" s="1"/>
  <c r="J767" i="20"/>
  <c r="J766" i="20" s="1"/>
  <c r="I767" i="20"/>
  <c r="I766" i="20" s="1"/>
  <c r="H767" i="20"/>
  <c r="H766" i="20" s="1"/>
  <c r="G767" i="20"/>
  <c r="G766" i="20" s="1"/>
  <c r="L765" i="20"/>
  <c r="M765" i="20" s="1"/>
  <c r="L764" i="20"/>
  <c r="M764" i="20" s="1"/>
  <c r="L763" i="20"/>
  <c r="M763" i="20" s="1"/>
  <c r="L762" i="20"/>
  <c r="M762" i="20" s="1"/>
  <c r="M761" i="20"/>
  <c r="L761" i="20"/>
  <c r="L760" i="20"/>
  <c r="M760" i="20" s="1"/>
  <c r="L759" i="20"/>
  <c r="Q758" i="20"/>
  <c r="P758" i="20"/>
  <c r="O758" i="20"/>
  <c r="N758" i="20"/>
  <c r="K758" i="20"/>
  <c r="J758" i="20"/>
  <c r="I758" i="20"/>
  <c r="H758" i="20"/>
  <c r="G758" i="20"/>
  <c r="L757" i="20"/>
  <c r="M757" i="20" s="1"/>
  <c r="L756" i="20"/>
  <c r="M756" i="20" s="1"/>
  <c r="L755" i="20"/>
  <c r="M755" i="20" s="1"/>
  <c r="L754" i="20"/>
  <c r="M754" i="20" s="1"/>
  <c r="L753" i="20"/>
  <c r="M753" i="20" s="1"/>
  <c r="L752" i="20"/>
  <c r="M752" i="20" s="1"/>
  <c r="L751" i="20"/>
  <c r="M751" i="20" s="1"/>
  <c r="L750" i="20"/>
  <c r="M750" i="20" s="1"/>
  <c r="Q749" i="20"/>
  <c r="Q748" i="20" s="1"/>
  <c r="P749" i="20"/>
  <c r="P748" i="20" s="1"/>
  <c r="O749" i="20"/>
  <c r="O748" i="20" s="1"/>
  <c r="N749" i="20"/>
  <c r="N748" i="20" s="1"/>
  <c r="K749" i="20"/>
  <c r="K748" i="20" s="1"/>
  <c r="J749" i="20"/>
  <c r="J748" i="20" s="1"/>
  <c r="I749" i="20"/>
  <c r="I748" i="20" s="1"/>
  <c r="H749" i="20"/>
  <c r="H748" i="20" s="1"/>
  <c r="H747" i="20" s="1"/>
  <c r="H746" i="20" s="1"/>
  <c r="G749" i="20"/>
  <c r="G748" i="20" s="1"/>
  <c r="L744" i="20"/>
  <c r="M744" i="20" s="1"/>
  <c r="M743" i="20" s="1"/>
  <c r="M742" i="20" s="1"/>
  <c r="M741" i="20" s="1"/>
  <c r="Q743" i="20"/>
  <c r="Q742" i="20" s="1"/>
  <c r="Q741" i="20" s="1"/>
  <c r="P743" i="20"/>
  <c r="P742" i="20" s="1"/>
  <c r="P741" i="20" s="1"/>
  <c r="O743" i="20"/>
  <c r="N743" i="20"/>
  <c r="N742" i="20" s="1"/>
  <c r="N741" i="20" s="1"/>
  <c r="K743" i="20"/>
  <c r="K742" i="20" s="1"/>
  <c r="K741" i="20" s="1"/>
  <c r="J743" i="20"/>
  <c r="J742" i="20" s="1"/>
  <c r="J741" i="20" s="1"/>
  <c r="I743" i="20"/>
  <c r="I742" i="20" s="1"/>
  <c r="I741" i="20" s="1"/>
  <c r="H743" i="20"/>
  <c r="H742" i="20" s="1"/>
  <c r="H741" i="20" s="1"/>
  <c r="G743" i="20"/>
  <c r="G742" i="20" s="1"/>
  <c r="G741" i="20" s="1"/>
  <c r="O742" i="20"/>
  <c r="O741" i="20" s="1"/>
  <c r="L740" i="20"/>
  <c r="M740" i="20" s="1"/>
  <c r="L739" i="20"/>
  <c r="M739" i="20" s="1"/>
  <c r="Q738" i="20"/>
  <c r="Q737" i="20" s="1"/>
  <c r="Q736" i="20" s="1"/>
  <c r="P738" i="20"/>
  <c r="P737" i="20" s="1"/>
  <c r="P736" i="20" s="1"/>
  <c r="O738" i="20"/>
  <c r="O737" i="20" s="1"/>
  <c r="O736" i="20" s="1"/>
  <c r="N738" i="20"/>
  <c r="N737" i="20" s="1"/>
  <c r="N736" i="20" s="1"/>
  <c r="K738" i="20"/>
  <c r="K737" i="20" s="1"/>
  <c r="K736" i="20" s="1"/>
  <c r="J738" i="20"/>
  <c r="J737" i="20" s="1"/>
  <c r="J736" i="20" s="1"/>
  <c r="I738" i="20"/>
  <c r="I737" i="20" s="1"/>
  <c r="I736" i="20" s="1"/>
  <c r="H738" i="20"/>
  <c r="H737" i="20" s="1"/>
  <c r="H736" i="20" s="1"/>
  <c r="G738" i="20"/>
  <c r="G737" i="20" s="1"/>
  <c r="G736" i="20" s="1"/>
  <c r="L735" i="20"/>
  <c r="M735" i="20" s="1"/>
  <c r="M734" i="20" s="1"/>
  <c r="Q734" i="20"/>
  <c r="P734" i="20"/>
  <c r="O734" i="20"/>
  <c r="N734" i="20"/>
  <c r="N730" i="20" s="1"/>
  <c r="N729" i="20" s="1"/>
  <c r="L734" i="20"/>
  <c r="K734" i="20"/>
  <c r="J734" i="20"/>
  <c r="I734" i="20"/>
  <c r="H734" i="20"/>
  <c r="G734" i="20"/>
  <c r="G730" i="20" s="1"/>
  <c r="G729" i="20" s="1"/>
  <c r="L733" i="20"/>
  <c r="G733" i="20"/>
  <c r="G731" i="20" s="1"/>
  <c r="L732" i="20"/>
  <c r="M732" i="20" s="1"/>
  <c r="Q731" i="20"/>
  <c r="P731" i="20"/>
  <c r="O731" i="20"/>
  <c r="N731" i="20"/>
  <c r="K731" i="20"/>
  <c r="K730" i="20" s="1"/>
  <c r="K729" i="20" s="1"/>
  <c r="J731" i="20"/>
  <c r="J730" i="20" s="1"/>
  <c r="J729" i="20" s="1"/>
  <c r="I731" i="20"/>
  <c r="I730" i="20" s="1"/>
  <c r="I729" i="20" s="1"/>
  <c r="H731" i="20"/>
  <c r="L728" i="20"/>
  <c r="M728" i="20" s="1"/>
  <c r="M727" i="20" s="1"/>
  <c r="M726" i="20" s="1"/>
  <c r="M725" i="20" s="1"/>
  <c r="Q727" i="20"/>
  <c r="Q726" i="20" s="1"/>
  <c r="Q725" i="20" s="1"/>
  <c r="P727" i="20"/>
  <c r="P726" i="20" s="1"/>
  <c r="P725" i="20" s="1"/>
  <c r="O727" i="20"/>
  <c r="N727" i="20"/>
  <c r="N726" i="20" s="1"/>
  <c r="N725" i="20" s="1"/>
  <c r="L727" i="20"/>
  <c r="L726" i="20" s="1"/>
  <c r="L725" i="20" s="1"/>
  <c r="K727" i="20"/>
  <c r="K726" i="20" s="1"/>
  <c r="K725" i="20" s="1"/>
  <c r="J727" i="20"/>
  <c r="J726" i="20" s="1"/>
  <c r="J725" i="20" s="1"/>
  <c r="I727" i="20"/>
  <c r="I726" i="20" s="1"/>
  <c r="H727" i="20"/>
  <c r="H726" i="20" s="1"/>
  <c r="H725" i="20" s="1"/>
  <c r="G727" i="20"/>
  <c r="O726" i="20"/>
  <c r="O725" i="20" s="1"/>
  <c r="G726" i="20"/>
  <c r="G725" i="20" s="1"/>
  <c r="I725" i="20"/>
  <c r="L722" i="20"/>
  <c r="M722" i="20" s="1"/>
  <c r="M721" i="20" s="1"/>
  <c r="M720" i="20" s="1"/>
  <c r="M719" i="20" s="1"/>
  <c r="Q721" i="20"/>
  <c r="Q720" i="20" s="1"/>
  <c r="Q719" i="20" s="1"/>
  <c r="P721" i="20"/>
  <c r="P720" i="20" s="1"/>
  <c r="P719" i="20" s="1"/>
  <c r="O721" i="20"/>
  <c r="O720" i="20" s="1"/>
  <c r="O719" i="20" s="1"/>
  <c r="N721" i="20"/>
  <c r="N720" i="20" s="1"/>
  <c r="K721" i="20"/>
  <c r="K720" i="20" s="1"/>
  <c r="K719" i="20" s="1"/>
  <c r="J721" i="20"/>
  <c r="J720" i="20" s="1"/>
  <c r="J719" i="20" s="1"/>
  <c r="I721" i="20"/>
  <c r="I720" i="20" s="1"/>
  <c r="I719" i="20" s="1"/>
  <c r="H721" i="20"/>
  <c r="H720" i="20" s="1"/>
  <c r="H719" i="20" s="1"/>
  <c r="G721" i="20"/>
  <c r="G720" i="20" s="1"/>
  <c r="G719" i="20" s="1"/>
  <c r="N719" i="20"/>
  <c r="L718" i="20"/>
  <c r="L717" i="20"/>
  <c r="M717" i="20" s="1"/>
  <c r="Q716" i="20"/>
  <c r="Q715" i="20" s="1"/>
  <c r="Q714" i="20" s="1"/>
  <c r="P716" i="20"/>
  <c r="P715" i="20" s="1"/>
  <c r="P714" i="20" s="1"/>
  <c r="O716" i="20"/>
  <c r="O715" i="20" s="1"/>
  <c r="O714" i="20" s="1"/>
  <c r="N716" i="20"/>
  <c r="N715" i="20" s="1"/>
  <c r="N714" i="20" s="1"/>
  <c r="K716" i="20"/>
  <c r="K715" i="20" s="1"/>
  <c r="K714" i="20" s="1"/>
  <c r="J716" i="20"/>
  <c r="I716" i="20"/>
  <c r="I715" i="20" s="1"/>
  <c r="I714" i="20" s="1"/>
  <c r="H716" i="20"/>
  <c r="H715" i="20" s="1"/>
  <c r="H714" i="20" s="1"/>
  <c r="G716" i="20"/>
  <c r="G715" i="20" s="1"/>
  <c r="G714" i="20" s="1"/>
  <c r="J715" i="20"/>
  <c r="J714" i="20" s="1"/>
  <c r="L711" i="20"/>
  <c r="M711" i="20" s="1"/>
  <c r="M710" i="20" s="1"/>
  <c r="Q710" i="20"/>
  <c r="Q709" i="20" s="1"/>
  <c r="Q708" i="20" s="1"/>
  <c r="P710" i="20"/>
  <c r="P709" i="20" s="1"/>
  <c r="P708" i="20" s="1"/>
  <c r="O710" i="20"/>
  <c r="O709" i="20" s="1"/>
  <c r="O708" i="20" s="1"/>
  <c r="N710" i="20"/>
  <c r="N709" i="20" s="1"/>
  <c r="N708" i="20" s="1"/>
  <c r="K710" i="20"/>
  <c r="K709" i="20" s="1"/>
  <c r="K708" i="20" s="1"/>
  <c r="J710" i="20"/>
  <c r="J709" i="20" s="1"/>
  <c r="J708" i="20" s="1"/>
  <c r="I710" i="20"/>
  <c r="I709" i="20" s="1"/>
  <c r="I708" i="20" s="1"/>
  <c r="H710" i="20"/>
  <c r="H709" i="20" s="1"/>
  <c r="H708" i="20" s="1"/>
  <c r="G710" i="20"/>
  <c r="G709" i="20" s="1"/>
  <c r="G708" i="20" s="1"/>
  <c r="M709" i="20"/>
  <c r="M708" i="20" s="1"/>
  <c r="L707" i="20"/>
  <c r="M707" i="20" s="1"/>
  <c r="M706" i="20" s="1"/>
  <c r="Q706" i="20"/>
  <c r="P706" i="20"/>
  <c r="O706" i="20"/>
  <c r="N706" i="20"/>
  <c r="K706" i="20"/>
  <c r="K703" i="20" s="1"/>
  <c r="K702" i="20" s="1"/>
  <c r="J706" i="20"/>
  <c r="I706" i="20"/>
  <c r="H706" i="20"/>
  <c r="G706" i="20"/>
  <c r="L705" i="20"/>
  <c r="M705" i="20" s="1"/>
  <c r="M704" i="20" s="1"/>
  <c r="Q704" i="20"/>
  <c r="Q703" i="20" s="1"/>
  <c r="Q702" i="20" s="1"/>
  <c r="P704" i="20"/>
  <c r="P703" i="20" s="1"/>
  <c r="P702" i="20" s="1"/>
  <c r="O704" i="20"/>
  <c r="N704" i="20"/>
  <c r="N703" i="20" s="1"/>
  <c r="N702" i="20" s="1"/>
  <c r="K704" i="20"/>
  <c r="J704" i="20"/>
  <c r="I704" i="20"/>
  <c r="H704" i="20"/>
  <c r="G704" i="20"/>
  <c r="L699" i="20"/>
  <c r="M699" i="20" s="1"/>
  <c r="M698" i="20" s="1"/>
  <c r="M697" i="20" s="1"/>
  <c r="M696" i="20" s="1"/>
  <c r="M695" i="20" s="1"/>
  <c r="M694" i="20" s="1"/>
  <c r="Q698" i="20"/>
  <c r="Q697" i="20" s="1"/>
  <c r="Q696" i="20" s="1"/>
  <c r="Q695" i="20" s="1"/>
  <c r="Q694" i="20" s="1"/>
  <c r="P698" i="20"/>
  <c r="P697" i="20" s="1"/>
  <c r="P696" i="20" s="1"/>
  <c r="P695" i="20" s="1"/>
  <c r="P694" i="20" s="1"/>
  <c r="O698" i="20"/>
  <c r="O697" i="20" s="1"/>
  <c r="O696" i="20" s="1"/>
  <c r="O695" i="20" s="1"/>
  <c r="O694" i="20" s="1"/>
  <c r="N698" i="20"/>
  <c r="N697" i="20" s="1"/>
  <c r="N696" i="20" s="1"/>
  <c r="N695" i="20" s="1"/>
  <c r="N694" i="20" s="1"/>
  <c r="K698" i="20"/>
  <c r="K697" i="20" s="1"/>
  <c r="K696" i="20" s="1"/>
  <c r="K695" i="20" s="1"/>
  <c r="K694" i="20" s="1"/>
  <c r="J698" i="20"/>
  <c r="J697" i="20" s="1"/>
  <c r="J696" i="20" s="1"/>
  <c r="J695" i="20" s="1"/>
  <c r="J694" i="20" s="1"/>
  <c r="I698" i="20"/>
  <c r="I697" i="20" s="1"/>
  <c r="I696" i="20" s="1"/>
  <c r="I695" i="20" s="1"/>
  <c r="I694" i="20" s="1"/>
  <c r="H698" i="20"/>
  <c r="G698" i="20"/>
  <c r="H697" i="20"/>
  <c r="H696" i="20" s="1"/>
  <c r="H695" i="20" s="1"/>
  <c r="H694" i="20" s="1"/>
  <c r="G697" i="20"/>
  <c r="G696" i="20" s="1"/>
  <c r="G695" i="20" s="1"/>
  <c r="G694" i="20" s="1"/>
  <c r="L693" i="20"/>
  <c r="M693" i="20" s="1"/>
  <c r="M692" i="20" s="1"/>
  <c r="Q692" i="20"/>
  <c r="P692" i="20"/>
  <c r="O692" i="20"/>
  <c r="N692" i="20"/>
  <c r="K692" i="20"/>
  <c r="J692" i="20"/>
  <c r="I692" i="20"/>
  <c r="H692" i="20"/>
  <c r="G692" i="20"/>
  <c r="L691" i="20"/>
  <c r="M691" i="20" s="1"/>
  <c r="M690" i="20" s="1"/>
  <c r="Q690" i="20"/>
  <c r="P690" i="20"/>
  <c r="O690" i="20"/>
  <c r="N690" i="20"/>
  <c r="K690" i="20"/>
  <c r="J690" i="20"/>
  <c r="I690" i="20"/>
  <c r="H690" i="20"/>
  <c r="G690" i="20"/>
  <c r="L689" i="20"/>
  <c r="M689" i="20" s="1"/>
  <c r="M688" i="20" s="1"/>
  <c r="Q688" i="20"/>
  <c r="P688" i="20"/>
  <c r="O688" i="20"/>
  <c r="N688" i="20"/>
  <c r="K688" i="20"/>
  <c r="J688" i="20"/>
  <c r="I688" i="20"/>
  <c r="H688" i="20"/>
  <c r="G688" i="20"/>
  <c r="L685" i="20"/>
  <c r="M685" i="20" s="1"/>
  <c r="M684" i="20" s="1"/>
  <c r="M683" i="20" s="1"/>
  <c r="M682" i="20" s="1"/>
  <c r="Q684" i="20"/>
  <c r="Q683" i="20" s="1"/>
  <c r="Q682" i="20" s="1"/>
  <c r="P684" i="20"/>
  <c r="P683" i="20" s="1"/>
  <c r="P682" i="20" s="1"/>
  <c r="O684" i="20"/>
  <c r="O683" i="20" s="1"/>
  <c r="O682" i="20" s="1"/>
  <c r="N684" i="20"/>
  <c r="N683" i="20" s="1"/>
  <c r="N682" i="20" s="1"/>
  <c r="K684" i="20"/>
  <c r="K683" i="20" s="1"/>
  <c r="K682" i="20" s="1"/>
  <c r="J684" i="20"/>
  <c r="J683" i="20" s="1"/>
  <c r="J682" i="20" s="1"/>
  <c r="I684" i="20"/>
  <c r="I683" i="20" s="1"/>
  <c r="I682" i="20" s="1"/>
  <c r="H684" i="20"/>
  <c r="G684" i="20"/>
  <c r="G683" i="20" s="1"/>
  <c r="G682" i="20" s="1"/>
  <c r="H683" i="20"/>
  <c r="H682" i="20" s="1"/>
  <c r="M681" i="20"/>
  <c r="L681" i="20"/>
  <c r="Q680" i="20"/>
  <c r="Q679" i="20" s="1"/>
  <c r="Q678" i="20" s="1"/>
  <c r="P680" i="20"/>
  <c r="P679" i="20" s="1"/>
  <c r="P678" i="20" s="1"/>
  <c r="O680" i="20"/>
  <c r="O679" i="20" s="1"/>
  <c r="O678" i="20" s="1"/>
  <c r="N680" i="20"/>
  <c r="N679" i="20" s="1"/>
  <c r="N678" i="20" s="1"/>
  <c r="M680" i="20"/>
  <c r="M679" i="20" s="1"/>
  <c r="M678" i="20" s="1"/>
  <c r="L680" i="20"/>
  <c r="L679" i="20" s="1"/>
  <c r="L678" i="20" s="1"/>
  <c r="K680" i="20"/>
  <c r="K679" i="20" s="1"/>
  <c r="K678" i="20" s="1"/>
  <c r="J680" i="20"/>
  <c r="I680" i="20"/>
  <c r="I679" i="20" s="1"/>
  <c r="I678" i="20" s="1"/>
  <c r="H680" i="20"/>
  <c r="H679" i="20" s="1"/>
  <c r="H678" i="20" s="1"/>
  <c r="G680" i="20"/>
  <c r="G679" i="20" s="1"/>
  <c r="G678" i="20" s="1"/>
  <c r="J679" i="20"/>
  <c r="J678" i="20" s="1"/>
  <c r="L677" i="20"/>
  <c r="M677" i="20" s="1"/>
  <c r="M676" i="20" s="1"/>
  <c r="M675" i="20" s="1"/>
  <c r="M674" i="20" s="1"/>
  <c r="Q676" i="20"/>
  <c r="Q675" i="20" s="1"/>
  <c r="Q674" i="20" s="1"/>
  <c r="P676" i="20"/>
  <c r="P675" i="20" s="1"/>
  <c r="P674" i="20" s="1"/>
  <c r="O676" i="20"/>
  <c r="O675" i="20" s="1"/>
  <c r="O674" i="20" s="1"/>
  <c r="N676" i="20"/>
  <c r="N675" i="20" s="1"/>
  <c r="N674" i="20" s="1"/>
  <c r="K676" i="20"/>
  <c r="K675" i="20" s="1"/>
  <c r="K674" i="20" s="1"/>
  <c r="J676" i="20"/>
  <c r="J675" i="20" s="1"/>
  <c r="J674" i="20" s="1"/>
  <c r="I676" i="20"/>
  <c r="I675" i="20" s="1"/>
  <c r="I674" i="20" s="1"/>
  <c r="H676" i="20"/>
  <c r="H675" i="20" s="1"/>
  <c r="H674" i="20" s="1"/>
  <c r="G676" i="20"/>
  <c r="G675" i="20" s="1"/>
  <c r="G674" i="20" s="1"/>
  <c r="L673" i="20"/>
  <c r="M673" i="20" s="1"/>
  <c r="M672" i="20" s="1"/>
  <c r="Q672" i="20"/>
  <c r="Q671" i="20" s="1"/>
  <c r="Q670" i="20" s="1"/>
  <c r="P672" i="20"/>
  <c r="P671" i="20" s="1"/>
  <c r="P670" i="20" s="1"/>
  <c r="O672" i="20"/>
  <c r="O671" i="20" s="1"/>
  <c r="O670" i="20" s="1"/>
  <c r="N672" i="20"/>
  <c r="L672" i="20"/>
  <c r="L671" i="20" s="1"/>
  <c r="L670" i="20" s="1"/>
  <c r="K672" i="20"/>
  <c r="K671" i="20" s="1"/>
  <c r="K670" i="20" s="1"/>
  <c r="J672" i="20"/>
  <c r="J671" i="20" s="1"/>
  <c r="J670" i="20" s="1"/>
  <c r="I672" i="20"/>
  <c r="I671" i="20" s="1"/>
  <c r="I670" i="20" s="1"/>
  <c r="H672" i="20"/>
  <c r="H671" i="20" s="1"/>
  <c r="H670" i="20" s="1"/>
  <c r="G672" i="20"/>
  <c r="G671" i="20" s="1"/>
  <c r="G670" i="20" s="1"/>
  <c r="N671" i="20"/>
  <c r="N670" i="20" s="1"/>
  <c r="M671" i="20"/>
  <c r="M670" i="20" s="1"/>
  <c r="L669" i="20"/>
  <c r="M669" i="20" s="1"/>
  <c r="M668" i="20" s="1"/>
  <c r="M667" i="20" s="1"/>
  <c r="M666" i="20" s="1"/>
  <c r="Q668" i="20"/>
  <c r="P668" i="20"/>
  <c r="P667" i="20" s="1"/>
  <c r="P666" i="20" s="1"/>
  <c r="O668" i="20"/>
  <c r="O667" i="20" s="1"/>
  <c r="O666" i="20" s="1"/>
  <c r="N668" i="20"/>
  <c r="N667" i="20" s="1"/>
  <c r="N666" i="20" s="1"/>
  <c r="K668" i="20"/>
  <c r="K667" i="20" s="1"/>
  <c r="K666" i="20" s="1"/>
  <c r="J668" i="20"/>
  <c r="J667" i="20" s="1"/>
  <c r="J666" i="20" s="1"/>
  <c r="I668" i="20"/>
  <c r="I667" i="20" s="1"/>
  <c r="I666" i="20" s="1"/>
  <c r="H668" i="20"/>
  <c r="H667" i="20" s="1"/>
  <c r="H666" i="20" s="1"/>
  <c r="G668" i="20"/>
  <c r="Q667" i="20"/>
  <c r="Q666" i="20" s="1"/>
  <c r="G667" i="20"/>
  <c r="G666" i="20" s="1"/>
  <c r="L665" i="20"/>
  <c r="M665" i="20" s="1"/>
  <c r="M664" i="20" s="1"/>
  <c r="M663" i="20" s="1"/>
  <c r="M662" i="20" s="1"/>
  <c r="Q664" i="20"/>
  <c r="Q663" i="20" s="1"/>
  <c r="Q662" i="20" s="1"/>
  <c r="P664" i="20"/>
  <c r="P663" i="20" s="1"/>
  <c r="P662" i="20" s="1"/>
  <c r="O664" i="20"/>
  <c r="O663" i="20" s="1"/>
  <c r="O662" i="20" s="1"/>
  <c r="N664" i="20"/>
  <c r="N663" i="20" s="1"/>
  <c r="N662" i="20" s="1"/>
  <c r="K664" i="20"/>
  <c r="K663" i="20" s="1"/>
  <c r="K662" i="20" s="1"/>
  <c r="J664" i="20"/>
  <c r="J663" i="20" s="1"/>
  <c r="J662" i="20" s="1"/>
  <c r="I664" i="20"/>
  <c r="I663" i="20" s="1"/>
  <c r="I662" i="20" s="1"/>
  <c r="H664" i="20"/>
  <c r="H663" i="20" s="1"/>
  <c r="H662" i="20" s="1"/>
  <c r="G664" i="20"/>
  <c r="G663" i="20" s="1"/>
  <c r="G662" i="20" s="1"/>
  <c r="L661" i="20"/>
  <c r="M661" i="20" s="1"/>
  <c r="M660" i="20" s="1"/>
  <c r="M659" i="20" s="1"/>
  <c r="M658" i="20" s="1"/>
  <c r="Q660" i="20"/>
  <c r="Q659" i="20" s="1"/>
  <c r="Q658" i="20" s="1"/>
  <c r="P660" i="20"/>
  <c r="P659" i="20" s="1"/>
  <c r="P658" i="20" s="1"/>
  <c r="O660" i="20"/>
  <c r="O659" i="20" s="1"/>
  <c r="O658" i="20" s="1"/>
  <c r="N660" i="20"/>
  <c r="N659" i="20" s="1"/>
  <c r="N658" i="20" s="1"/>
  <c r="K660" i="20"/>
  <c r="J660" i="20"/>
  <c r="J659" i="20" s="1"/>
  <c r="J658" i="20" s="1"/>
  <c r="I660" i="20"/>
  <c r="I659" i="20" s="1"/>
  <c r="I658" i="20" s="1"/>
  <c r="H660" i="20"/>
  <c r="H659" i="20" s="1"/>
  <c r="H658" i="20" s="1"/>
  <c r="G660" i="20"/>
  <c r="G659" i="20" s="1"/>
  <c r="G658" i="20" s="1"/>
  <c r="K659" i="20"/>
  <c r="K658" i="20" s="1"/>
  <c r="L657" i="20"/>
  <c r="M657" i="20" s="1"/>
  <c r="M656" i="20" s="1"/>
  <c r="M655" i="20" s="1"/>
  <c r="M654" i="20" s="1"/>
  <c r="Q656" i="20"/>
  <c r="Q655" i="20" s="1"/>
  <c r="Q654" i="20" s="1"/>
  <c r="P656" i="20"/>
  <c r="P655" i="20" s="1"/>
  <c r="P654" i="20" s="1"/>
  <c r="O656" i="20"/>
  <c r="O655" i="20" s="1"/>
  <c r="O654" i="20" s="1"/>
  <c r="N656" i="20"/>
  <c r="N655" i="20" s="1"/>
  <c r="N654" i="20" s="1"/>
  <c r="K656" i="20"/>
  <c r="K655" i="20" s="1"/>
  <c r="K654" i="20" s="1"/>
  <c r="J656" i="20"/>
  <c r="J655" i="20" s="1"/>
  <c r="J654" i="20" s="1"/>
  <c r="I656" i="20"/>
  <c r="I655" i="20" s="1"/>
  <c r="I654" i="20" s="1"/>
  <c r="H656" i="20"/>
  <c r="H655" i="20" s="1"/>
  <c r="G656" i="20"/>
  <c r="G655" i="20" s="1"/>
  <c r="G654" i="20" s="1"/>
  <c r="H654" i="20"/>
  <c r="L653" i="20"/>
  <c r="M653" i="20" s="1"/>
  <c r="M652" i="20" s="1"/>
  <c r="M651" i="20" s="1"/>
  <c r="M650" i="20" s="1"/>
  <c r="Q652" i="20"/>
  <c r="Q651" i="20" s="1"/>
  <c r="Q650" i="20" s="1"/>
  <c r="P652" i="20"/>
  <c r="P651" i="20" s="1"/>
  <c r="P650" i="20" s="1"/>
  <c r="O652" i="20"/>
  <c r="O651" i="20" s="1"/>
  <c r="O650" i="20" s="1"/>
  <c r="N652" i="20"/>
  <c r="N651" i="20" s="1"/>
  <c r="N650" i="20" s="1"/>
  <c r="L652" i="20"/>
  <c r="L651" i="20" s="1"/>
  <c r="L650" i="20" s="1"/>
  <c r="K652" i="20"/>
  <c r="K651" i="20" s="1"/>
  <c r="K650" i="20" s="1"/>
  <c r="J652" i="20"/>
  <c r="J651" i="20" s="1"/>
  <c r="J650" i="20" s="1"/>
  <c r="I652" i="20"/>
  <c r="I651" i="20" s="1"/>
  <c r="I650" i="20" s="1"/>
  <c r="H652" i="20"/>
  <c r="H651" i="20" s="1"/>
  <c r="H650" i="20" s="1"/>
  <c r="G652" i="20"/>
  <c r="G651" i="20"/>
  <c r="G650" i="20" s="1"/>
  <c r="L649" i="20"/>
  <c r="M649" i="20" s="1"/>
  <c r="M648" i="20" s="1"/>
  <c r="M647" i="20" s="1"/>
  <c r="M646" i="20" s="1"/>
  <c r="Q648" i="20"/>
  <c r="Q647" i="20" s="1"/>
  <c r="Q646" i="20" s="1"/>
  <c r="P648" i="20"/>
  <c r="P647" i="20" s="1"/>
  <c r="P646" i="20" s="1"/>
  <c r="O648" i="20"/>
  <c r="O647" i="20" s="1"/>
  <c r="O646" i="20" s="1"/>
  <c r="N648" i="20"/>
  <c r="N647" i="20" s="1"/>
  <c r="N646" i="20" s="1"/>
  <c r="K648" i="20"/>
  <c r="K647" i="20" s="1"/>
  <c r="K646" i="20" s="1"/>
  <c r="J648" i="20"/>
  <c r="J647" i="20" s="1"/>
  <c r="J646" i="20" s="1"/>
  <c r="I648" i="20"/>
  <c r="I647" i="20" s="1"/>
  <c r="I646" i="20" s="1"/>
  <c r="H648" i="20"/>
  <c r="H647" i="20" s="1"/>
  <c r="H646" i="20" s="1"/>
  <c r="G648" i="20"/>
  <c r="G647" i="20" s="1"/>
  <c r="G646" i="20" s="1"/>
  <c r="L645" i="20"/>
  <c r="Q644" i="20"/>
  <c r="Q643" i="20" s="1"/>
  <c r="Q642" i="20" s="1"/>
  <c r="P644" i="20"/>
  <c r="P643" i="20" s="1"/>
  <c r="P642" i="20" s="1"/>
  <c r="O644" i="20"/>
  <c r="N644" i="20"/>
  <c r="N643" i="20" s="1"/>
  <c r="K644" i="20"/>
  <c r="K643" i="20" s="1"/>
  <c r="K642" i="20" s="1"/>
  <c r="J644" i="20"/>
  <c r="J643" i="20" s="1"/>
  <c r="J642" i="20" s="1"/>
  <c r="I644" i="20"/>
  <c r="I643" i="20" s="1"/>
  <c r="I642" i="20" s="1"/>
  <c r="H644" i="20"/>
  <c r="H643" i="20" s="1"/>
  <c r="H642" i="20" s="1"/>
  <c r="G644" i="20"/>
  <c r="O643" i="20"/>
  <c r="O642" i="20" s="1"/>
  <c r="G643" i="20"/>
  <c r="G642" i="20" s="1"/>
  <c r="N642" i="20"/>
  <c r="L641" i="20"/>
  <c r="M641" i="20" s="1"/>
  <c r="M640" i="20" s="1"/>
  <c r="M639" i="20" s="1"/>
  <c r="M638" i="20" s="1"/>
  <c r="Q640" i="20"/>
  <c r="Q639" i="20" s="1"/>
  <c r="Q638" i="20" s="1"/>
  <c r="P640" i="20"/>
  <c r="P639" i="20" s="1"/>
  <c r="P638" i="20" s="1"/>
  <c r="O640" i="20"/>
  <c r="O639" i="20" s="1"/>
  <c r="O638" i="20" s="1"/>
  <c r="N640" i="20"/>
  <c r="K640" i="20"/>
  <c r="K639" i="20" s="1"/>
  <c r="K638" i="20" s="1"/>
  <c r="J640" i="20"/>
  <c r="I640" i="20"/>
  <c r="I639" i="20" s="1"/>
  <c r="I638" i="20" s="1"/>
  <c r="H640" i="20"/>
  <c r="H639" i="20" s="1"/>
  <c r="G640" i="20"/>
  <c r="G639" i="20" s="1"/>
  <c r="N639" i="20"/>
  <c r="J639" i="20"/>
  <c r="J638" i="20" s="1"/>
  <c r="N638" i="20"/>
  <c r="H638" i="20"/>
  <c r="G638" i="20"/>
  <c r="L637" i="20"/>
  <c r="M637" i="20" s="1"/>
  <c r="M636" i="20" s="1"/>
  <c r="M635" i="20" s="1"/>
  <c r="M634" i="20" s="1"/>
  <c r="Q636" i="20"/>
  <c r="Q635" i="20" s="1"/>
  <c r="Q634" i="20" s="1"/>
  <c r="P636" i="20"/>
  <c r="P635" i="20" s="1"/>
  <c r="P634" i="20" s="1"/>
  <c r="O636" i="20"/>
  <c r="O635" i="20" s="1"/>
  <c r="O634" i="20" s="1"/>
  <c r="N636" i="20"/>
  <c r="N635" i="20" s="1"/>
  <c r="N634" i="20" s="1"/>
  <c r="K636" i="20"/>
  <c r="K635" i="20" s="1"/>
  <c r="K634" i="20" s="1"/>
  <c r="J636" i="20"/>
  <c r="J635" i="20" s="1"/>
  <c r="J634" i="20" s="1"/>
  <c r="I636" i="20"/>
  <c r="H636" i="20"/>
  <c r="H635" i="20" s="1"/>
  <c r="H634" i="20" s="1"/>
  <c r="G636" i="20"/>
  <c r="I635" i="20"/>
  <c r="I634" i="20" s="1"/>
  <c r="G635" i="20"/>
  <c r="G634" i="20" s="1"/>
  <c r="L633" i="20"/>
  <c r="M633" i="20" s="1"/>
  <c r="L632" i="20"/>
  <c r="M632" i="20" s="1"/>
  <c r="L631" i="20"/>
  <c r="M631" i="20" s="1"/>
  <c r="Q630" i="20"/>
  <c r="Q629" i="20" s="1"/>
  <c r="Q628" i="20" s="1"/>
  <c r="P630" i="20"/>
  <c r="P629" i="20" s="1"/>
  <c r="P628" i="20" s="1"/>
  <c r="O630" i="20"/>
  <c r="O629" i="20" s="1"/>
  <c r="O628" i="20" s="1"/>
  <c r="N630" i="20"/>
  <c r="K630" i="20"/>
  <c r="K629" i="20" s="1"/>
  <c r="K628" i="20" s="1"/>
  <c r="J630" i="20"/>
  <c r="J629" i="20" s="1"/>
  <c r="J628" i="20" s="1"/>
  <c r="I630" i="20"/>
  <c r="I629" i="20" s="1"/>
  <c r="I628" i="20" s="1"/>
  <c r="H630" i="20"/>
  <c r="H629" i="20" s="1"/>
  <c r="H628" i="20" s="1"/>
  <c r="G630" i="20"/>
  <c r="G629" i="20" s="1"/>
  <c r="G628" i="20" s="1"/>
  <c r="N629" i="20"/>
  <c r="N628" i="20" s="1"/>
  <c r="L627" i="20"/>
  <c r="M627" i="20" s="1"/>
  <c r="M626" i="20" s="1"/>
  <c r="M625" i="20" s="1"/>
  <c r="M624" i="20" s="1"/>
  <c r="Q626" i="20"/>
  <c r="Q625" i="20" s="1"/>
  <c r="Q624" i="20" s="1"/>
  <c r="P626" i="20"/>
  <c r="P625" i="20" s="1"/>
  <c r="P624" i="20" s="1"/>
  <c r="O626" i="20"/>
  <c r="O625" i="20" s="1"/>
  <c r="O624" i="20" s="1"/>
  <c r="N626" i="20"/>
  <c r="N625" i="20" s="1"/>
  <c r="N624" i="20" s="1"/>
  <c r="K626" i="20"/>
  <c r="K625" i="20" s="1"/>
  <c r="K624" i="20" s="1"/>
  <c r="J626" i="20"/>
  <c r="I626" i="20"/>
  <c r="H626" i="20"/>
  <c r="H625" i="20" s="1"/>
  <c r="G626" i="20"/>
  <c r="G625" i="20" s="1"/>
  <c r="G624" i="20" s="1"/>
  <c r="J625" i="20"/>
  <c r="J624" i="20" s="1"/>
  <c r="I625" i="20"/>
  <c r="I624" i="20" s="1"/>
  <c r="H624" i="20"/>
  <c r="L623" i="20"/>
  <c r="M623" i="20" s="1"/>
  <c r="M622" i="20" s="1"/>
  <c r="M621" i="20" s="1"/>
  <c r="M620" i="20" s="1"/>
  <c r="Q622" i="20"/>
  <c r="Q621" i="20" s="1"/>
  <c r="Q620" i="20" s="1"/>
  <c r="P622" i="20"/>
  <c r="P621" i="20" s="1"/>
  <c r="P620" i="20" s="1"/>
  <c r="O622" i="20"/>
  <c r="O621" i="20" s="1"/>
  <c r="O620" i="20" s="1"/>
  <c r="N622" i="20"/>
  <c r="N621" i="20" s="1"/>
  <c r="N620" i="20" s="1"/>
  <c r="L622" i="20"/>
  <c r="L621" i="20" s="1"/>
  <c r="L620" i="20" s="1"/>
  <c r="K622" i="20"/>
  <c r="K621" i="20" s="1"/>
  <c r="K620" i="20" s="1"/>
  <c r="J622" i="20"/>
  <c r="J621" i="20" s="1"/>
  <c r="J620" i="20" s="1"/>
  <c r="I622" i="20"/>
  <c r="I621" i="20" s="1"/>
  <c r="H622" i="20"/>
  <c r="G622" i="20"/>
  <c r="G621" i="20" s="1"/>
  <c r="G620" i="20" s="1"/>
  <c r="H621" i="20"/>
  <c r="H620" i="20" s="1"/>
  <c r="I620" i="20"/>
  <c r="L619" i="20"/>
  <c r="M619" i="20" s="1"/>
  <c r="M618" i="20" s="1"/>
  <c r="M617" i="20" s="1"/>
  <c r="M616" i="20" s="1"/>
  <c r="Q618" i="20"/>
  <c r="Q617" i="20" s="1"/>
  <c r="Q616" i="20" s="1"/>
  <c r="P618" i="20"/>
  <c r="P617" i="20" s="1"/>
  <c r="P616" i="20" s="1"/>
  <c r="O618" i="20"/>
  <c r="O617" i="20" s="1"/>
  <c r="O616" i="20" s="1"/>
  <c r="N618" i="20"/>
  <c r="N617" i="20" s="1"/>
  <c r="N616" i="20" s="1"/>
  <c r="K618" i="20"/>
  <c r="K617" i="20" s="1"/>
  <c r="K616" i="20" s="1"/>
  <c r="J618" i="20"/>
  <c r="J617" i="20" s="1"/>
  <c r="J616" i="20" s="1"/>
  <c r="I618" i="20"/>
  <c r="I617" i="20" s="1"/>
  <c r="I616" i="20" s="1"/>
  <c r="H618" i="20"/>
  <c r="H617" i="20" s="1"/>
  <c r="H616" i="20" s="1"/>
  <c r="G618" i="20"/>
  <c r="G617" i="20" s="1"/>
  <c r="G616" i="20" s="1"/>
  <c r="L615" i="20"/>
  <c r="M615" i="20" s="1"/>
  <c r="M614" i="20" s="1"/>
  <c r="M613" i="20" s="1"/>
  <c r="M612" i="20" s="1"/>
  <c r="Q614" i="20"/>
  <c r="Q613" i="20" s="1"/>
  <c r="Q612" i="20" s="1"/>
  <c r="P614" i="20"/>
  <c r="P613" i="20" s="1"/>
  <c r="P612" i="20" s="1"/>
  <c r="O614" i="20"/>
  <c r="N614" i="20"/>
  <c r="N613" i="20" s="1"/>
  <c r="N612" i="20" s="1"/>
  <c r="L614" i="20"/>
  <c r="L613" i="20" s="1"/>
  <c r="L612" i="20" s="1"/>
  <c r="K614" i="20"/>
  <c r="K613" i="20" s="1"/>
  <c r="K612" i="20" s="1"/>
  <c r="J614" i="20"/>
  <c r="J613" i="20" s="1"/>
  <c r="J612" i="20" s="1"/>
  <c r="I614" i="20"/>
  <c r="I613" i="20" s="1"/>
  <c r="I612" i="20" s="1"/>
  <c r="H614" i="20"/>
  <c r="H613" i="20" s="1"/>
  <c r="H612" i="20" s="1"/>
  <c r="G614" i="20"/>
  <c r="O613" i="20"/>
  <c r="O612" i="20" s="1"/>
  <c r="G613" i="20"/>
  <c r="G612" i="20" s="1"/>
  <c r="L611" i="20"/>
  <c r="M611" i="20" s="1"/>
  <c r="M610" i="20" s="1"/>
  <c r="Q610" i="20"/>
  <c r="Q609" i="20" s="1"/>
  <c r="Q608" i="20" s="1"/>
  <c r="P610" i="20"/>
  <c r="P609" i="20" s="1"/>
  <c r="P608" i="20" s="1"/>
  <c r="O610" i="20"/>
  <c r="O609" i="20" s="1"/>
  <c r="O608" i="20" s="1"/>
  <c r="N610" i="20"/>
  <c r="N609" i="20" s="1"/>
  <c r="N608" i="20" s="1"/>
  <c r="K610" i="20"/>
  <c r="K609" i="20" s="1"/>
  <c r="K608" i="20" s="1"/>
  <c r="J610" i="20"/>
  <c r="J609" i="20" s="1"/>
  <c r="J608" i="20" s="1"/>
  <c r="I610" i="20"/>
  <c r="I609" i="20" s="1"/>
  <c r="I608" i="20" s="1"/>
  <c r="H610" i="20"/>
  <c r="H609" i="20" s="1"/>
  <c r="H608" i="20" s="1"/>
  <c r="G610" i="20"/>
  <c r="G609" i="20" s="1"/>
  <c r="G608" i="20" s="1"/>
  <c r="M609" i="20"/>
  <c r="M608" i="20" s="1"/>
  <c r="L607" i="20"/>
  <c r="M607" i="20" s="1"/>
  <c r="M606" i="20" s="1"/>
  <c r="M605" i="20" s="1"/>
  <c r="M604" i="20" s="1"/>
  <c r="Q606" i="20"/>
  <c r="Q605" i="20" s="1"/>
  <c r="Q604" i="20" s="1"/>
  <c r="P606" i="20"/>
  <c r="P605" i="20" s="1"/>
  <c r="P604" i="20" s="1"/>
  <c r="O606" i="20"/>
  <c r="O605" i="20" s="1"/>
  <c r="O604" i="20" s="1"/>
  <c r="N606" i="20"/>
  <c r="N605" i="20" s="1"/>
  <c r="N604" i="20" s="1"/>
  <c r="K606" i="20"/>
  <c r="K605" i="20" s="1"/>
  <c r="K604" i="20" s="1"/>
  <c r="J606" i="20"/>
  <c r="J605" i="20" s="1"/>
  <c r="J604" i="20" s="1"/>
  <c r="I606" i="20"/>
  <c r="I605" i="20" s="1"/>
  <c r="I604" i="20" s="1"/>
  <c r="H606" i="20"/>
  <c r="H605" i="20" s="1"/>
  <c r="H604" i="20" s="1"/>
  <c r="G606" i="20"/>
  <c r="G605" i="20" s="1"/>
  <c r="G604" i="20" s="1"/>
  <c r="L603" i="20"/>
  <c r="M603" i="20" s="1"/>
  <c r="M602" i="20" s="1"/>
  <c r="M601" i="20" s="1"/>
  <c r="M600" i="20" s="1"/>
  <c r="Q602" i="20"/>
  <c r="Q601" i="20" s="1"/>
  <c r="Q600" i="20" s="1"/>
  <c r="P602" i="20"/>
  <c r="P601" i="20" s="1"/>
  <c r="O602" i="20"/>
  <c r="O601" i="20" s="1"/>
  <c r="O600" i="20" s="1"/>
  <c r="N602" i="20"/>
  <c r="N601" i="20" s="1"/>
  <c r="N600" i="20" s="1"/>
  <c r="K602" i="20"/>
  <c r="K601" i="20" s="1"/>
  <c r="K600" i="20" s="1"/>
  <c r="J602" i="20"/>
  <c r="J601" i="20" s="1"/>
  <c r="J600" i="20" s="1"/>
  <c r="I602" i="20"/>
  <c r="I601" i="20" s="1"/>
  <c r="I600" i="20" s="1"/>
  <c r="H602" i="20"/>
  <c r="H601" i="20" s="1"/>
  <c r="H600" i="20" s="1"/>
  <c r="G602" i="20"/>
  <c r="G601" i="20" s="1"/>
  <c r="G600" i="20" s="1"/>
  <c r="P600" i="20"/>
  <c r="L599" i="20"/>
  <c r="M599" i="20" s="1"/>
  <c r="M598" i="20" s="1"/>
  <c r="M597" i="20" s="1"/>
  <c r="M596" i="20" s="1"/>
  <c r="Q598" i="20"/>
  <c r="Q597" i="20" s="1"/>
  <c r="Q596" i="20" s="1"/>
  <c r="P598" i="20"/>
  <c r="P597" i="20" s="1"/>
  <c r="P596" i="20" s="1"/>
  <c r="O598" i="20"/>
  <c r="O597" i="20" s="1"/>
  <c r="N598" i="20"/>
  <c r="K598" i="20"/>
  <c r="K597" i="20" s="1"/>
  <c r="K596" i="20" s="1"/>
  <c r="J598" i="20"/>
  <c r="J597" i="20" s="1"/>
  <c r="J596" i="20" s="1"/>
  <c r="I598" i="20"/>
  <c r="I597" i="20" s="1"/>
  <c r="I596" i="20" s="1"/>
  <c r="H598" i="20"/>
  <c r="H597" i="20" s="1"/>
  <c r="H596" i="20" s="1"/>
  <c r="G598" i="20"/>
  <c r="G597" i="20" s="1"/>
  <c r="G596" i="20" s="1"/>
  <c r="N597" i="20"/>
  <c r="N596" i="20" s="1"/>
  <c r="O596" i="20"/>
  <c r="L595" i="20"/>
  <c r="M595" i="20" s="1"/>
  <c r="M594" i="20" s="1"/>
  <c r="M593" i="20" s="1"/>
  <c r="M592" i="20" s="1"/>
  <c r="Q594" i="20"/>
  <c r="Q593" i="20" s="1"/>
  <c r="Q592" i="20" s="1"/>
  <c r="P594" i="20"/>
  <c r="P593" i="20" s="1"/>
  <c r="P592" i="20" s="1"/>
  <c r="O594" i="20"/>
  <c r="O593" i="20" s="1"/>
  <c r="N594" i="20"/>
  <c r="N593" i="20" s="1"/>
  <c r="N592" i="20" s="1"/>
  <c r="K594" i="20"/>
  <c r="K593" i="20" s="1"/>
  <c r="K592" i="20" s="1"/>
  <c r="J594" i="20"/>
  <c r="J593" i="20" s="1"/>
  <c r="J592" i="20" s="1"/>
  <c r="I594" i="20"/>
  <c r="H594" i="20"/>
  <c r="H593" i="20" s="1"/>
  <c r="H592" i="20" s="1"/>
  <c r="G594" i="20"/>
  <c r="G593" i="20" s="1"/>
  <c r="G592" i="20" s="1"/>
  <c r="I593" i="20"/>
  <c r="I592" i="20" s="1"/>
  <c r="O592" i="20"/>
  <c r="L588" i="20"/>
  <c r="L587" i="20" s="1"/>
  <c r="L586" i="20" s="1"/>
  <c r="Q587" i="20"/>
  <c r="Q586" i="20" s="1"/>
  <c r="P587" i="20"/>
  <c r="O587" i="20"/>
  <c r="O586" i="20" s="1"/>
  <c r="N587" i="20"/>
  <c r="N586" i="20" s="1"/>
  <c r="K587" i="20"/>
  <c r="K586" i="20" s="1"/>
  <c r="J587" i="20"/>
  <c r="I587" i="20"/>
  <c r="H587" i="20"/>
  <c r="H586" i="20" s="1"/>
  <c r="G587" i="20"/>
  <c r="G586" i="20" s="1"/>
  <c r="P586" i="20"/>
  <c r="J586" i="20"/>
  <c r="I586" i="20"/>
  <c r="L585" i="20"/>
  <c r="M585" i="20" s="1"/>
  <c r="M584" i="20" s="1"/>
  <c r="M583" i="20" s="1"/>
  <c r="Q584" i="20"/>
  <c r="Q583" i="20" s="1"/>
  <c r="P584" i="20"/>
  <c r="P583" i="20" s="1"/>
  <c r="O584" i="20"/>
  <c r="O583" i="20" s="1"/>
  <c r="N584" i="20"/>
  <c r="N583" i="20" s="1"/>
  <c r="N582" i="20" s="1"/>
  <c r="K584" i="20"/>
  <c r="K583" i="20" s="1"/>
  <c r="J584" i="20"/>
  <c r="J583" i="20" s="1"/>
  <c r="I584" i="20"/>
  <c r="H584" i="20"/>
  <c r="H583" i="20" s="1"/>
  <c r="G584" i="20"/>
  <c r="G583" i="20" s="1"/>
  <c r="I583" i="20"/>
  <c r="L581" i="20"/>
  <c r="M581" i="20" s="1"/>
  <c r="M580" i="20" s="1"/>
  <c r="M579" i="20" s="1"/>
  <c r="Q580" i="20"/>
  <c r="Q579" i="20" s="1"/>
  <c r="P580" i="20"/>
  <c r="O580" i="20"/>
  <c r="O579" i="20" s="1"/>
  <c r="N580" i="20"/>
  <c r="N579" i="20" s="1"/>
  <c r="L580" i="20"/>
  <c r="L579" i="20" s="1"/>
  <c r="K580" i="20"/>
  <c r="K579" i="20" s="1"/>
  <c r="J580" i="20"/>
  <c r="J579" i="20" s="1"/>
  <c r="I580" i="20"/>
  <c r="H580" i="20"/>
  <c r="G580" i="20"/>
  <c r="G579" i="20" s="1"/>
  <c r="P579" i="20"/>
  <c r="I579" i="20"/>
  <c r="H579" i="20"/>
  <c r="L578" i="20"/>
  <c r="M578" i="20" s="1"/>
  <c r="L577" i="20"/>
  <c r="L576" i="20"/>
  <c r="M576" i="20" s="1"/>
  <c r="Q575" i="20"/>
  <c r="Q574" i="20" s="1"/>
  <c r="P575" i="20"/>
  <c r="P574" i="20" s="1"/>
  <c r="O575" i="20"/>
  <c r="O574" i="20" s="1"/>
  <c r="N575" i="20"/>
  <c r="N574" i="20" s="1"/>
  <c r="K575" i="20"/>
  <c r="K574" i="20" s="1"/>
  <c r="J575" i="20"/>
  <c r="J574" i="20" s="1"/>
  <c r="I575" i="20"/>
  <c r="I574" i="20" s="1"/>
  <c r="H575" i="20"/>
  <c r="H574" i="20" s="1"/>
  <c r="G575" i="20"/>
  <c r="G574" i="20" s="1"/>
  <c r="L573" i="20"/>
  <c r="M573" i="20" s="1"/>
  <c r="L572" i="20"/>
  <c r="L571" i="20" s="1"/>
  <c r="L570" i="20" s="1"/>
  <c r="L569" i="20" s="1"/>
  <c r="Q571" i="20"/>
  <c r="Q570" i="20" s="1"/>
  <c r="Q569" i="20" s="1"/>
  <c r="P571" i="20"/>
  <c r="P570" i="20" s="1"/>
  <c r="P569" i="20" s="1"/>
  <c r="O571" i="20"/>
  <c r="O570" i="20" s="1"/>
  <c r="O569" i="20" s="1"/>
  <c r="N571" i="20"/>
  <c r="K571" i="20"/>
  <c r="K570" i="20" s="1"/>
  <c r="K569" i="20" s="1"/>
  <c r="J571" i="20"/>
  <c r="J570" i="20" s="1"/>
  <c r="J569" i="20" s="1"/>
  <c r="I571" i="20"/>
  <c r="H571" i="20"/>
  <c r="H570" i="20" s="1"/>
  <c r="H569" i="20" s="1"/>
  <c r="G571" i="20"/>
  <c r="G570" i="20" s="1"/>
  <c r="G569" i="20" s="1"/>
  <c r="N570" i="20"/>
  <c r="N569" i="20" s="1"/>
  <c r="I570" i="20"/>
  <c r="I569" i="20" s="1"/>
  <c r="L568" i="20"/>
  <c r="M568" i="20" s="1"/>
  <c r="M567" i="20" s="1"/>
  <c r="Q567" i="20"/>
  <c r="Q566" i="20" s="1"/>
  <c r="P567" i="20"/>
  <c r="O567" i="20"/>
  <c r="O566" i="20" s="1"/>
  <c r="N567" i="20"/>
  <c r="N566" i="20" s="1"/>
  <c r="K567" i="20"/>
  <c r="K566" i="20" s="1"/>
  <c r="J567" i="20"/>
  <c r="J566" i="20" s="1"/>
  <c r="I567" i="20"/>
  <c r="H567" i="20"/>
  <c r="H566" i="20" s="1"/>
  <c r="G567" i="20"/>
  <c r="G566" i="20" s="1"/>
  <c r="P566" i="20"/>
  <c r="M566" i="20"/>
  <c r="I566" i="20"/>
  <c r="L564" i="20"/>
  <c r="M564" i="20" s="1"/>
  <c r="L563" i="20"/>
  <c r="M563" i="20" s="1"/>
  <c r="L562" i="20"/>
  <c r="M562" i="20" s="1"/>
  <c r="L561" i="20"/>
  <c r="M561" i="20" s="1"/>
  <c r="L560" i="20"/>
  <c r="M560" i="20" s="1"/>
  <c r="L559" i="20"/>
  <c r="M559" i="20" s="1"/>
  <c r="Q558" i="20"/>
  <c r="P558" i="20"/>
  <c r="O558" i="20"/>
  <c r="N558" i="20"/>
  <c r="K558" i="20"/>
  <c r="J558" i="20"/>
  <c r="I558" i="20"/>
  <c r="H558" i="20"/>
  <c r="G558" i="20"/>
  <c r="L557" i="20"/>
  <c r="M557" i="20" s="1"/>
  <c r="L556" i="20"/>
  <c r="M556" i="20" s="1"/>
  <c r="L555" i="20"/>
  <c r="M555" i="20" s="1"/>
  <c r="L554" i="20"/>
  <c r="M554" i="20" s="1"/>
  <c r="L553" i="20"/>
  <c r="L552" i="20"/>
  <c r="M552" i="20" s="1"/>
  <c r="Q551" i="20"/>
  <c r="P551" i="20"/>
  <c r="O551" i="20"/>
  <c r="N551" i="20"/>
  <c r="K551" i="20"/>
  <c r="J551" i="20"/>
  <c r="I551" i="20"/>
  <c r="H551" i="20"/>
  <c r="G551" i="20"/>
  <c r="G540" i="20" s="1"/>
  <c r="L550" i="20"/>
  <c r="M550" i="20" s="1"/>
  <c r="L549" i="20"/>
  <c r="M549" i="20" s="1"/>
  <c r="L548" i="20"/>
  <c r="Q547" i="20"/>
  <c r="P547" i="20"/>
  <c r="O547" i="20"/>
  <c r="N547" i="20"/>
  <c r="K547" i="20"/>
  <c r="J547" i="20"/>
  <c r="I547" i="20"/>
  <c r="H547" i="20"/>
  <c r="G547" i="20"/>
  <c r="L546" i="20"/>
  <c r="M546" i="20" s="1"/>
  <c r="L545" i="20"/>
  <c r="M545" i="20" s="1"/>
  <c r="L544" i="20"/>
  <c r="M544" i="20" s="1"/>
  <c r="L543" i="20"/>
  <c r="M543" i="20" s="1"/>
  <c r="L542" i="20"/>
  <c r="M542" i="20" s="1"/>
  <c r="Q541" i="20"/>
  <c r="P541" i="20"/>
  <c r="O541" i="20"/>
  <c r="N541" i="20"/>
  <c r="K541" i="20"/>
  <c r="J541" i="20"/>
  <c r="I541" i="20"/>
  <c r="H541" i="20"/>
  <c r="H540" i="20" s="1"/>
  <c r="G541" i="20"/>
  <c r="L539" i="20"/>
  <c r="M539" i="20" s="1"/>
  <c r="L538" i="20"/>
  <c r="M538" i="20" s="1"/>
  <c r="L537" i="20"/>
  <c r="L536" i="20"/>
  <c r="M536" i="20" s="1"/>
  <c r="L535" i="20"/>
  <c r="M535" i="20" s="1"/>
  <c r="L534" i="20"/>
  <c r="M534" i="20" s="1"/>
  <c r="Q533" i="20"/>
  <c r="P533" i="20"/>
  <c r="O533" i="20"/>
  <c r="N533" i="20"/>
  <c r="K533" i="20"/>
  <c r="J533" i="20"/>
  <c r="I533" i="20"/>
  <c r="H533" i="20"/>
  <c r="G533" i="20"/>
  <c r="L532" i="20"/>
  <c r="M532" i="20" s="1"/>
  <c r="L531" i="20"/>
  <c r="M531" i="20" s="1"/>
  <c r="Q530" i="20"/>
  <c r="P530" i="20"/>
  <c r="P529" i="20" s="1"/>
  <c r="O530" i="20"/>
  <c r="O529" i="20" s="1"/>
  <c r="N530" i="20"/>
  <c r="L530" i="20"/>
  <c r="K530" i="20"/>
  <c r="J530" i="20"/>
  <c r="J529" i="20" s="1"/>
  <c r="I530" i="20"/>
  <c r="H530" i="20"/>
  <c r="H529" i="20" s="1"/>
  <c r="G530" i="20"/>
  <c r="G529" i="20" s="1"/>
  <c r="L527" i="20"/>
  <c r="M527" i="20" s="1"/>
  <c r="M526" i="20" s="1"/>
  <c r="M525" i="20" s="1"/>
  <c r="M524" i="20" s="1"/>
  <c r="Q526" i="20"/>
  <c r="Q525" i="20" s="1"/>
  <c r="Q524" i="20" s="1"/>
  <c r="P526" i="20"/>
  <c r="P525" i="20" s="1"/>
  <c r="P524" i="20" s="1"/>
  <c r="O526" i="20"/>
  <c r="O525" i="20" s="1"/>
  <c r="O524" i="20" s="1"/>
  <c r="N526" i="20"/>
  <c r="N525" i="20" s="1"/>
  <c r="N524" i="20" s="1"/>
  <c r="K526" i="20"/>
  <c r="K525" i="20" s="1"/>
  <c r="K524" i="20" s="1"/>
  <c r="J526" i="20"/>
  <c r="J525" i="20" s="1"/>
  <c r="J524" i="20" s="1"/>
  <c r="I526" i="20"/>
  <c r="I525" i="20" s="1"/>
  <c r="I524" i="20" s="1"/>
  <c r="H526" i="20"/>
  <c r="H525" i="20" s="1"/>
  <c r="H524" i="20" s="1"/>
  <c r="G526" i="20"/>
  <c r="G525" i="20" s="1"/>
  <c r="G524" i="20" s="1"/>
  <c r="L522" i="20"/>
  <c r="M522" i="20" s="1"/>
  <c r="L521" i="20"/>
  <c r="M521" i="20" s="1"/>
  <c r="M520" i="20"/>
  <c r="L520" i="20"/>
  <c r="L519" i="20"/>
  <c r="M519" i="20" s="1"/>
  <c r="L518" i="20"/>
  <c r="M518" i="20" s="1"/>
  <c r="L517" i="20"/>
  <c r="Q516" i="20"/>
  <c r="Q515" i="20" s="1"/>
  <c r="P516" i="20"/>
  <c r="P515" i="20" s="1"/>
  <c r="O516" i="20"/>
  <c r="O515" i="20" s="1"/>
  <c r="N516" i="20"/>
  <c r="N515" i="20" s="1"/>
  <c r="K516" i="20"/>
  <c r="K515" i="20" s="1"/>
  <c r="J516" i="20"/>
  <c r="J515" i="20" s="1"/>
  <c r="I516" i="20"/>
  <c r="I515" i="20" s="1"/>
  <c r="H516" i="20"/>
  <c r="H515" i="20" s="1"/>
  <c r="G516" i="20"/>
  <c r="G515" i="20" s="1"/>
  <c r="L514" i="20"/>
  <c r="M514" i="20" s="1"/>
  <c r="L513" i="20"/>
  <c r="M513" i="20" s="1"/>
  <c r="L512" i="20"/>
  <c r="M512" i="20" s="1"/>
  <c r="L511" i="20"/>
  <c r="M511" i="20" s="1"/>
  <c r="L510" i="20"/>
  <c r="M510" i="20" s="1"/>
  <c r="L509" i="20"/>
  <c r="M509" i="20" s="1"/>
  <c r="L508" i="20"/>
  <c r="M508" i="20" s="1"/>
  <c r="Q507" i="20"/>
  <c r="P507" i="20"/>
  <c r="O507" i="20"/>
  <c r="N507" i="20"/>
  <c r="K507" i="20"/>
  <c r="J507" i="20"/>
  <c r="I507" i="20"/>
  <c r="H507" i="20"/>
  <c r="G507" i="20"/>
  <c r="L506" i="20"/>
  <c r="M506" i="20" s="1"/>
  <c r="L505" i="20"/>
  <c r="M505" i="20" s="1"/>
  <c r="L504" i="20"/>
  <c r="M504" i="20" s="1"/>
  <c r="L503" i="20"/>
  <c r="M503" i="20" s="1"/>
  <c r="L502" i="20"/>
  <c r="M502" i="20" s="1"/>
  <c r="L501" i="20"/>
  <c r="M501" i="20" s="1"/>
  <c r="L500" i="20"/>
  <c r="M500" i="20" s="1"/>
  <c r="L499" i="20"/>
  <c r="M499" i="20" s="1"/>
  <c r="Q498" i="20"/>
  <c r="Q497" i="20" s="1"/>
  <c r="P498" i="20"/>
  <c r="P497" i="20" s="1"/>
  <c r="O498" i="20"/>
  <c r="O497" i="20" s="1"/>
  <c r="N498" i="20"/>
  <c r="N497" i="20" s="1"/>
  <c r="K498" i="20"/>
  <c r="K497" i="20" s="1"/>
  <c r="J498" i="20"/>
  <c r="I498" i="20"/>
  <c r="I497" i="20" s="1"/>
  <c r="H498" i="20"/>
  <c r="G498" i="20"/>
  <c r="G497" i="20" s="1"/>
  <c r="J497" i="20"/>
  <c r="H497" i="20"/>
  <c r="L493" i="20"/>
  <c r="M493" i="20" s="1"/>
  <c r="Q492" i="20"/>
  <c r="Q491" i="20" s="1"/>
  <c r="Q490" i="20" s="1"/>
  <c r="P492" i="20"/>
  <c r="P491" i="20" s="1"/>
  <c r="P490" i="20" s="1"/>
  <c r="O492" i="20"/>
  <c r="O491" i="20" s="1"/>
  <c r="O490" i="20" s="1"/>
  <c r="N492" i="20"/>
  <c r="N491" i="20" s="1"/>
  <c r="N490" i="20" s="1"/>
  <c r="K492" i="20"/>
  <c r="K491" i="20" s="1"/>
  <c r="K490" i="20" s="1"/>
  <c r="J492" i="20"/>
  <c r="J491" i="20" s="1"/>
  <c r="J490" i="20" s="1"/>
  <c r="I492" i="20"/>
  <c r="I491" i="20" s="1"/>
  <c r="I490" i="20" s="1"/>
  <c r="H492" i="20"/>
  <c r="G492" i="20"/>
  <c r="L489" i="20"/>
  <c r="M489" i="20" s="1"/>
  <c r="L488" i="20"/>
  <c r="M488" i="20" s="1"/>
  <c r="Q487" i="20"/>
  <c r="Q486" i="20" s="1"/>
  <c r="Q485" i="20" s="1"/>
  <c r="P487" i="20"/>
  <c r="P486" i="20" s="1"/>
  <c r="P485" i="20" s="1"/>
  <c r="O487" i="20"/>
  <c r="O486" i="20" s="1"/>
  <c r="O485" i="20" s="1"/>
  <c r="N487" i="20"/>
  <c r="K487" i="20"/>
  <c r="K486" i="20" s="1"/>
  <c r="K485" i="20" s="1"/>
  <c r="J487" i="20"/>
  <c r="J486" i="20" s="1"/>
  <c r="J485" i="20" s="1"/>
  <c r="I487" i="20"/>
  <c r="I486" i="20" s="1"/>
  <c r="I485" i="20" s="1"/>
  <c r="H487" i="20"/>
  <c r="H486" i="20" s="1"/>
  <c r="G487" i="20"/>
  <c r="G486" i="20" s="1"/>
  <c r="G485" i="20" s="1"/>
  <c r="N486" i="20"/>
  <c r="N485" i="20" s="1"/>
  <c r="L484" i="20"/>
  <c r="M484" i="20" s="1"/>
  <c r="Q483" i="20"/>
  <c r="P483" i="20"/>
  <c r="O483" i="20"/>
  <c r="N483" i="20"/>
  <c r="K483" i="20"/>
  <c r="J483" i="20"/>
  <c r="I483" i="20"/>
  <c r="H483" i="20"/>
  <c r="G483" i="20"/>
  <c r="L482" i="20"/>
  <c r="M482" i="20" s="1"/>
  <c r="L481" i="20"/>
  <c r="M481" i="20" s="1"/>
  <c r="Q480" i="20"/>
  <c r="Q479" i="20" s="1"/>
  <c r="Q478" i="20" s="1"/>
  <c r="P480" i="20"/>
  <c r="O480" i="20"/>
  <c r="O479" i="20" s="1"/>
  <c r="O478" i="20" s="1"/>
  <c r="N480" i="20"/>
  <c r="K480" i="20"/>
  <c r="J480" i="20"/>
  <c r="I480" i="20"/>
  <c r="H480" i="20"/>
  <c r="G480" i="20"/>
  <c r="K479" i="20"/>
  <c r="K478" i="20" s="1"/>
  <c r="L477" i="20"/>
  <c r="M477" i="20" s="1"/>
  <c r="Q476" i="20"/>
  <c r="Q475" i="20" s="1"/>
  <c r="Q474" i="20" s="1"/>
  <c r="P476" i="20"/>
  <c r="P475" i="20" s="1"/>
  <c r="P474" i="20" s="1"/>
  <c r="O476" i="20"/>
  <c r="O475" i="20" s="1"/>
  <c r="O474" i="20" s="1"/>
  <c r="N476" i="20"/>
  <c r="N475" i="20" s="1"/>
  <c r="N474" i="20" s="1"/>
  <c r="K476" i="20"/>
  <c r="K475" i="20" s="1"/>
  <c r="K474" i="20" s="1"/>
  <c r="J476" i="20"/>
  <c r="J475" i="20" s="1"/>
  <c r="J474" i="20" s="1"/>
  <c r="I476" i="20"/>
  <c r="I475" i="20" s="1"/>
  <c r="I474" i="20" s="1"/>
  <c r="H476" i="20"/>
  <c r="G476" i="20"/>
  <c r="G475" i="20" s="1"/>
  <c r="G474" i="20" s="1"/>
  <c r="L471" i="20"/>
  <c r="M471" i="20" s="1"/>
  <c r="Q470" i="20"/>
  <c r="Q469" i="20" s="1"/>
  <c r="Q468" i="20" s="1"/>
  <c r="P470" i="20"/>
  <c r="P469" i="20" s="1"/>
  <c r="P468" i="20" s="1"/>
  <c r="O470" i="20"/>
  <c r="O469" i="20" s="1"/>
  <c r="O468" i="20" s="1"/>
  <c r="N470" i="20"/>
  <c r="K470" i="20"/>
  <c r="K469" i="20" s="1"/>
  <c r="K468" i="20" s="1"/>
  <c r="J470" i="20"/>
  <c r="J469" i="20" s="1"/>
  <c r="J468" i="20" s="1"/>
  <c r="I470" i="20"/>
  <c r="I469" i="20" s="1"/>
  <c r="I468" i="20" s="1"/>
  <c r="H470" i="20"/>
  <c r="G470" i="20"/>
  <c r="N469" i="20"/>
  <c r="N468" i="20" s="1"/>
  <c r="L467" i="20"/>
  <c r="M467" i="20" s="1"/>
  <c r="L466" i="20"/>
  <c r="M466" i="20" s="1"/>
  <c r="Q465" i="20"/>
  <c r="Q464" i="20" s="1"/>
  <c r="Q463" i="20" s="1"/>
  <c r="P465" i="20"/>
  <c r="P464" i="20" s="1"/>
  <c r="P463" i="20" s="1"/>
  <c r="O465" i="20"/>
  <c r="O464" i="20" s="1"/>
  <c r="O463" i="20" s="1"/>
  <c r="N465" i="20"/>
  <c r="N464" i="20" s="1"/>
  <c r="N463" i="20" s="1"/>
  <c r="K465" i="20"/>
  <c r="J465" i="20"/>
  <c r="J464" i="20" s="1"/>
  <c r="J463" i="20" s="1"/>
  <c r="I465" i="20"/>
  <c r="I464" i="20" s="1"/>
  <c r="I463" i="20" s="1"/>
  <c r="H465" i="20"/>
  <c r="G465" i="20"/>
  <c r="K464" i="20"/>
  <c r="K463" i="20" s="1"/>
  <c r="K462" i="20" s="1"/>
  <c r="K461" i="20" s="1"/>
  <c r="L460" i="20"/>
  <c r="M460" i="20" s="1"/>
  <c r="Q459" i="20"/>
  <c r="Q458" i="20" s="1"/>
  <c r="Q457" i="20" s="1"/>
  <c r="P459" i="20"/>
  <c r="P458" i="20" s="1"/>
  <c r="P457" i="20" s="1"/>
  <c r="O459" i="20"/>
  <c r="O458" i="20" s="1"/>
  <c r="O457" i="20" s="1"/>
  <c r="N459" i="20"/>
  <c r="N458" i="20" s="1"/>
  <c r="N457" i="20" s="1"/>
  <c r="K459" i="20"/>
  <c r="K458" i="20" s="1"/>
  <c r="K457" i="20" s="1"/>
  <c r="J459" i="20"/>
  <c r="I459" i="20"/>
  <c r="H459" i="20"/>
  <c r="H458" i="20" s="1"/>
  <c r="H457" i="20" s="1"/>
  <c r="G459" i="20"/>
  <c r="G458" i="20" s="1"/>
  <c r="J458" i="20"/>
  <c r="J457" i="20"/>
  <c r="L456" i="20"/>
  <c r="M456" i="20" s="1"/>
  <c r="Q455" i="20"/>
  <c r="P455" i="20"/>
  <c r="O455" i="20"/>
  <c r="N455" i="20"/>
  <c r="K455" i="20"/>
  <c r="K452" i="20" s="1"/>
  <c r="K451" i="20" s="1"/>
  <c r="J455" i="20"/>
  <c r="I455" i="20"/>
  <c r="H455" i="20"/>
  <c r="G455" i="20"/>
  <c r="L454" i="20"/>
  <c r="M454" i="20" s="1"/>
  <c r="Q453" i="20"/>
  <c r="Q452" i="20" s="1"/>
  <c r="Q451" i="20" s="1"/>
  <c r="P453" i="20"/>
  <c r="O453" i="20"/>
  <c r="N453" i="20"/>
  <c r="K453" i="20"/>
  <c r="J453" i="20"/>
  <c r="I453" i="20"/>
  <c r="H453" i="20"/>
  <c r="G453" i="20"/>
  <c r="L448" i="20"/>
  <c r="M448" i="20" s="1"/>
  <c r="Q447" i="20"/>
  <c r="Q446" i="20" s="1"/>
  <c r="Q445" i="20" s="1"/>
  <c r="Q444" i="20" s="1"/>
  <c r="Q443" i="20" s="1"/>
  <c r="P447" i="20"/>
  <c r="P446" i="20" s="1"/>
  <c r="P445" i="20" s="1"/>
  <c r="P444" i="20" s="1"/>
  <c r="P443" i="20" s="1"/>
  <c r="O447" i="20"/>
  <c r="O446" i="20" s="1"/>
  <c r="O445" i="20" s="1"/>
  <c r="O444" i="20" s="1"/>
  <c r="O443" i="20" s="1"/>
  <c r="N447" i="20"/>
  <c r="K447" i="20"/>
  <c r="J447" i="20"/>
  <c r="J446" i="20" s="1"/>
  <c r="J445" i="20" s="1"/>
  <c r="J444" i="20" s="1"/>
  <c r="J443" i="20" s="1"/>
  <c r="I447" i="20"/>
  <c r="I446" i="20" s="1"/>
  <c r="I445" i="20" s="1"/>
  <c r="I444" i="20" s="1"/>
  <c r="I443" i="20" s="1"/>
  <c r="H447" i="20"/>
  <c r="H446" i="20" s="1"/>
  <c r="G447" i="20"/>
  <c r="G446" i="20" s="1"/>
  <c r="N446" i="20"/>
  <c r="N445" i="20" s="1"/>
  <c r="N444" i="20" s="1"/>
  <c r="N443" i="20" s="1"/>
  <c r="K446" i="20"/>
  <c r="K445" i="20" s="1"/>
  <c r="K444" i="20" s="1"/>
  <c r="K443" i="20" s="1"/>
  <c r="L442" i="20"/>
  <c r="M442" i="20" s="1"/>
  <c r="Q441" i="20"/>
  <c r="P441" i="20"/>
  <c r="O441" i="20"/>
  <c r="N441" i="20"/>
  <c r="K441" i="20"/>
  <c r="J441" i="20"/>
  <c r="I441" i="20"/>
  <c r="H441" i="20"/>
  <c r="G441" i="20"/>
  <c r="L440" i="20"/>
  <c r="M440" i="20" s="1"/>
  <c r="Q439" i="20"/>
  <c r="P439" i="20"/>
  <c r="O439" i="20"/>
  <c r="N439" i="20"/>
  <c r="K439" i="20"/>
  <c r="J439" i="20"/>
  <c r="I439" i="20"/>
  <c r="H439" i="20"/>
  <c r="L439" i="20" s="1"/>
  <c r="G439" i="20"/>
  <c r="L438" i="20"/>
  <c r="M438" i="20" s="1"/>
  <c r="Q437" i="20"/>
  <c r="P437" i="20"/>
  <c r="O437" i="20"/>
  <c r="N437" i="20"/>
  <c r="K437" i="20"/>
  <c r="J437" i="20"/>
  <c r="I437" i="20"/>
  <c r="H437" i="20"/>
  <c r="G437" i="20"/>
  <c r="L434" i="20"/>
  <c r="M434" i="20" s="1"/>
  <c r="Q433" i="20"/>
  <c r="Q432" i="20" s="1"/>
  <c r="Q431" i="20" s="1"/>
  <c r="P433" i="20"/>
  <c r="P432" i="20" s="1"/>
  <c r="P431" i="20" s="1"/>
  <c r="O433" i="20"/>
  <c r="O432" i="20" s="1"/>
  <c r="O431" i="20" s="1"/>
  <c r="N433" i="20"/>
  <c r="N432" i="20" s="1"/>
  <c r="N431" i="20" s="1"/>
  <c r="K433" i="20"/>
  <c r="K432" i="20" s="1"/>
  <c r="K431" i="20" s="1"/>
  <c r="J433" i="20"/>
  <c r="J432" i="20" s="1"/>
  <c r="J431" i="20" s="1"/>
  <c r="I433" i="20"/>
  <c r="I432" i="20" s="1"/>
  <c r="I431" i="20" s="1"/>
  <c r="H433" i="20"/>
  <c r="H432" i="20" s="1"/>
  <c r="H431" i="20" s="1"/>
  <c r="G433" i="20"/>
  <c r="G432" i="20"/>
  <c r="G431" i="20" s="1"/>
  <c r="L430" i="20"/>
  <c r="M430" i="20" s="1"/>
  <c r="Q429" i="20"/>
  <c r="Q428" i="20" s="1"/>
  <c r="Q427" i="20" s="1"/>
  <c r="P429" i="20"/>
  <c r="P428" i="20" s="1"/>
  <c r="P427" i="20" s="1"/>
  <c r="O429" i="20"/>
  <c r="O428" i="20" s="1"/>
  <c r="O427" i="20" s="1"/>
  <c r="N429" i="20"/>
  <c r="N428" i="20" s="1"/>
  <c r="N427" i="20" s="1"/>
  <c r="K429" i="20"/>
  <c r="K428" i="20" s="1"/>
  <c r="K427" i="20" s="1"/>
  <c r="J429" i="20"/>
  <c r="J428" i="20" s="1"/>
  <c r="J427" i="20" s="1"/>
  <c r="I429" i="20"/>
  <c r="I428" i="20" s="1"/>
  <c r="I427" i="20" s="1"/>
  <c r="H429" i="20"/>
  <c r="L429" i="20" s="1"/>
  <c r="G429" i="20"/>
  <c r="G428" i="20" s="1"/>
  <c r="L426" i="20"/>
  <c r="M426" i="20" s="1"/>
  <c r="Q425" i="20"/>
  <c r="Q424" i="20" s="1"/>
  <c r="Q423" i="20" s="1"/>
  <c r="P425" i="20"/>
  <c r="P424" i="20" s="1"/>
  <c r="P423" i="20" s="1"/>
  <c r="O425" i="20"/>
  <c r="O424" i="20" s="1"/>
  <c r="O423" i="20" s="1"/>
  <c r="N425" i="20"/>
  <c r="N424" i="20" s="1"/>
  <c r="N423" i="20" s="1"/>
  <c r="K425" i="20"/>
  <c r="J425" i="20"/>
  <c r="J424" i="20" s="1"/>
  <c r="I425" i="20"/>
  <c r="I424" i="20" s="1"/>
  <c r="I423" i="20" s="1"/>
  <c r="H425" i="20"/>
  <c r="L425" i="20" s="1"/>
  <c r="G425" i="20"/>
  <c r="K424" i="20"/>
  <c r="K423" i="20" s="1"/>
  <c r="J423" i="20"/>
  <c r="L422" i="20"/>
  <c r="M422" i="20" s="1"/>
  <c r="Q421" i="20"/>
  <c r="Q420" i="20" s="1"/>
  <c r="Q419" i="20" s="1"/>
  <c r="P421" i="20"/>
  <c r="P420" i="20" s="1"/>
  <c r="P419" i="20" s="1"/>
  <c r="O421" i="20"/>
  <c r="O420" i="20" s="1"/>
  <c r="O419" i="20" s="1"/>
  <c r="N421" i="20"/>
  <c r="N420" i="20" s="1"/>
  <c r="N419" i="20" s="1"/>
  <c r="K421" i="20"/>
  <c r="J421" i="20"/>
  <c r="I421" i="20"/>
  <c r="I420" i="20" s="1"/>
  <c r="I419" i="20" s="1"/>
  <c r="H421" i="20"/>
  <c r="G421" i="20"/>
  <c r="K420" i="20"/>
  <c r="K419" i="20" s="1"/>
  <c r="J420" i="20"/>
  <c r="J419" i="20" s="1"/>
  <c r="G420" i="20"/>
  <c r="G419" i="20" s="1"/>
  <c r="L418" i="20"/>
  <c r="M418" i="20" s="1"/>
  <c r="Q417" i="20"/>
  <c r="Q416" i="20" s="1"/>
  <c r="Q415" i="20" s="1"/>
  <c r="P417" i="20"/>
  <c r="P416" i="20" s="1"/>
  <c r="P415" i="20" s="1"/>
  <c r="O417" i="20"/>
  <c r="O416" i="20" s="1"/>
  <c r="O415" i="20" s="1"/>
  <c r="N417" i="20"/>
  <c r="N416" i="20" s="1"/>
  <c r="N415" i="20" s="1"/>
  <c r="K417" i="20"/>
  <c r="K416" i="20" s="1"/>
  <c r="K415" i="20" s="1"/>
  <c r="J417" i="20"/>
  <c r="J416" i="20" s="1"/>
  <c r="J415" i="20" s="1"/>
  <c r="I417" i="20"/>
  <c r="I416" i="20" s="1"/>
  <c r="H417" i="20"/>
  <c r="H416" i="20" s="1"/>
  <c r="H415" i="20" s="1"/>
  <c r="G417" i="20"/>
  <c r="G416" i="20"/>
  <c r="G415" i="20" s="1"/>
  <c r="L414" i="20"/>
  <c r="M414" i="20" s="1"/>
  <c r="Q413" i="20"/>
  <c r="Q412" i="20" s="1"/>
  <c r="Q411" i="20" s="1"/>
  <c r="P413" i="20"/>
  <c r="P412" i="20" s="1"/>
  <c r="P411" i="20" s="1"/>
  <c r="O413" i="20"/>
  <c r="N413" i="20"/>
  <c r="K413" i="20"/>
  <c r="K412" i="20" s="1"/>
  <c r="K411" i="20" s="1"/>
  <c r="J413" i="20"/>
  <c r="I413" i="20"/>
  <c r="I412" i="20" s="1"/>
  <c r="I411" i="20" s="1"/>
  <c r="H413" i="20"/>
  <c r="H412" i="20" s="1"/>
  <c r="G413" i="20"/>
  <c r="G412" i="20" s="1"/>
  <c r="G411" i="20" s="1"/>
  <c r="O412" i="20"/>
  <c r="O411" i="20" s="1"/>
  <c r="N412" i="20"/>
  <c r="N411" i="20" s="1"/>
  <c r="L410" i="20"/>
  <c r="M410" i="20" s="1"/>
  <c r="Q409" i="20"/>
  <c r="Q408" i="20" s="1"/>
  <c r="Q407" i="20" s="1"/>
  <c r="P409" i="20"/>
  <c r="P408" i="20" s="1"/>
  <c r="P407" i="20" s="1"/>
  <c r="O409" i="20"/>
  <c r="N409" i="20"/>
  <c r="N408" i="20" s="1"/>
  <c r="N407" i="20" s="1"/>
  <c r="K409" i="20"/>
  <c r="K408" i="20" s="1"/>
  <c r="K407" i="20" s="1"/>
  <c r="J409" i="20"/>
  <c r="J408" i="20" s="1"/>
  <c r="J407" i="20" s="1"/>
  <c r="I409" i="20"/>
  <c r="H409" i="20"/>
  <c r="H408" i="20" s="1"/>
  <c r="H407" i="20" s="1"/>
  <c r="G409" i="20"/>
  <c r="O408" i="20"/>
  <c r="O407" i="20" s="1"/>
  <c r="I408" i="20"/>
  <c r="I407" i="20" s="1"/>
  <c r="G408" i="20"/>
  <c r="G407" i="20" s="1"/>
  <c r="L406" i="20"/>
  <c r="M406" i="20" s="1"/>
  <c r="Q405" i="20"/>
  <c r="Q404" i="20" s="1"/>
  <c r="Q403" i="20" s="1"/>
  <c r="P405" i="20"/>
  <c r="O405" i="20"/>
  <c r="N405" i="20"/>
  <c r="N404" i="20" s="1"/>
  <c r="N403" i="20" s="1"/>
  <c r="K405" i="20"/>
  <c r="K404" i="20" s="1"/>
  <c r="K403" i="20" s="1"/>
  <c r="J405" i="20"/>
  <c r="I405" i="20"/>
  <c r="H405" i="20"/>
  <c r="G405" i="20"/>
  <c r="G404" i="20" s="1"/>
  <c r="P404" i="20"/>
  <c r="P403" i="20" s="1"/>
  <c r="O404" i="20"/>
  <c r="O403" i="20" s="1"/>
  <c r="J404" i="20"/>
  <c r="J403" i="20" s="1"/>
  <c r="I404" i="20"/>
  <c r="I403" i="20" s="1"/>
  <c r="H404" i="20"/>
  <c r="L402" i="20"/>
  <c r="M402" i="20" s="1"/>
  <c r="Q401" i="20"/>
  <c r="Q400" i="20" s="1"/>
  <c r="Q399" i="20" s="1"/>
  <c r="P401" i="20"/>
  <c r="P400" i="20" s="1"/>
  <c r="P399" i="20" s="1"/>
  <c r="O401" i="20"/>
  <c r="O400" i="20" s="1"/>
  <c r="O399" i="20" s="1"/>
  <c r="N401" i="20"/>
  <c r="N400" i="20" s="1"/>
  <c r="N399" i="20" s="1"/>
  <c r="K401" i="20"/>
  <c r="K400" i="20" s="1"/>
  <c r="K399" i="20" s="1"/>
  <c r="J401" i="20"/>
  <c r="J400" i="20" s="1"/>
  <c r="J399" i="20" s="1"/>
  <c r="I401" i="20"/>
  <c r="I400" i="20" s="1"/>
  <c r="I399" i="20" s="1"/>
  <c r="H401" i="20"/>
  <c r="H400" i="20" s="1"/>
  <c r="G401" i="20"/>
  <c r="G400" i="20" s="1"/>
  <c r="L398" i="20"/>
  <c r="M398" i="20" s="1"/>
  <c r="Q397" i="20"/>
  <c r="Q396" i="20" s="1"/>
  <c r="Q395" i="20" s="1"/>
  <c r="P397" i="20"/>
  <c r="P396" i="20" s="1"/>
  <c r="P395" i="20" s="1"/>
  <c r="O397" i="20"/>
  <c r="O396" i="20" s="1"/>
  <c r="O395" i="20" s="1"/>
  <c r="N397" i="20"/>
  <c r="N396" i="20" s="1"/>
  <c r="N395" i="20" s="1"/>
  <c r="K397" i="20"/>
  <c r="K396" i="20" s="1"/>
  <c r="K395" i="20" s="1"/>
  <c r="J397" i="20"/>
  <c r="I397" i="20"/>
  <c r="I396" i="20" s="1"/>
  <c r="I395" i="20" s="1"/>
  <c r="H397" i="20"/>
  <c r="G397" i="20"/>
  <c r="G396" i="20" s="1"/>
  <c r="J396" i="20"/>
  <c r="J395" i="20" s="1"/>
  <c r="L394" i="20"/>
  <c r="M394" i="20" s="1"/>
  <c r="Q393" i="20"/>
  <c r="Q392" i="20" s="1"/>
  <c r="Q391" i="20" s="1"/>
  <c r="P393" i="20"/>
  <c r="P392" i="20" s="1"/>
  <c r="P391" i="20" s="1"/>
  <c r="O393" i="20"/>
  <c r="O392" i="20" s="1"/>
  <c r="O391" i="20" s="1"/>
  <c r="N393" i="20"/>
  <c r="N392" i="20" s="1"/>
  <c r="N391" i="20" s="1"/>
  <c r="K393" i="20"/>
  <c r="K392" i="20" s="1"/>
  <c r="K391" i="20" s="1"/>
  <c r="J393" i="20"/>
  <c r="J392" i="20" s="1"/>
  <c r="J391" i="20" s="1"/>
  <c r="I393" i="20"/>
  <c r="I392" i="20" s="1"/>
  <c r="I391" i="20" s="1"/>
  <c r="H393" i="20"/>
  <c r="H392" i="20" s="1"/>
  <c r="H391" i="20" s="1"/>
  <c r="G393" i="20"/>
  <c r="G392" i="20" s="1"/>
  <c r="G391" i="20" s="1"/>
  <c r="L390" i="20"/>
  <c r="M390" i="20" s="1"/>
  <c r="Q389" i="20"/>
  <c r="Q388" i="20" s="1"/>
  <c r="Q387" i="20" s="1"/>
  <c r="P389" i="20"/>
  <c r="P388" i="20" s="1"/>
  <c r="P387" i="20" s="1"/>
  <c r="O389" i="20"/>
  <c r="O388" i="20" s="1"/>
  <c r="O387" i="20" s="1"/>
  <c r="N389" i="20"/>
  <c r="K389" i="20"/>
  <c r="K388" i="20" s="1"/>
  <c r="K387" i="20" s="1"/>
  <c r="J389" i="20"/>
  <c r="J388" i="20" s="1"/>
  <c r="J387" i="20" s="1"/>
  <c r="I389" i="20"/>
  <c r="I388" i="20" s="1"/>
  <c r="I387" i="20" s="1"/>
  <c r="H389" i="20"/>
  <c r="H388" i="20" s="1"/>
  <c r="G389" i="20"/>
  <c r="G388" i="20" s="1"/>
  <c r="G387" i="20" s="1"/>
  <c r="N388" i="20"/>
  <c r="N387" i="20" s="1"/>
  <c r="L386" i="20"/>
  <c r="M386" i="20" s="1"/>
  <c r="Q385" i="20"/>
  <c r="Q384" i="20" s="1"/>
  <c r="Q383" i="20" s="1"/>
  <c r="P385" i="20"/>
  <c r="P384" i="20" s="1"/>
  <c r="P383" i="20" s="1"/>
  <c r="O385" i="20"/>
  <c r="O384" i="20" s="1"/>
  <c r="O383" i="20" s="1"/>
  <c r="N385" i="20"/>
  <c r="N384" i="20" s="1"/>
  <c r="N383" i="20" s="1"/>
  <c r="K385" i="20"/>
  <c r="K384" i="20" s="1"/>
  <c r="K383" i="20" s="1"/>
  <c r="J385" i="20"/>
  <c r="J384" i="20" s="1"/>
  <c r="J383" i="20" s="1"/>
  <c r="I385" i="20"/>
  <c r="I384" i="20" s="1"/>
  <c r="I383" i="20" s="1"/>
  <c r="H385" i="20"/>
  <c r="H384" i="20" s="1"/>
  <c r="G385" i="20"/>
  <c r="G384" i="20" s="1"/>
  <c r="L382" i="20"/>
  <c r="M382" i="20" s="1"/>
  <c r="L381" i="20"/>
  <c r="M381" i="20" s="1"/>
  <c r="Q380" i="20"/>
  <c r="Q379" i="20" s="1"/>
  <c r="Q378" i="20" s="1"/>
  <c r="P380" i="20"/>
  <c r="P379" i="20" s="1"/>
  <c r="P378" i="20" s="1"/>
  <c r="O380" i="20"/>
  <c r="O379" i="20" s="1"/>
  <c r="O378" i="20" s="1"/>
  <c r="N380" i="20"/>
  <c r="K380" i="20"/>
  <c r="J380" i="20"/>
  <c r="I380" i="20"/>
  <c r="H380" i="20"/>
  <c r="H379" i="20" s="1"/>
  <c r="G380" i="20"/>
  <c r="G379" i="20" s="1"/>
  <c r="N379" i="20"/>
  <c r="N378" i="20" s="1"/>
  <c r="K379" i="20"/>
  <c r="J379" i="20"/>
  <c r="L378" i="20"/>
  <c r="M378" i="20" s="1"/>
  <c r="L377" i="20"/>
  <c r="M377" i="20" s="1"/>
  <c r="Q376" i="20"/>
  <c r="Q375" i="20" s="1"/>
  <c r="Q374" i="20" s="1"/>
  <c r="P376" i="20"/>
  <c r="P375" i="20" s="1"/>
  <c r="P374" i="20" s="1"/>
  <c r="O376" i="20"/>
  <c r="O375" i="20" s="1"/>
  <c r="O374" i="20" s="1"/>
  <c r="N376" i="20"/>
  <c r="N375" i="20" s="1"/>
  <c r="N374" i="20" s="1"/>
  <c r="K376" i="20"/>
  <c r="K375" i="20" s="1"/>
  <c r="K374" i="20" s="1"/>
  <c r="J376" i="20"/>
  <c r="I376" i="20"/>
  <c r="I375" i="20" s="1"/>
  <c r="I374" i="20" s="1"/>
  <c r="H376" i="20"/>
  <c r="G376" i="20"/>
  <c r="G375" i="20" s="1"/>
  <c r="G374" i="20" s="1"/>
  <c r="J375" i="20"/>
  <c r="J374" i="20" s="1"/>
  <c r="H375" i="20"/>
  <c r="H374" i="20" s="1"/>
  <c r="L373" i="20"/>
  <c r="M373" i="20" s="1"/>
  <c r="Q372" i="20"/>
  <c r="Q371" i="20" s="1"/>
  <c r="Q370" i="20" s="1"/>
  <c r="P372" i="20"/>
  <c r="P371" i="20" s="1"/>
  <c r="P370" i="20" s="1"/>
  <c r="O372" i="20"/>
  <c r="O371" i="20" s="1"/>
  <c r="O370" i="20" s="1"/>
  <c r="N372" i="20"/>
  <c r="N371" i="20" s="1"/>
  <c r="N370" i="20" s="1"/>
  <c r="K372" i="20"/>
  <c r="K371" i="20" s="1"/>
  <c r="K370" i="20" s="1"/>
  <c r="J372" i="20"/>
  <c r="J371" i="20" s="1"/>
  <c r="J370" i="20" s="1"/>
  <c r="I372" i="20"/>
  <c r="H372" i="20"/>
  <c r="H371" i="20" s="1"/>
  <c r="H370" i="20" s="1"/>
  <c r="G372" i="20"/>
  <c r="I371" i="20"/>
  <c r="I370" i="20" s="1"/>
  <c r="G371" i="20"/>
  <c r="G370" i="20" s="1"/>
  <c r="L369" i="20"/>
  <c r="M369" i="20" s="1"/>
  <c r="Q368" i="20"/>
  <c r="Q367" i="20" s="1"/>
  <c r="Q366" i="20" s="1"/>
  <c r="P368" i="20"/>
  <c r="P367" i="20" s="1"/>
  <c r="P366" i="20" s="1"/>
  <c r="O368" i="20"/>
  <c r="O367" i="20" s="1"/>
  <c r="O366" i="20" s="1"/>
  <c r="N368" i="20"/>
  <c r="N367" i="20" s="1"/>
  <c r="N366" i="20" s="1"/>
  <c r="K368" i="20"/>
  <c r="K367" i="20" s="1"/>
  <c r="K366" i="20" s="1"/>
  <c r="J368" i="20"/>
  <c r="J367" i="20" s="1"/>
  <c r="J366" i="20" s="1"/>
  <c r="I368" i="20"/>
  <c r="I367" i="20" s="1"/>
  <c r="I366" i="20" s="1"/>
  <c r="H368" i="20"/>
  <c r="G368" i="20"/>
  <c r="G367" i="20" s="1"/>
  <c r="L365" i="20"/>
  <c r="M365" i="20" s="1"/>
  <c r="Q364" i="20"/>
  <c r="P364" i="20"/>
  <c r="P363" i="20" s="1"/>
  <c r="P362" i="20" s="1"/>
  <c r="O364" i="20"/>
  <c r="O363" i="20" s="1"/>
  <c r="O362" i="20" s="1"/>
  <c r="N364" i="20"/>
  <c r="N363" i="20" s="1"/>
  <c r="N362" i="20" s="1"/>
  <c r="K364" i="20"/>
  <c r="J364" i="20"/>
  <c r="J363" i="20" s="1"/>
  <c r="I364" i="20"/>
  <c r="I363" i="20" s="1"/>
  <c r="I362" i="20" s="1"/>
  <c r="H364" i="20"/>
  <c r="G364" i="20"/>
  <c r="G363" i="20" s="1"/>
  <c r="Q363" i="20"/>
  <c r="Q362" i="20" s="1"/>
  <c r="K363" i="20"/>
  <c r="K362" i="20" s="1"/>
  <c r="J362" i="20"/>
  <c r="L361" i="20"/>
  <c r="M361" i="20" s="1"/>
  <c r="Q360" i="20"/>
  <c r="Q359" i="20" s="1"/>
  <c r="Q358" i="20" s="1"/>
  <c r="P360" i="20"/>
  <c r="P359" i="20" s="1"/>
  <c r="P358" i="20" s="1"/>
  <c r="O360" i="20"/>
  <c r="O359" i="20" s="1"/>
  <c r="O358" i="20" s="1"/>
  <c r="N360" i="20"/>
  <c r="N359" i="20" s="1"/>
  <c r="N358" i="20" s="1"/>
  <c r="K360" i="20"/>
  <c r="J360" i="20"/>
  <c r="J359" i="20" s="1"/>
  <c r="J358" i="20" s="1"/>
  <c r="I360" i="20"/>
  <c r="I359" i="20" s="1"/>
  <c r="H360" i="20"/>
  <c r="G360" i="20"/>
  <c r="G359" i="20" s="1"/>
  <c r="G358" i="20" s="1"/>
  <c r="K359" i="20"/>
  <c r="K358" i="20"/>
  <c r="I358" i="20"/>
  <c r="L357" i="20"/>
  <c r="M357" i="20" s="1"/>
  <c r="Q356" i="20"/>
  <c r="Q355" i="20" s="1"/>
  <c r="Q354" i="20" s="1"/>
  <c r="P356" i="20"/>
  <c r="P355" i="20" s="1"/>
  <c r="P354" i="20" s="1"/>
  <c r="O356" i="20"/>
  <c r="N356" i="20"/>
  <c r="N355" i="20" s="1"/>
  <c r="N354" i="20" s="1"/>
  <c r="K356" i="20"/>
  <c r="K355" i="20" s="1"/>
  <c r="K354" i="20" s="1"/>
  <c r="J356" i="20"/>
  <c r="J355" i="20" s="1"/>
  <c r="J354" i="20" s="1"/>
  <c r="I356" i="20"/>
  <c r="I355" i="20" s="1"/>
  <c r="H356" i="20"/>
  <c r="H355" i="20" s="1"/>
  <c r="H354" i="20" s="1"/>
  <c r="G356" i="20"/>
  <c r="G355" i="20" s="1"/>
  <c r="G354" i="20" s="1"/>
  <c r="O355" i="20"/>
  <c r="O354" i="20" s="1"/>
  <c r="L353" i="20"/>
  <c r="M353" i="20" s="1"/>
  <c r="Q352" i="20"/>
  <c r="Q351" i="20" s="1"/>
  <c r="Q350" i="20" s="1"/>
  <c r="P352" i="20"/>
  <c r="P351" i="20" s="1"/>
  <c r="P350" i="20" s="1"/>
  <c r="O352" i="20"/>
  <c r="O351" i="20" s="1"/>
  <c r="O350" i="20" s="1"/>
  <c r="N352" i="20"/>
  <c r="N351" i="20" s="1"/>
  <c r="N350" i="20" s="1"/>
  <c r="K352" i="20"/>
  <c r="K351" i="20" s="1"/>
  <c r="K350" i="20" s="1"/>
  <c r="J352" i="20"/>
  <c r="I352" i="20"/>
  <c r="I351" i="20" s="1"/>
  <c r="I350" i="20" s="1"/>
  <c r="H352" i="20"/>
  <c r="G352" i="20"/>
  <c r="G351" i="20" s="1"/>
  <c r="G350" i="20" s="1"/>
  <c r="H351" i="20"/>
  <c r="L349" i="20"/>
  <c r="M349" i="20" s="1"/>
  <c r="Q348" i="20"/>
  <c r="Q347" i="20" s="1"/>
  <c r="Q346" i="20" s="1"/>
  <c r="P348" i="20"/>
  <c r="O348" i="20"/>
  <c r="O347" i="20" s="1"/>
  <c r="O346" i="20" s="1"/>
  <c r="N348" i="20"/>
  <c r="N347" i="20" s="1"/>
  <c r="N346" i="20" s="1"/>
  <c r="K348" i="20"/>
  <c r="K347" i="20" s="1"/>
  <c r="K346" i="20" s="1"/>
  <c r="J348" i="20"/>
  <c r="J347" i="20" s="1"/>
  <c r="J346" i="20" s="1"/>
  <c r="I348" i="20"/>
  <c r="I347" i="20" s="1"/>
  <c r="I346" i="20" s="1"/>
  <c r="H348" i="20"/>
  <c r="H347" i="20" s="1"/>
  <c r="H346" i="20" s="1"/>
  <c r="G348" i="20"/>
  <c r="G347" i="20" s="1"/>
  <c r="G346" i="20" s="1"/>
  <c r="P347" i="20"/>
  <c r="P346" i="20" s="1"/>
  <c r="L345" i="20"/>
  <c r="M345" i="20" s="1"/>
  <c r="Q344" i="20"/>
  <c r="Q343" i="20" s="1"/>
  <c r="Q342" i="20" s="1"/>
  <c r="P344" i="20"/>
  <c r="P343" i="20" s="1"/>
  <c r="P342" i="20" s="1"/>
  <c r="O344" i="20"/>
  <c r="O343" i="20" s="1"/>
  <c r="O342" i="20" s="1"/>
  <c r="N344" i="20"/>
  <c r="N343" i="20" s="1"/>
  <c r="N342" i="20" s="1"/>
  <c r="K344" i="20"/>
  <c r="K343" i="20" s="1"/>
  <c r="K342" i="20" s="1"/>
  <c r="J344" i="20"/>
  <c r="I344" i="20"/>
  <c r="H344" i="20"/>
  <c r="G344" i="20"/>
  <c r="G343" i="20" s="1"/>
  <c r="J343" i="20"/>
  <c r="J342" i="20" s="1"/>
  <c r="I343" i="20"/>
  <c r="I342" i="20" s="1"/>
  <c r="H343" i="20"/>
  <c r="L338" i="20"/>
  <c r="M338" i="20" s="1"/>
  <c r="Q337" i="20"/>
  <c r="Q336" i="20" s="1"/>
  <c r="P337" i="20"/>
  <c r="P336" i="20" s="1"/>
  <c r="O337" i="20"/>
  <c r="O336" i="20" s="1"/>
  <c r="N337" i="20"/>
  <c r="K337" i="20"/>
  <c r="K336" i="20" s="1"/>
  <c r="J337" i="20"/>
  <c r="J336" i="20" s="1"/>
  <c r="I337" i="20"/>
  <c r="I336" i="20" s="1"/>
  <c r="H337" i="20"/>
  <c r="H336" i="20" s="1"/>
  <c r="G337" i="20"/>
  <c r="G336" i="20" s="1"/>
  <c r="N336" i="20"/>
  <c r="L335" i="20"/>
  <c r="M335" i="20" s="1"/>
  <c r="Q334" i="20"/>
  <c r="Q333" i="20" s="1"/>
  <c r="P334" i="20"/>
  <c r="P333" i="20" s="1"/>
  <c r="O334" i="20"/>
  <c r="O333" i="20" s="1"/>
  <c r="N334" i="20"/>
  <c r="N333" i="20" s="1"/>
  <c r="K334" i="20"/>
  <c r="K333" i="20" s="1"/>
  <c r="J334" i="20"/>
  <c r="I334" i="20"/>
  <c r="H334" i="20"/>
  <c r="H333" i="20" s="1"/>
  <c r="G334" i="20"/>
  <c r="G333" i="20" s="1"/>
  <c r="J333" i="20"/>
  <c r="L331" i="20"/>
  <c r="M331" i="20" s="1"/>
  <c r="Q330" i="20"/>
  <c r="Q329" i="20" s="1"/>
  <c r="P330" i="20"/>
  <c r="P329" i="20" s="1"/>
  <c r="O330" i="20"/>
  <c r="O329" i="20" s="1"/>
  <c r="N330" i="20"/>
  <c r="N329" i="20" s="1"/>
  <c r="K330" i="20"/>
  <c r="K329" i="20" s="1"/>
  <c r="J330" i="20"/>
  <c r="J329" i="20" s="1"/>
  <c r="I330" i="20"/>
  <c r="I329" i="20" s="1"/>
  <c r="H330" i="20"/>
  <c r="G330" i="20"/>
  <c r="G329" i="20" s="1"/>
  <c r="L328" i="20"/>
  <c r="M328" i="20" s="1"/>
  <c r="L327" i="20"/>
  <c r="M327" i="20" s="1"/>
  <c r="L326" i="20"/>
  <c r="M326" i="20" s="1"/>
  <c r="Q325" i="20"/>
  <c r="P325" i="20"/>
  <c r="P324" i="20" s="1"/>
  <c r="O325" i="20"/>
  <c r="O324" i="20" s="1"/>
  <c r="N325" i="20"/>
  <c r="N324" i="20" s="1"/>
  <c r="K325" i="20"/>
  <c r="J325" i="20"/>
  <c r="J324" i="20" s="1"/>
  <c r="I325" i="20"/>
  <c r="I324" i="20" s="1"/>
  <c r="H325" i="20"/>
  <c r="H324" i="20" s="1"/>
  <c r="G325" i="20"/>
  <c r="Q324" i="20"/>
  <c r="K324" i="20"/>
  <c r="L323" i="20"/>
  <c r="M323" i="20" s="1"/>
  <c r="L322" i="20"/>
  <c r="M322" i="20" s="1"/>
  <c r="Q321" i="20"/>
  <c r="Q320" i="20" s="1"/>
  <c r="Q319" i="20" s="1"/>
  <c r="P321" i="20"/>
  <c r="P320" i="20" s="1"/>
  <c r="P319" i="20" s="1"/>
  <c r="O321" i="20"/>
  <c r="O320" i="20" s="1"/>
  <c r="O319" i="20" s="1"/>
  <c r="N321" i="20"/>
  <c r="N320" i="20" s="1"/>
  <c r="N319" i="20" s="1"/>
  <c r="K321" i="20"/>
  <c r="J321" i="20"/>
  <c r="J320" i="20" s="1"/>
  <c r="J319" i="20" s="1"/>
  <c r="I321" i="20"/>
  <c r="I320" i="20" s="1"/>
  <c r="I319" i="20" s="1"/>
  <c r="H321" i="20"/>
  <c r="G321" i="20"/>
  <c r="K320" i="20"/>
  <c r="K319" i="20" s="1"/>
  <c r="G320" i="20"/>
  <c r="G319" i="20" s="1"/>
  <c r="L318" i="20"/>
  <c r="M318" i="20" s="1"/>
  <c r="Q317" i="20"/>
  <c r="Q316" i="20" s="1"/>
  <c r="P317" i="20"/>
  <c r="P316" i="20" s="1"/>
  <c r="P315" i="20" s="1"/>
  <c r="O317" i="20"/>
  <c r="O316" i="20" s="1"/>
  <c r="N317" i="20"/>
  <c r="K317" i="20"/>
  <c r="K316" i="20" s="1"/>
  <c r="J317" i="20"/>
  <c r="J316" i="20" s="1"/>
  <c r="I317" i="20"/>
  <c r="I316" i="20" s="1"/>
  <c r="H317" i="20"/>
  <c r="G317" i="20"/>
  <c r="N316" i="20"/>
  <c r="L314" i="20"/>
  <c r="M314" i="20" s="1"/>
  <c r="L313" i="20"/>
  <c r="M313" i="20" s="1"/>
  <c r="L312" i="20"/>
  <c r="M312" i="20" s="1"/>
  <c r="L311" i="20"/>
  <c r="M311" i="20" s="1"/>
  <c r="L310" i="20"/>
  <c r="M310" i="20" s="1"/>
  <c r="L309" i="20"/>
  <c r="M309" i="20" s="1"/>
  <c r="Q308" i="20"/>
  <c r="P308" i="20"/>
  <c r="O308" i="20"/>
  <c r="N308" i="20"/>
  <c r="K308" i="20"/>
  <c r="J308" i="20"/>
  <c r="I308" i="20"/>
  <c r="H308" i="20"/>
  <c r="G308" i="20"/>
  <c r="L307" i="20"/>
  <c r="M307" i="20" s="1"/>
  <c r="L306" i="20"/>
  <c r="M306" i="20" s="1"/>
  <c r="L305" i="20"/>
  <c r="M305" i="20" s="1"/>
  <c r="L304" i="20"/>
  <c r="M304" i="20" s="1"/>
  <c r="L303" i="20"/>
  <c r="M303" i="20" s="1"/>
  <c r="L302" i="20"/>
  <c r="M302" i="20" s="1"/>
  <c r="Q301" i="20"/>
  <c r="P301" i="20"/>
  <c r="O301" i="20"/>
  <c r="N301" i="20"/>
  <c r="K301" i="20"/>
  <c r="J301" i="20"/>
  <c r="I301" i="20"/>
  <c r="H301" i="20"/>
  <c r="G301" i="20"/>
  <c r="L300" i="20"/>
  <c r="M300" i="20" s="1"/>
  <c r="L299" i="20"/>
  <c r="M299" i="20" s="1"/>
  <c r="L298" i="20"/>
  <c r="M298" i="20" s="1"/>
  <c r="Q297" i="20"/>
  <c r="P297" i="20"/>
  <c r="O297" i="20"/>
  <c r="N297" i="20"/>
  <c r="K297" i="20"/>
  <c r="J297" i="20"/>
  <c r="I297" i="20"/>
  <c r="H297" i="20"/>
  <c r="G297" i="20"/>
  <c r="L296" i="20"/>
  <c r="M296" i="20" s="1"/>
  <c r="L295" i="20"/>
  <c r="M295" i="20" s="1"/>
  <c r="L294" i="20"/>
  <c r="M294" i="20" s="1"/>
  <c r="L293" i="20"/>
  <c r="M293" i="20" s="1"/>
  <c r="L292" i="20"/>
  <c r="M292" i="20" s="1"/>
  <c r="Q291" i="20"/>
  <c r="P291" i="20"/>
  <c r="O291" i="20"/>
  <c r="N291" i="20"/>
  <c r="K291" i="20"/>
  <c r="J291" i="20"/>
  <c r="I291" i="20"/>
  <c r="H291" i="20"/>
  <c r="H290" i="20" s="1"/>
  <c r="G291" i="20"/>
  <c r="G290" i="20" s="1"/>
  <c r="L289" i="20"/>
  <c r="M289" i="20" s="1"/>
  <c r="L288" i="20"/>
  <c r="M288" i="20" s="1"/>
  <c r="L287" i="20"/>
  <c r="M287" i="20" s="1"/>
  <c r="L286" i="20"/>
  <c r="M286" i="20" s="1"/>
  <c r="L285" i="20"/>
  <c r="M285" i="20" s="1"/>
  <c r="L284" i="20"/>
  <c r="M284" i="20" s="1"/>
  <c r="Q283" i="20"/>
  <c r="P283" i="20"/>
  <c r="O283" i="20"/>
  <c r="N283" i="20"/>
  <c r="N279" i="20" s="1"/>
  <c r="K283" i="20"/>
  <c r="J283" i="20"/>
  <c r="I283" i="20"/>
  <c r="H283" i="20"/>
  <c r="G283" i="20"/>
  <c r="L282" i="20"/>
  <c r="M282" i="20" s="1"/>
  <c r="L281" i="20"/>
  <c r="M281" i="20" s="1"/>
  <c r="Q280" i="20"/>
  <c r="P280" i="20"/>
  <c r="O280" i="20"/>
  <c r="N280" i="20"/>
  <c r="K280" i="20"/>
  <c r="J280" i="20"/>
  <c r="I280" i="20"/>
  <c r="I279" i="20" s="1"/>
  <c r="H280" i="20"/>
  <c r="G280" i="20"/>
  <c r="G279" i="20"/>
  <c r="L277" i="20"/>
  <c r="M277" i="20" s="1"/>
  <c r="Q276" i="20"/>
  <c r="Q275" i="20" s="1"/>
  <c r="Q274" i="20" s="1"/>
  <c r="P276" i="20"/>
  <c r="P275" i="20" s="1"/>
  <c r="P274" i="20" s="1"/>
  <c r="O276" i="20"/>
  <c r="O275" i="20" s="1"/>
  <c r="O274" i="20" s="1"/>
  <c r="N276" i="20"/>
  <c r="K276" i="20"/>
  <c r="J276" i="20"/>
  <c r="I276" i="20"/>
  <c r="I275" i="20" s="1"/>
  <c r="I274" i="20" s="1"/>
  <c r="H276" i="20"/>
  <c r="H275" i="20" s="1"/>
  <c r="H274" i="20" s="1"/>
  <c r="G276" i="20"/>
  <c r="N275" i="20"/>
  <c r="N274" i="20" s="1"/>
  <c r="J275" i="20"/>
  <c r="J274" i="20" s="1"/>
  <c r="G275" i="20"/>
  <c r="L272" i="20"/>
  <c r="M272" i="20" s="1"/>
  <c r="L271" i="20"/>
  <c r="M271" i="20" s="1"/>
  <c r="L270" i="20"/>
  <c r="M270" i="20" s="1"/>
  <c r="L269" i="20"/>
  <c r="M269" i="20" s="1"/>
  <c r="L268" i="20"/>
  <c r="M268" i="20" s="1"/>
  <c r="L267" i="20"/>
  <c r="M267" i="20" s="1"/>
  <c r="Q266" i="20"/>
  <c r="Q265" i="20" s="1"/>
  <c r="P266" i="20"/>
  <c r="O266" i="20"/>
  <c r="N266" i="20"/>
  <c r="N265" i="20" s="1"/>
  <c r="K266" i="20"/>
  <c r="K265" i="20" s="1"/>
  <c r="J266" i="20"/>
  <c r="I266" i="20"/>
  <c r="H266" i="20"/>
  <c r="G266" i="20"/>
  <c r="G265" i="20" s="1"/>
  <c r="P265" i="20"/>
  <c r="O265" i="20"/>
  <c r="J265" i="20"/>
  <c r="I265" i="20"/>
  <c r="H265" i="20"/>
  <c r="L264" i="20"/>
  <c r="M264" i="20" s="1"/>
  <c r="L263" i="20"/>
  <c r="M263" i="20" s="1"/>
  <c r="L262" i="20"/>
  <c r="M262" i="20" s="1"/>
  <c r="L261" i="20"/>
  <c r="M261" i="20" s="1"/>
  <c r="L260" i="20"/>
  <c r="M260" i="20" s="1"/>
  <c r="L259" i="20"/>
  <c r="M259" i="20" s="1"/>
  <c r="L258" i="20"/>
  <c r="M258" i="20" s="1"/>
  <c r="Q257" i="20"/>
  <c r="P257" i="20"/>
  <c r="O257" i="20"/>
  <c r="N257" i="20"/>
  <c r="K257" i="20"/>
  <c r="J257" i="20"/>
  <c r="I257" i="20"/>
  <c r="H257" i="20"/>
  <c r="G257" i="20"/>
  <c r="L256" i="20"/>
  <c r="M256" i="20" s="1"/>
  <c r="L255" i="20"/>
  <c r="M255" i="20" s="1"/>
  <c r="L254" i="20"/>
  <c r="M254" i="20" s="1"/>
  <c r="L253" i="20"/>
  <c r="M253" i="20" s="1"/>
  <c r="L252" i="20"/>
  <c r="M252" i="20" s="1"/>
  <c r="L251" i="20"/>
  <c r="M251" i="20" s="1"/>
  <c r="L250" i="20"/>
  <c r="M250" i="20" s="1"/>
  <c r="L249" i="20"/>
  <c r="M249" i="20" s="1"/>
  <c r="Q248" i="20"/>
  <c r="Q247" i="20" s="1"/>
  <c r="Q246" i="20" s="1"/>
  <c r="Q245" i="20" s="1"/>
  <c r="P248" i="20"/>
  <c r="P247" i="20" s="1"/>
  <c r="O248" i="20"/>
  <c r="O247" i="20" s="1"/>
  <c r="N248" i="20"/>
  <c r="N247" i="20" s="1"/>
  <c r="K248" i="20"/>
  <c r="K247" i="20" s="1"/>
  <c r="J248" i="20"/>
  <c r="J247" i="20" s="1"/>
  <c r="I248" i="20"/>
  <c r="I247" i="20" s="1"/>
  <c r="I246" i="20" s="1"/>
  <c r="I245" i="20" s="1"/>
  <c r="H248" i="20"/>
  <c r="H247" i="20" s="1"/>
  <c r="G248" i="20"/>
  <c r="G247" i="20" s="1"/>
  <c r="L243" i="20"/>
  <c r="M243" i="20" s="1"/>
  <c r="M242" i="20" s="1"/>
  <c r="M241" i="20" s="1"/>
  <c r="M240" i="20" s="1"/>
  <c r="Q242" i="20"/>
  <c r="Q241" i="20" s="1"/>
  <c r="Q240" i="20" s="1"/>
  <c r="P242" i="20"/>
  <c r="P241" i="20" s="1"/>
  <c r="P240" i="20" s="1"/>
  <c r="O242" i="20"/>
  <c r="O241" i="20" s="1"/>
  <c r="O240" i="20" s="1"/>
  <c r="N242" i="20"/>
  <c r="N241" i="20" s="1"/>
  <c r="N240" i="20" s="1"/>
  <c r="K242" i="20"/>
  <c r="K241" i="20" s="1"/>
  <c r="K240" i="20" s="1"/>
  <c r="J242" i="20"/>
  <c r="J241" i="20" s="1"/>
  <c r="J240" i="20" s="1"/>
  <c r="I242" i="20"/>
  <c r="I241" i="20" s="1"/>
  <c r="I240" i="20" s="1"/>
  <c r="H242" i="20"/>
  <c r="H241" i="20" s="1"/>
  <c r="H240" i="20" s="1"/>
  <c r="G242" i="20"/>
  <c r="G241" i="20" s="1"/>
  <c r="G240" i="20" s="1"/>
  <c r="L239" i="20"/>
  <c r="M239" i="20" s="1"/>
  <c r="L238" i="20"/>
  <c r="M238" i="20" s="1"/>
  <c r="Q237" i="20"/>
  <c r="Q236" i="20" s="1"/>
  <c r="Q235" i="20" s="1"/>
  <c r="P237" i="20"/>
  <c r="O237" i="20"/>
  <c r="O236" i="20" s="1"/>
  <c r="O235" i="20" s="1"/>
  <c r="N237" i="20"/>
  <c r="N236" i="20" s="1"/>
  <c r="N235" i="20" s="1"/>
  <c r="K237" i="20"/>
  <c r="K236" i="20" s="1"/>
  <c r="K235" i="20" s="1"/>
  <c r="J237" i="20"/>
  <c r="I237" i="20"/>
  <c r="H237" i="20"/>
  <c r="G237" i="20"/>
  <c r="P236" i="20"/>
  <c r="P235" i="20" s="1"/>
  <c r="J236" i="20"/>
  <c r="J235" i="20" s="1"/>
  <c r="I236" i="20"/>
  <c r="I235" i="20" s="1"/>
  <c r="H236" i="20"/>
  <c r="H235" i="20" s="1"/>
  <c r="G236" i="20"/>
  <c r="G235" i="20" s="1"/>
  <c r="L234" i="20"/>
  <c r="M234" i="20" s="1"/>
  <c r="M233" i="20" s="1"/>
  <c r="Q233" i="20"/>
  <c r="P233" i="20"/>
  <c r="O233" i="20"/>
  <c r="N233" i="20"/>
  <c r="K233" i="20"/>
  <c r="J233" i="20"/>
  <c r="I233" i="20"/>
  <c r="H233" i="20"/>
  <c r="G233" i="20"/>
  <c r="L232" i="20"/>
  <c r="M232" i="20" s="1"/>
  <c r="L231" i="20"/>
  <c r="M231" i="20" s="1"/>
  <c r="Q230" i="20"/>
  <c r="P230" i="20"/>
  <c r="O230" i="20"/>
  <c r="O229" i="20" s="1"/>
  <c r="O228" i="20" s="1"/>
  <c r="N230" i="20"/>
  <c r="K230" i="20"/>
  <c r="J230" i="20"/>
  <c r="J229" i="20" s="1"/>
  <c r="J228" i="20" s="1"/>
  <c r="I230" i="20"/>
  <c r="H230" i="20"/>
  <c r="G230" i="20"/>
  <c r="L227" i="20"/>
  <c r="L226" i="20" s="1"/>
  <c r="L225" i="20" s="1"/>
  <c r="L224" i="20" s="1"/>
  <c r="Q226" i="20"/>
  <c r="Q225" i="20" s="1"/>
  <c r="Q224" i="20" s="1"/>
  <c r="P226" i="20"/>
  <c r="P225" i="20" s="1"/>
  <c r="P224" i="20" s="1"/>
  <c r="O226" i="20"/>
  <c r="O225" i="20" s="1"/>
  <c r="O224" i="20" s="1"/>
  <c r="N226" i="20"/>
  <c r="N225" i="20" s="1"/>
  <c r="N224" i="20" s="1"/>
  <c r="K226" i="20"/>
  <c r="K225" i="20" s="1"/>
  <c r="K224" i="20" s="1"/>
  <c r="J226" i="20"/>
  <c r="J225" i="20" s="1"/>
  <c r="J224" i="20" s="1"/>
  <c r="I226" i="20"/>
  <c r="I225" i="20" s="1"/>
  <c r="I224" i="20" s="1"/>
  <c r="H226" i="20"/>
  <c r="G226" i="20"/>
  <c r="G225" i="20" s="1"/>
  <c r="G224" i="20" s="1"/>
  <c r="H225" i="20"/>
  <c r="H224" i="20" s="1"/>
  <c r="L221" i="20"/>
  <c r="M221" i="20" s="1"/>
  <c r="M220" i="20" s="1"/>
  <c r="M219" i="20" s="1"/>
  <c r="M218" i="20" s="1"/>
  <c r="Q220" i="20"/>
  <c r="Q219" i="20" s="1"/>
  <c r="Q218" i="20" s="1"/>
  <c r="P220" i="20"/>
  <c r="P219" i="20" s="1"/>
  <c r="O220" i="20"/>
  <c r="O219" i="20" s="1"/>
  <c r="O218" i="20" s="1"/>
  <c r="N220" i="20"/>
  <c r="N219" i="20" s="1"/>
  <c r="N218" i="20" s="1"/>
  <c r="K220" i="20"/>
  <c r="J220" i="20"/>
  <c r="J219" i="20" s="1"/>
  <c r="J218" i="20" s="1"/>
  <c r="I220" i="20"/>
  <c r="I219" i="20" s="1"/>
  <c r="I218" i="20" s="1"/>
  <c r="H220" i="20"/>
  <c r="H219" i="20" s="1"/>
  <c r="H218" i="20" s="1"/>
  <c r="G220" i="20"/>
  <c r="G219" i="20" s="1"/>
  <c r="G218" i="20" s="1"/>
  <c r="K219" i="20"/>
  <c r="K218" i="20" s="1"/>
  <c r="P218" i="20"/>
  <c r="L217" i="20"/>
  <c r="M217" i="20" s="1"/>
  <c r="L216" i="20"/>
  <c r="M216" i="20" s="1"/>
  <c r="Q215" i="20"/>
  <c r="Q214" i="20" s="1"/>
  <c r="Q213" i="20" s="1"/>
  <c r="P215" i="20"/>
  <c r="P214" i="20" s="1"/>
  <c r="P213" i="20" s="1"/>
  <c r="O215" i="20"/>
  <c r="O214" i="20" s="1"/>
  <c r="O213" i="20" s="1"/>
  <c r="N215" i="20"/>
  <c r="N214" i="20" s="1"/>
  <c r="N213" i="20" s="1"/>
  <c r="N212" i="20" s="1"/>
  <c r="N211" i="20" s="1"/>
  <c r="K215" i="20"/>
  <c r="K214" i="20" s="1"/>
  <c r="K213" i="20" s="1"/>
  <c r="J215" i="20"/>
  <c r="J214" i="20" s="1"/>
  <c r="J213" i="20" s="1"/>
  <c r="I215" i="20"/>
  <c r="I214" i="20" s="1"/>
  <c r="I213" i="20" s="1"/>
  <c r="H215" i="20"/>
  <c r="H214" i="20" s="1"/>
  <c r="H213" i="20" s="1"/>
  <c r="H212" i="20" s="1"/>
  <c r="H211" i="20" s="1"/>
  <c r="G215" i="20"/>
  <c r="G214" i="20" s="1"/>
  <c r="G213" i="20" s="1"/>
  <c r="G212" i="20" s="1"/>
  <c r="G211" i="20" s="1"/>
  <c r="L210" i="20"/>
  <c r="M210" i="20" s="1"/>
  <c r="M209" i="20" s="1"/>
  <c r="M208" i="20" s="1"/>
  <c r="M207" i="20" s="1"/>
  <c r="Q209" i="20"/>
  <c r="Q208" i="20" s="1"/>
  <c r="Q207" i="20" s="1"/>
  <c r="P209" i="20"/>
  <c r="P208" i="20" s="1"/>
  <c r="P207" i="20" s="1"/>
  <c r="O209" i="20"/>
  <c r="O208" i="20" s="1"/>
  <c r="O207" i="20" s="1"/>
  <c r="N209" i="20"/>
  <c r="N208" i="20" s="1"/>
  <c r="N207" i="20" s="1"/>
  <c r="L209" i="20"/>
  <c r="K209" i="20"/>
  <c r="K208" i="20" s="1"/>
  <c r="K207" i="20" s="1"/>
  <c r="J209" i="20"/>
  <c r="J208" i="20" s="1"/>
  <c r="J207" i="20" s="1"/>
  <c r="I209" i="20"/>
  <c r="I208" i="20" s="1"/>
  <c r="I207" i="20" s="1"/>
  <c r="H209" i="20"/>
  <c r="H208" i="20" s="1"/>
  <c r="H207" i="20" s="1"/>
  <c r="G209" i="20"/>
  <c r="G208" i="20" s="1"/>
  <c r="G207" i="20" s="1"/>
  <c r="L208" i="20"/>
  <c r="L207" i="20" s="1"/>
  <c r="L206" i="20"/>
  <c r="L205" i="20" s="1"/>
  <c r="Q205" i="20"/>
  <c r="P205" i="20"/>
  <c r="O205" i="20"/>
  <c r="N205" i="20"/>
  <c r="K205" i="20"/>
  <c r="J205" i="20"/>
  <c r="I205" i="20"/>
  <c r="H205" i="20"/>
  <c r="G205" i="20"/>
  <c r="L204" i="20"/>
  <c r="M204" i="20" s="1"/>
  <c r="M203" i="20" s="1"/>
  <c r="Q203" i="20"/>
  <c r="P203" i="20"/>
  <c r="O203" i="20"/>
  <c r="N203" i="20"/>
  <c r="K203" i="20"/>
  <c r="J203" i="20"/>
  <c r="I203" i="20"/>
  <c r="H203" i="20"/>
  <c r="G203" i="20"/>
  <c r="O202" i="20"/>
  <c r="O201" i="20" s="1"/>
  <c r="I202" i="20"/>
  <c r="I201" i="20" s="1"/>
  <c r="L198" i="20"/>
  <c r="M198" i="20" s="1"/>
  <c r="M197" i="20" s="1"/>
  <c r="M196" i="20" s="1"/>
  <c r="M195" i="20" s="1"/>
  <c r="M194" i="20" s="1"/>
  <c r="M193" i="20" s="1"/>
  <c r="Q197" i="20"/>
  <c r="Q196" i="20" s="1"/>
  <c r="Q195" i="20" s="1"/>
  <c r="Q194" i="20" s="1"/>
  <c r="Q193" i="20" s="1"/>
  <c r="P197" i="20"/>
  <c r="O197" i="20"/>
  <c r="O196" i="20" s="1"/>
  <c r="O195" i="20" s="1"/>
  <c r="O194" i="20" s="1"/>
  <c r="N197" i="20"/>
  <c r="N196" i="20" s="1"/>
  <c r="N195" i="20" s="1"/>
  <c r="N194" i="20" s="1"/>
  <c r="N193" i="20" s="1"/>
  <c r="K197" i="20"/>
  <c r="K196" i="20" s="1"/>
  <c r="K195" i="20" s="1"/>
  <c r="K194" i="20" s="1"/>
  <c r="K193" i="20" s="1"/>
  <c r="J197" i="20"/>
  <c r="I197" i="20"/>
  <c r="I196" i="20" s="1"/>
  <c r="I195" i="20" s="1"/>
  <c r="I194" i="20" s="1"/>
  <c r="I193" i="20" s="1"/>
  <c r="H197" i="20"/>
  <c r="H196" i="20" s="1"/>
  <c r="H195" i="20" s="1"/>
  <c r="H194" i="20" s="1"/>
  <c r="H193" i="20" s="1"/>
  <c r="G197" i="20"/>
  <c r="G196" i="20" s="1"/>
  <c r="G195" i="20" s="1"/>
  <c r="G194" i="20" s="1"/>
  <c r="G193" i="20" s="1"/>
  <c r="P196" i="20"/>
  <c r="P195" i="20" s="1"/>
  <c r="P194" i="20" s="1"/>
  <c r="P193" i="20" s="1"/>
  <c r="J196" i="20"/>
  <c r="J195" i="20" s="1"/>
  <c r="J194" i="20" s="1"/>
  <c r="J193" i="20" s="1"/>
  <c r="O193" i="20"/>
  <c r="L192" i="20"/>
  <c r="M192" i="20" s="1"/>
  <c r="L191" i="20"/>
  <c r="L190" i="20" s="1"/>
  <c r="L189" i="20" s="1"/>
  <c r="L188" i="20" s="1"/>
  <c r="Q190" i="20"/>
  <c r="Q189" i="20" s="1"/>
  <c r="Q188" i="20" s="1"/>
  <c r="P190" i="20"/>
  <c r="P189" i="20" s="1"/>
  <c r="P188" i="20" s="1"/>
  <c r="O190" i="20"/>
  <c r="N190" i="20"/>
  <c r="N189" i="20" s="1"/>
  <c r="N188" i="20" s="1"/>
  <c r="K190" i="20"/>
  <c r="K189" i="20" s="1"/>
  <c r="K188" i="20" s="1"/>
  <c r="J190" i="20"/>
  <c r="J189" i="20" s="1"/>
  <c r="J188" i="20" s="1"/>
  <c r="I190" i="20"/>
  <c r="I189" i="20" s="1"/>
  <c r="I188" i="20" s="1"/>
  <c r="H190" i="20"/>
  <c r="H189" i="20" s="1"/>
  <c r="H188" i="20" s="1"/>
  <c r="G190" i="20"/>
  <c r="G189" i="20" s="1"/>
  <c r="G188" i="20" s="1"/>
  <c r="O189" i="20"/>
  <c r="O188" i="20" s="1"/>
  <c r="L187" i="20"/>
  <c r="L186" i="20" s="1"/>
  <c r="L185" i="20" s="1"/>
  <c r="L184" i="20" s="1"/>
  <c r="Q186" i="20"/>
  <c r="Q185" i="20" s="1"/>
  <c r="Q184" i="20" s="1"/>
  <c r="P186" i="20"/>
  <c r="P185" i="20" s="1"/>
  <c r="P184" i="20" s="1"/>
  <c r="O186" i="20"/>
  <c r="O185" i="20" s="1"/>
  <c r="O184" i="20" s="1"/>
  <c r="N186" i="20"/>
  <c r="N185" i="20" s="1"/>
  <c r="N184" i="20" s="1"/>
  <c r="K186" i="20"/>
  <c r="K185" i="20" s="1"/>
  <c r="K184" i="20" s="1"/>
  <c r="J186" i="20"/>
  <c r="I186" i="20"/>
  <c r="I185" i="20" s="1"/>
  <c r="I184" i="20" s="1"/>
  <c r="H186" i="20"/>
  <c r="H185" i="20" s="1"/>
  <c r="H184" i="20" s="1"/>
  <c r="G186" i="20"/>
  <c r="G185" i="20" s="1"/>
  <c r="G184" i="20" s="1"/>
  <c r="J185" i="20"/>
  <c r="J184" i="20" s="1"/>
  <c r="L183" i="20"/>
  <c r="M183" i="20" s="1"/>
  <c r="M182" i="20" s="1"/>
  <c r="M181" i="20" s="1"/>
  <c r="M180" i="20" s="1"/>
  <c r="Q182" i="20"/>
  <c r="Q181" i="20" s="1"/>
  <c r="Q180" i="20" s="1"/>
  <c r="P182" i="20"/>
  <c r="P181" i="20" s="1"/>
  <c r="P180" i="20" s="1"/>
  <c r="O182" i="20"/>
  <c r="O181" i="20" s="1"/>
  <c r="O180" i="20" s="1"/>
  <c r="N182" i="20"/>
  <c r="N181" i="20" s="1"/>
  <c r="N180" i="20" s="1"/>
  <c r="K182" i="20"/>
  <c r="K181" i="20" s="1"/>
  <c r="K180" i="20" s="1"/>
  <c r="J182" i="20"/>
  <c r="J181" i="20" s="1"/>
  <c r="J180" i="20" s="1"/>
  <c r="I182" i="20"/>
  <c r="I181" i="20" s="1"/>
  <c r="I180" i="20" s="1"/>
  <c r="H182" i="20"/>
  <c r="H181" i="20" s="1"/>
  <c r="H180" i="20" s="1"/>
  <c r="G182" i="20"/>
  <c r="G181" i="20" s="1"/>
  <c r="G180" i="20" s="1"/>
  <c r="L179" i="20"/>
  <c r="M179" i="20" s="1"/>
  <c r="M178" i="20" s="1"/>
  <c r="M177" i="20" s="1"/>
  <c r="M176" i="20" s="1"/>
  <c r="Q178" i="20"/>
  <c r="Q177" i="20" s="1"/>
  <c r="Q176" i="20" s="1"/>
  <c r="P178" i="20"/>
  <c r="P177" i="20" s="1"/>
  <c r="P176" i="20" s="1"/>
  <c r="O178" i="20"/>
  <c r="O177" i="20" s="1"/>
  <c r="O176" i="20" s="1"/>
  <c r="N178" i="20"/>
  <c r="N177" i="20" s="1"/>
  <c r="N176" i="20" s="1"/>
  <c r="L178" i="20"/>
  <c r="L177" i="20" s="1"/>
  <c r="L176" i="20" s="1"/>
  <c r="K178" i="20"/>
  <c r="K177" i="20" s="1"/>
  <c r="K176" i="20" s="1"/>
  <c r="J178" i="20"/>
  <c r="J177" i="20" s="1"/>
  <c r="J176" i="20" s="1"/>
  <c r="I178" i="20"/>
  <c r="I177" i="20" s="1"/>
  <c r="I176" i="20" s="1"/>
  <c r="H178" i="20"/>
  <c r="H177" i="20" s="1"/>
  <c r="H176" i="20" s="1"/>
  <c r="G178" i="20"/>
  <c r="G177" i="20" s="1"/>
  <c r="G176" i="20" s="1"/>
  <c r="L175" i="20"/>
  <c r="M175" i="20" s="1"/>
  <c r="M174" i="20" s="1"/>
  <c r="M173" i="20" s="1"/>
  <c r="M172" i="20" s="1"/>
  <c r="Q174" i="20"/>
  <c r="Q173" i="20" s="1"/>
  <c r="Q172" i="20" s="1"/>
  <c r="P174" i="20"/>
  <c r="P173" i="20" s="1"/>
  <c r="P172" i="20" s="1"/>
  <c r="O174" i="20"/>
  <c r="O173" i="20" s="1"/>
  <c r="O172" i="20" s="1"/>
  <c r="N174" i="20"/>
  <c r="N173" i="20" s="1"/>
  <c r="N172" i="20" s="1"/>
  <c r="K174" i="20"/>
  <c r="J174" i="20"/>
  <c r="I174" i="20"/>
  <c r="I173" i="20" s="1"/>
  <c r="I172" i="20" s="1"/>
  <c r="H174" i="20"/>
  <c r="H173" i="20" s="1"/>
  <c r="H172" i="20" s="1"/>
  <c r="G174" i="20"/>
  <c r="G173" i="20" s="1"/>
  <c r="G172" i="20" s="1"/>
  <c r="K173" i="20"/>
  <c r="K172" i="20" s="1"/>
  <c r="J173" i="20"/>
  <c r="J172" i="20" s="1"/>
  <c r="L171" i="20"/>
  <c r="M171" i="20" s="1"/>
  <c r="M170" i="20" s="1"/>
  <c r="M169" i="20" s="1"/>
  <c r="M168" i="20" s="1"/>
  <c r="Q170" i="20"/>
  <c r="Q169" i="20" s="1"/>
  <c r="Q168" i="20" s="1"/>
  <c r="P170" i="20"/>
  <c r="P169" i="20" s="1"/>
  <c r="P168" i="20" s="1"/>
  <c r="O170" i="20"/>
  <c r="O169" i="20" s="1"/>
  <c r="O168" i="20" s="1"/>
  <c r="N170" i="20"/>
  <c r="N169" i="20" s="1"/>
  <c r="N168" i="20" s="1"/>
  <c r="K170" i="20"/>
  <c r="K169" i="20" s="1"/>
  <c r="K168" i="20" s="1"/>
  <c r="J170" i="20"/>
  <c r="J169" i="20" s="1"/>
  <c r="J168" i="20" s="1"/>
  <c r="I170" i="20"/>
  <c r="I169" i="20" s="1"/>
  <c r="I168" i="20" s="1"/>
  <c r="H170" i="20"/>
  <c r="H169" i="20" s="1"/>
  <c r="H168" i="20" s="1"/>
  <c r="G170" i="20"/>
  <c r="G169" i="20" s="1"/>
  <c r="G168" i="20" s="1"/>
  <c r="L167" i="20"/>
  <c r="M167" i="20" s="1"/>
  <c r="M166" i="20" s="1"/>
  <c r="M165" i="20" s="1"/>
  <c r="M164" i="20" s="1"/>
  <c r="Q166" i="20"/>
  <c r="Q165" i="20" s="1"/>
  <c r="Q164" i="20" s="1"/>
  <c r="P166" i="20"/>
  <c r="P165" i="20" s="1"/>
  <c r="P164" i="20" s="1"/>
  <c r="O166" i="20"/>
  <c r="O165" i="20" s="1"/>
  <c r="O164" i="20" s="1"/>
  <c r="N166" i="20"/>
  <c r="N165" i="20" s="1"/>
  <c r="N164" i="20" s="1"/>
  <c r="K166" i="20"/>
  <c r="K165" i="20" s="1"/>
  <c r="K164" i="20" s="1"/>
  <c r="J166" i="20"/>
  <c r="J165" i="20" s="1"/>
  <c r="J164" i="20" s="1"/>
  <c r="I166" i="20"/>
  <c r="H166" i="20"/>
  <c r="G166" i="20"/>
  <c r="I165" i="20"/>
  <c r="I164" i="20" s="1"/>
  <c r="H165" i="20"/>
  <c r="H164" i="20" s="1"/>
  <c r="G165" i="20"/>
  <c r="G164" i="20" s="1"/>
  <c r="L163" i="20"/>
  <c r="M163" i="20" s="1"/>
  <c r="M162" i="20" s="1"/>
  <c r="M161" i="20" s="1"/>
  <c r="M160" i="20" s="1"/>
  <c r="Q162" i="20"/>
  <c r="Q161" i="20" s="1"/>
  <c r="Q160" i="20" s="1"/>
  <c r="P162" i="20"/>
  <c r="P161" i="20" s="1"/>
  <c r="P160" i="20" s="1"/>
  <c r="O162" i="20"/>
  <c r="O161" i="20" s="1"/>
  <c r="O160" i="20" s="1"/>
  <c r="N162" i="20"/>
  <c r="N161" i="20" s="1"/>
  <c r="N160" i="20" s="1"/>
  <c r="K162" i="20"/>
  <c r="K161" i="20" s="1"/>
  <c r="K160" i="20" s="1"/>
  <c r="J162" i="20"/>
  <c r="J161" i="20" s="1"/>
  <c r="J160" i="20" s="1"/>
  <c r="I162" i="20"/>
  <c r="I161" i="20" s="1"/>
  <c r="I160" i="20" s="1"/>
  <c r="H162" i="20"/>
  <c r="H161" i="20" s="1"/>
  <c r="H160" i="20" s="1"/>
  <c r="G162" i="20"/>
  <c r="G161" i="20" s="1"/>
  <c r="G160" i="20" s="1"/>
  <c r="L159" i="20"/>
  <c r="M159" i="20" s="1"/>
  <c r="M158" i="20" s="1"/>
  <c r="M157" i="20" s="1"/>
  <c r="M156" i="20" s="1"/>
  <c r="Q158" i="20"/>
  <c r="Q157" i="20" s="1"/>
  <c r="Q156" i="20" s="1"/>
  <c r="P158" i="20"/>
  <c r="P157" i="20" s="1"/>
  <c r="P156" i="20" s="1"/>
  <c r="O158" i="20"/>
  <c r="O157" i="20" s="1"/>
  <c r="O156" i="20" s="1"/>
  <c r="N158" i="20"/>
  <c r="N157" i="20" s="1"/>
  <c r="K158" i="20"/>
  <c r="J158" i="20"/>
  <c r="J157" i="20" s="1"/>
  <c r="J156" i="20" s="1"/>
  <c r="I158" i="20"/>
  <c r="I157" i="20" s="1"/>
  <c r="I156" i="20" s="1"/>
  <c r="H158" i="20"/>
  <c r="H157" i="20" s="1"/>
  <c r="H156" i="20" s="1"/>
  <c r="G158" i="20"/>
  <c r="G157" i="20" s="1"/>
  <c r="G156" i="20" s="1"/>
  <c r="K157" i="20"/>
  <c r="K156" i="20" s="1"/>
  <c r="N156" i="20"/>
  <c r="L155" i="20"/>
  <c r="M155" i="20" s="1"/>
  <c r="M154" i="20" s="1"/>
  <c r="M153" i="20" s="1"/>
  <c r="M152" i="20" s="1"/>
  <c r="Q154" i="20"/>
  <c r="P154" i="20"/>
  <c r="P153" i="20" s="1"/>
  <c r="P152" i="20" s="1"/>
  <c r="O154" i="20"/>
  <c r="O153" i="20" s="1"/>
  <c r="O152" i="20" s="1"/>
  <c r="N154" i="20"/>
  <c r="N153" i="20" s="1"/>
  <c r="N152" i="20" s="1"/>
  <c r="K154" i="20"/>
  <c r="J154" i="20"/>
  <c r="I154" i="20"/>
  <c r="I153" i="20" s="1"/>
  <c r="I152" i="20" s="1"/>
  <c r="H154" i="20"/>
  <c r="H153" i="20" s="1"/>
  <c r="H152" i="20" s="1"/>
  <c r="G154" i="20"/>
  <c r="G153" i="20" s="1"/>
  <c r="G152" i="20" s="1"/>
  <c r="Q153" i="20"/>
  <c r="Q152" i="20" s="1"/>
  <c r="K153" i="20"/>
  <c r="K152" i="20" s="1"/>
  <c r="J153" i="20"/>
  <c r="J152" i="20" s="1"/>
  <c r="L151" i="20"/>
  <c r="M151" i="20" s="1"/>
  <c r="M150" i="20" s="1"/>
  <c r="M149" i="20" s="1"/>
  <c r="M148" i="20" s="1"/>
  <c r="Q150" i="20"/>
  <c r="Q149" i="20" s="1"/>
  <c r="Q148" i="20" s="1"/>
  <c r="P150" i="20"/>
  <c r="P149" i="20" s="1"/>
  <c r="P148" i="20" s="1"/>
  <c r="O150" i="20"/>
  <c r="O149" i="20" s="1"/>
  <c r="O148" i="20" s="1"/>
  <c r="N150" i="20"/>
  <c r="N149" i="20" s="1"/>
  <c r="N148" i="20" s="1"/>
  <c r="K150" i="20"/>
  <c r="K149" i="20" s="1"/>
  <c r="K148" i="20" s="1"/>
  <c r="J150" i="20"/>
  <c r="J149" i="20" s="1"/>
  <c r="J148" i="20" s="1"/>
  <c r="I150" i="20"/>
  <c r="I149" i="20" s="1"/>
  <c r="I148" i="20" s="1"/>
  <c r="H150" i="20"/>
  <c r="H149" i="20" s="1"/>
  <c r="H148" i="20" s="1"/>
  <c r="G150" i="20"/>
  <c r="G149" i="20" s="1"/>
  <c r="G148" i="20" s="1"/>
  <c r="L147" i="20"/>
  <c r="M147" i="20" s="1"/>
  <c r="M146" i="20" s="1"/>
  <c r="M145" i="20" s="1"/>
  <c r="M144" i="20" s="1"/>
  <c r="Q146" i="20"/>
  <c r="Q145" i="20" s="1"/>
  <c r="Q144" i="20" s="1"/>
  <c r="P146" i="20"/>
  <c r="P145" i="20" s="1"/>
  <c r="P144" i="20" s="1"/>
  <c r="O146" i="20"/>
  <c r="O145" i="20" s="1"/>
  <c r="O144" i="20" s="1"/>
  <c r="N146" i="20"/>
  <c r="N145" i="20" s="1"/>
  <c r="N144" i="20" s="1"/>
  <c r="K146" i="20"/>
  <c r="K145" i="20" s="1"/>
  <c r="K144" i="20" s="1"/>
  <c r="J146" i="20"/>
  <c r="J145" i="20" s="1"/>
  <c r="J144" i="20" s="1"/>
  <c r="I146" i="20"/>
  <c r="I145" i="20" s="1"/>
  <c r="I144" i="20" s="1"/>
  <c r="H146" i="20"/>
  <c r="H145" i="20" s="1"/>
  <c r="H144" i="20" s="1"/>
  <c r="G146" i="20"/>
  <c r="G145" i="20"/>
  <c r="G144" i="20" s="1"/>
  <c r="L143" i="20"/>
  <c r="L142" i="20" s="1"/>
  <c r="L141" i="20" s="1"/>
  <c r="L140" i="20" s="1"/>
  <c r="Q142" i="20"/>
  <c r="Q141" i="20" s="1"/>
  <c r="Q140" i="20" s="1"/>
  <c r="P142" i="20"/>
  <c r="P141" i="20" s="1"/>
  <c r="P140" i="20" s="1"/>
  <c r="O142" i="20"/>
  <c r="O141" i="20" s="1"/>
  <c r="O140" i="20" s="1"/>
  <c r="N142" i="20"/>
  <c r="N141" i="20" s="1"/>
  <c r="N140" i="20" s="1"/>
  <c r="K142" i="20"/>
  <c r="K141" i="20" s="1"/>
  <c r="K140" i="20" s="1"/>
  <c r="J142" i="20"/>
  <c r="J141" i="20" s="1"/>
  <c r="J140" i="20" s="1"/>
  <c r="I142" i="20"/>
  <c r="I141" i="20" s="1"/>
  <c r="I140" i="20" s="1"/>
  <c r="H142" i="20"/>
  <c r="H141" i="20" s="1"/>
  <c r="H140" i="20" s="1"/>
  <c r="G142" i="20"/>
  <c r="G141" i="20" s="1"/>
  <c r="G140" i="20" s="1"/>
  <c r="L139" i="20"/>
  <c r="L138" i="20"/>
  <c r="M138" i="20" s="1"/>
  <c r="Q137" i="20"/>
  <c r="Q136" i="20" s="1"/>
  <c r="Q135" i="20" s="1"/>
  <c r="P137" i="20"/>
  <c r="P136" i="20" s="1"/>
  <c r="P135" i="20" s="1"/>
  <c r="O137" i="20"/>
  <c r="O136" i="20" s="1"/>
  <c r="O135" i="20" s="1"/>
  <c r="N137" i="20"/>
  <c r="N136" i="20" s="1"/>
  <c r="N135" i="20" s="1"/>
  <c r="K137" i="20"/>
  <c r="K136" i="20" s="1"/>
  <c r="J137" i="20"/>
  <c r="J136" i="20" s="1"/>
  <c r="I137" i="20"/>
  <c r="H137" i="20"/>
  <c r="H136" i="20" s="1"/>
  <c r="G137" i="20"/>
  <c r="G136" i="20" s="1"/>
  <c r="I136" i="20"/>
  <c r="M135" i="20"/>
  <c r="L134" i="20"/>
  <c r="M134" i="20" s="1"/>
  <c r="M133" i="20" s="1"/>
  <c r="M132" i="20" s="1"/>
  <c r="M131" i="20" s="1"/>
  <c r="Q133" i="20"/>
  <c r="Q132" i="20" s="1"/>
  <c r="Q131" i="20" s="1"/>
  <c r="P133" i="20"/>
  <c r="P132" i="20" s="1"/>
  <c r="P131" i="20" s="1"/>
  <c r="O133" i="20"/>
  <c r="O132" i="20" s="1"/>
  <c r="O131" i="20" s="1"/>
  <c r="N133" i="20"/>
  <c r="N132" i="20" s="1"/>
  <c r="N131" i="20" s="1"/>
  <c r="L133" i="20"/>
  <c r="L132" i="20" s="1"/>
  <c r="L131" i="20" s="1"/>
  <c r="K133" i="20"/>
  <c r="K132" i="20" s="1"/>
  <c r="K131" i="20" s="1"/>
  <c r="J133" i="20"/>
  <c r="J132" i="20" s="1"/>
  <c r="J131" i="20" s="1"/>
  <c r="I133" i="20"/>
  <c r="I132" i="20" s="1"/>
  <c r="I131" i="20" s="1"/>
  <c r="H133" i="20"/>
  <c r="H132" i="20" s="1"/>
  <c r="H131" i="20" s="1"/>
  <c r="G133" i="20"/>
  <c r="G132" i="20" s="1"/>
  <c r="G131" i="20" s="1"/>
  <c r="L130" i="20"/>
  <c r="M130" i="20" s="1"/>
  <c r="M129" i="20" s="1"/>
  <c r="M128" i="20" s="1"/>
  <c r="M127" i="20" s="1"/>
  <c r="Q129" i="20"/>
  <c r="Q128" i="20" s="1"/>
  <c r="Q127" i="20" s="1"/>
  <c r="P129" i="20"/>
  <c r="P128" i="20" s="1"/>
  <c r="P127" i="20" s="1"/>
  <c r="O129" i="20"/>
  <c r="O128" i="20" s="1"/>
  <c r="O127" i="20" s="1"/>
  <c r="N129" i="20"/>
  <c r="N128" i="20" s="1"/>
  <c r="N127" i="20" s="1"/>
  <c r="L129" i="20"/>
  <c r="K129" i="20"/>
  <c r="K128" i="20" s="1"/>
  <c r="K127" i="20" s="1"/>
  <c r="J129" i="20"/>
  <c r="J128" i="20" s="1"/>
  <c r="J127" i="20" s="1"/>
  <c r="I129" i="20"/>
  <c r="I128" i="20" s="1"/>
  <c r="I127" i="20" s="1"/>
  <c r="H129" i="20"/>
  <c r="H128" i="20" s="1"/>
  <c r="H127" i="20" s="1"/>
  <c r="G129" i="20"/>
  <c r="G128" i="20" s="1"/>
  <c r="G127" i="20" s="1"/>
  <c r="L128" i="20"/>
  <c r="L127" i="20" s="1"/>
  <c r="L126" i="20"/>
  <c r="M126" i="20" s="1"/>
  <c r="M125" i="20" s="1"/>
  <c r="M124" i="20" s="1"/>
  <c r="M123" i="20" s="1"/>
  <c r="Q125" i="20"/>
  <c r="Q124" i="20" s="1"/>
  <c r="Q123" i="20" s="1"/>
  <c r="P125" i="20"/>
  <c r="O125" i="20"/>
  <c r="O124" i="20" s="1"/>
  <c r="O123" i="20" s="1"/>
  <c r="N125" i="20"/>
  <c r="N124" i="20" s="1"/>
  <c r="N123" i="20" s="1"/>
  <c r="L125" i="20"/>
  <c r="L124" i="20" s="1"/>
  <c r="L123" i="20" s="1"/>
  <c r="K125" i="20"/>
  <c r="K124" i="20" s="1"/>
  <c r="K123" i="20" s="1"/>
  <c r="J125" i="20"/>
  <c r="I125" i="20"/>
  <c r="I124" i="20" s="1"/>
  <c r="I123" i="20" s="1"/>
  <c r="H125" i="20"/>
  <c r="H124" i="20" s="1"/>
  <c r="H123" i="20" s="1"/>
  <c r="G125" i="20"/>
  <c r="G124" i="20" s="1"/>
  <c r="G123" i="20" s="1"/>
  <c r="P124" i="20"/>
  <c r="P123" i="20" s="1"/>
  <c r="J124" i="20"/>
  <c r="J123" i="20" s="1"/>
  <c r="L122" i="20"/>
  <c r="M122" i="20" s="1"/>
  <c r="M121" i="20" s="1"/>
  <c r="M120" i="20" s="1"/>
  <c r="M119" i="20" s="1"/>
  <c r="Q121" i="20"/>
  <c r="Q120" i="20" s="1"/>
  <c r="Q119" i="20" s="1"/>
  <c r="P121" i="20"/>
  <c r="P120" i="20" s="1"/>
  <c r="P119" i="20" s="1"/>
  <c r="O121" i="20"/>
  <c r="O120" i="20" s="1"/>
  <c r="O119" i="20" s="1"/>
  <c r="N121" i="20"/>
  <c r="N120" i="20" s="1"/>
  <c r="N119" i="20" s="1"/>
  <c r="K121" i="20"/>
  <c r="J121" i="20"/>
  <c r="J120" i="20" s="1"/>
  <c r="J119" i="20" s="1"/>
  <c r="I121" i="20"/>
  <c r="I120" i="20" s="1"/>
  <c r="I119" i="20" s="1"/>
  <c r="H121" i="20"/>
  <c r="H120" i="20" s="1"/>
  <c r="H119" i="20" s="1"/>
  <c r="G121" i="20"/>
  <c r="G120" i="20" s="1"/>
  <c r="G119" i="20" s="1"/>
  <c r="K120" i="20"/>
  <c r="K119" i="20" s="1"/>
  <c r="L118" i="20"/>
  <c r="M118" i="20" s="1"/>
  <c r="M117" i="20" s="1"/>
  <c r="M116" i="20" s="1"/>
  <c r="M115" i="20" s="1"/>
  <c r="Q117" i="20"/>
  <c r="Q116" i="20" s="1"/>
  <c r="Q115" i="20" s="1"/>
  <c r="P117" i="20"/>
  <c r="P116" i="20" s="1"/>
  <c r="P115" i="20" s="1"/>
  <c r="O117" i="20"/>
  <c r="O116" i="20" s="1"/>
  <c r="O115" i="20" s="1"/>
  <c r="N117" i="20"/>
  <c r="N116" i="20" s="1"/>
  <c r="N115" i="20" s="1"/>
  <c r="K117" i="20"/>
  <c r="K116" i="20" s="1"/>
  <c r="K115" i="20" s="1"/>
  <c r="J117" i="20"/>
  <c r="J116" i="20" s="1"/>
  <c r="J115" i="20" s="1"/>
  <c r="I117" i="20"/>
  <c r="I116" i="20" s="1"/>
  <c r="I115" i="20" s="1"/>
  <c r="H117" i="20"/>
  <c r="H116" i="20" s="1"/>
  <c r="H115" i="20" s="1"/>
  <c r="G117" i="20"/>
  <c r="G116" i="20" s="1"/>
  <c r="G115" i="20" s="1"/>
  <c r="L114" i="20"/>
  <c r="L113" i="20" s="1"/>
  <c r="L112" i="20" s="1"/>
  <c r="L111" i="20" s="1"/>
  <c r="Q113" i="20"/>
  <c r="Q112" i="20" s="1"/>
  <c r="Q111" i="20" s="1"/>
  <c r="P113" i="20"/>
  <c r="P112" i="20" s="1"/>
  <c r="P111" i="20" s="1"/>
  <c r="O113" i="20"/>
  <c r="O112" i="20" s="1"/>
  <c r="O111" i="20" s="1"/>
  <c r="N113" i="20"/>
  <c r="N112" i="20" s="1"/>
  <c r="N111" i="20" s="1"/>
  <c r="K113" i="20"/>
  <c r="K112" i="20" s="1"/>
  <c r="K111" i="20" s="1"/>
  <c r="J113" i="20"/>
  <c r="J112" i="20" s="1"/>
  <c r="J111" i="20" s="1"/>
  <c r="I113" i="20"/>
  <c r="I112" i="20" s="1"/>
  <c r="I111" i="20" s="1"/>
  <c r="H113" i="20"/>
  <c r="H112" i="20" s="1"/>
  <c r="H111" i="20" s="1"/>
  <c r="G113" i="20"/>
  <c r="G112" i="20"/>
  <c r="G111" i="20" s="1"/>
  <c r="L110" i="20"/>
  <c r="M110" i="20" s="1"/>
  <c r="M109" i="20" s="1"/>
  <c r="M108" i="20" s="1"/>
  <c r="M107" i="20" s="1"/>
  <c r="Q109" i="20"/>
  <c r="Q108" i="20" s="1"/>
  <c r="Q107" i="20" s="1"/>
  <c r="P109" i="20"/>
  <c r="P108" i="20" s="1"/>
  <c r="P107" i="20" s="1"/>
  <c r="O109" i="20"/>
  <c r="O108" i="20" s="1"/>
  <c r="O107" i="20" s="1"/>
  <c r="N109" i="20"/>
  <c r="N108" i="20" s="1"/>
  <c r="N107" i="20" s="1"/>
  <c r="L109" i="20"/>
  <c r="K109" i="20"/>
  <c r="K108" i="20" s="1"/>
  <c r="K107" i="20" s="1"/>
  <c r="J109" i="20"/>
  <c r="J108" i="20" s="1"/>
  <c r="J107" i="20" s="1"/>
  <c r="I109" i="20"/>
  <c r="I108" i="20" s="1"/>
  <c r="I107" i="20" s="1"/>
  <c r="H109" i="20"/>
  <c r="H108" i="20" s="1"/>
  <c r="H107" i="20" s="1"/>
  <c r="G109" i="20"/>
  <c r="G108" i="20" s="1"/>
  <c r="G107" i="20" s="1"/>
  <c r="L108" i="20"/>
  <c r="L107" i="20" s="1"/>
  <c r="L106" i="20"/>
  <c r="L105" i="20" s="1"/>
  <c r="L104" i="20" s="1"/>
  <c r="L103" i="20" s="1"/>
  <c r="Q105" i="20"/>
  <c r="Q104" i="20" s="1"/>
  <c r="Q103" i="20" s="1"/>
  <c r="P105" i="20"/>
  <c r="P104" i="20" s="1"/>
  <c r="P103" i="20" s="1"/>
  <c r="O105" i="20"/>
  <c r="O104" i="20" s="1"/>
  <c r="O103" i="20" s="1"/>
  <c r="N105" i="20"/>
  <c r="N104" i="20" s="1"/>
  <c r="N103" i="20" s="1"/>
  <c r="K105" i="20"/>
  <c r="K104" i="20" s="1"/>
  <c r="K103" i="20" s="1"/>
  <c r="J105" i="20"/>
  <c r="J104" i="20" s="1"/>
  <c r="J103" i="20" s="1"/>
  <c r="I105" i="20"/>
  <c r="I104" i="20" s="1"/>
  <c r="I103" i="20" s="1"/>
  <c r="H105" i="20"/>
  <c r="H104" i="20" s="1"/>
  <c r="H103" i="20" s="1"/>
  <c r="G105" i="20"/>
  <c r="G104" i="20" s="1"/>
  <c r="G103" i="20" s="1"/>
  <c r="L102" i="20"/>
  <c r="M102" i="20" s="1"/>
  <c r="M101" i="20" s="1"/>
  <c r="M100" i="20" s="1"/>
  <c r="M99" i="20" s="1"/>
  <c r="Q101" i="20"/>
  <c r="Q100" i="20" s="1"/>
  <c r="Q99" i="20" s="1"/>
  <c r="P101" i="20"/>
  <c r="P100" i="20" s="1"/>
  <c r="P99" i="20" s="1"/>
  <c r="O101" i="20"/>
  <c r="O100" i="20" s="1"/>
  <c r="O99" i="20" s="1"/>
  <c r="N101" i="20"/>
  <c r="N100" i="20" s="1"/>
  <c r="N99" i="20" s="1"/>
  <c r="L101" i="20"/>
  <c r="L100" i="20" s="1"/>
  <c r="L99" i="20" s="1"/>
  <c r="K101" i="20"/>
  <c r="K100" i="20" s="1"/>
  <c r="K99" i="20" s="1"/>
  <c r="J101" i="20"/>
  <c r="J100" i="20" s="1"/>
  <c r="J99" i="20" s="1"/>
  <c r="I101" i="20"/>
  <c r="I100" i="20" s="1"/>
  <c r="I99" i="20" s="1"/>
  <c r="H101" i="20"/>
  <c r="H100" i="20" s="1"/>
  <c r="H99" i="20" s="1"/>
  <c r="G101" i="20"/>
  <c r="G100" i="20" s="1"/>
  <c r="G99" i="20" s="1"/>
  <c r="L95" i="20"/>
  <c r="M95" i="20" s="1"/>
  <c r="M94" i="20" s="1"/>
  <c r="M93" i="20" s="1"/>
  <c r="Q94" i="20"/>
  <c r="Q93" i="20" s="1"/>
  <c r="P94" i="20"/>
  <c r="P93" i="20" s="1"/>
  <c r="O94" i="20"/>
  <c r="O93" i="20" s="1"/>
  <c r="N94" i="20"/>
  <c r="N93" i="20" s="1"/>
  <c r="K94" i="20"/>
  <c r="K93" i="20" s="1"/>
  <c r="J94" i="20"/>
  <c r="J93" i="20" s="1"/>
  <c r="I94" i="20"/>
  <c r="I93" i="20" s="1"/>
  <c r="H94" i="20"/>
  <c r="G94" i="20"/>
  <c r="G93" i="20" s="1"/>
  <c r="H93" i="20"/>
  <c r="L92" i="20"/>
  <c r="M92" i="20" s="1"/>
  <c r="M91" i="20" s="1"/>
  <c r="M90" i="20" s="1"/>
  <c r="Q91" i="20"/>
  <c r="Q90" i="20" s="1"/>
  <c r="P91" i="20"/>
  <c r="P90" i="20" s="1"/>
  <c r="P89" i="20" s="1"/>
  <c r="O91" i="20"/>
  <c r="O90" i="20" s="1"/>
  <c r="O89" i="20" s="1"/>
  <c r="N91" i="20"/>
  <c r="N90" i="20" s="1"/>
  <c r="K91" i="20"/>
  <c r="K90" i="20" s="1"/>
  <c r="J91" i="20"/>
  <c r="J90" i="20" s="1"/>
  <c r="I91" i="20"/>
  <c r="I90" i="20" s="1"/>
  <c r="I89" i="20" s="1"/>
  <c r="H91" i="20"/>
  <c r="H90" i="20" s="1"/>
  <c r="G91" i="20"/>
  <c r="G90" i="20" s="1"/>
  <c r="L88" i="20"/>
  <c r="M88" i="20" s="1"/>
  <c r="M87" i="20" s="1"/>
  <c r="M86" i="20" s="1"/>
  <c r="Q87" i="20"/>
  <c r="P87" i="20"/>
  <c r="P86" i="20" s="1"/>
  <c r="O87" i="20"/>
  <c r="O86" i="20" s="1"/>
  <c r="N87" i="20"/>
  <c r="N86" i="20" s="1"/>
  <c r="K87" i="20"/>
  <c r="K86" i="20" s="1"/>
  <c r="J87" i="20"/>
  <c r="J86" i="20" s="1"/>
  <c r="I87" i="20"/>
  <c r="I86" i="20" s="1"/>
  <c r="H87" i="20"/>
  <c r="H86" i="20" s="1"/>
  <c r="G87" i="20"/>
  <c r="G86" i="20" s="1"/>
  <c r="Q86" i="20"/>
  <c r="L85" i="20"/>
  <c r="M85" i="20" s="1"/>
  <c r="L84" i="20"/>
  <c r="M84" i="20" s="1"/>
  <c r="L83" i="20"/>
  <c r="M83" i="20" s="1"/>
  <c r="Q82" i="20"/>
  <c r="Q81" i="20" s="1"/>
  <c r="P82" i="20"/>
  <c r="P81" i="20" s="1"/>
  <c r="O82" i="20"/>
  <c r="O81" i="20" s="1"/>
  <c r="N82" i="20"/>
  <c r="N81" i="20" s="1"/>
  <c r="K82" i="20"/>
  <c r="K81" i="20" s="1"/>
  <c r="J82" i="20"/>
  <c r="J81" i="20" s="1"/>
  <c r="I82" i="20"/>
  <c r="I81" i="20" s="1"/>
  <c r="H82" i="20"/>
  <c r="H81" i="20" s="1"/>
  <c r="G82" i="20"/>
  <c r="G81" i="20" s="1"/>
  <c r="L80" i="20"/>
  <c r="L79" i="20"/>
  <c r="M79" i="20" s="1"/>
  <c r="Q78" i="20"/>
  <c r="P78" i="20"/>
  <c r="P77" i="20" s="1"/>
  <c r="P76" i="20" s="1"/>
  <c r="O78" i="20"/>
  <c r="O77" i="20" s="1"/>
  <c r="O76" i="20" s="1"/>
  <c r="N78" i="20"/>
  <c r="N77" i="20" s="1"/>
  <c r="N76" i="20" s="1"/>
  <c r="K78" i="20"/>
  <c r="K77" i="20" s="1"/>
  <c r="K76" i="20" s="1"/>
  <c r="J78" i="20"/>
  <c r="J77" i="20" s="1"/>
  <c r="J76" i="20" s="1"/>
  <c r="I78" i="20"/>
  <c r="I77" i="20" s="1"/>
  <c r="I76" i="20" s="1"/>
  <c r="H78" i="20"/>
  <c r="H77" i="20" s="1"/>
  <c r="H76" i="20" s="1"/>
  <c r="G78" i="20"/>
  <c r="G77" i="20" s="1"/>
  <c r="G76" i="20" s="1"/>
  <c r="Q77" i="20"/>
  <c r="Q76" i="20" s="1"/>
  <c r="L75" i="20"/>
  <c r="M75" i="20" s="1"/>
  <c r="M74" i="20" s="1"/>
  <c r="M73" i="20" s="1"/>
  <c r="Q74" i="20"/>
  <c r="Q73" i="20" s="1"/>
  <c r="P74" i="20"/>
  <c r="P73" i="20" s="1"/>
  <c r="O74" i="20"/>
  <c r="O73" i="20" s="1"/>
  <c r="N74" i="20"/>
  <c r="N73" i="20" s="1"/>
  <c r="L74" i="20"/>
  <c r="L73" i="20" s="1"/>
  <c r="K74" i="20"/>
  <c r="J74" i="20"/>
  <c r="J73" i="20" s="1"/>
  <c r="I74" i="20"/>
  <c r="I73" i="20" s="1"/>
  <c r="H74" i="20"/>
  <c r="H73" i="20" s="1"/>
  <c r="G74" i="20"/>
  <c r="G73" i="20" s="1"/>
  <c r="K73" i="20"/>
  <c r="L71" i="20"/>
  <c r="L70" i="20"/>
  <c r="M70" i="20" s="1"/>
  <c r="L69" i="20"/>
  <c r="M69" i="20" s="1"/>
  <c r="L68" i="20"/>
  <c r="M68" i="20" s="1"/>
  <c r="L67" i="20"/>
  <c r="M67" i="20" s="1"/>
  <c r="L66" i="20"/>
  <c r="M66" i="20" s="1"/>
  <c r="Q65" i="20"/>
  <c r="P65" i="20"/>
  <c r="O65" i="20"/>
  <c r="N65" i="20"/>
  <c r="K65" i="20"/>
  <c r="J65" i="20"/>
  <c r="I65" i="20"/>
  <c r="H65" i="20"/>
  <c r="G65" i="20"/>
  <c r="L64" i="20"/>
  <c r="M64" i="20" s="1"/>
  <c r="L63" i="20"/>
  <c r="M63" i="20" s="1"/>
  <c r="L62" i="20"/>
  <c r="M62" i="20" s="1"/>
  <c r="L61" i="20"/>
  <c r="M61" i="20" s="1"/>
  <c r="L60" i="20"/>
  <c r="L59" i="20"/>
  <c r="M59" i="20" s="1"/>
  <c r="Q58" i="20"/>
  <c r="P58" i="20"/>
  <c r="O58" i="20"/>
  <c r="N58" i="20"/>
  <c r="K58" i="20"/>
  <c r="J58" i="20"/>
  <c r="I58" i="20"/>
  <c r="H58" i="20"/>
  <c r="G58" i="20"/>
  <c r="L57" i="20"/>
  <c r="M57" i="20" s="1"/>
  <c r="L56" i="20"/>
  <c r="L55" i="20"/>
  <c r="M55" i="20" s="1"/>
  <c r="Q54" i="20"/>
  <c r="P54" i="20"/>
  <c r="O54" i="20"/>
  <c r="N54" i="20"/>
  <c r="K54" i="20"/>
  <c r="J54" i="20"/>
  <c r="I54" i="20"/>
  <c r="H54" i="20"/>
  <c r="G54" i="20"/>
  <c r="L53" i="20"/>
  <c r="M53" i="20" s="1"/>
  <c r="L52" i="20"/>
  <c r="M52" i="20" s="1"/>
  <c r="L51" i="20"/>
  <c r="L50" i="20"/>
  <c r="M50" i="20" s="1"/>
  <c r="Q49" i="20"/>
  <c r="P49" i="20"/>
  <c r="O49" i="20"/>
  <c r="N49" i="20"/>
  <c r="N48" i="20" s="1"/>
  <c r="K49" i="20"/>
  <c r="J49" i="20"/>
  <c r="I49" i="20"/>
  <c r="H49" i="20"/>
  <c r="G49" i="20"/>
  <c r="L47" i="20"/>
  <c r="M47" i="20" s="1"/>
  <c r="L46" i="20"/>
  <c r="M46" i="20" s="1"/>
  <c r="L45" i="20"/>
  <c r="M45" i="20" s="1"/>
  <c r="L44" i="20"/>
  <c r="M44" i="20" s="1"/>
  <c r="L43" i="20"/>
  <c r="M43" i="20" s="1"/>
  <c r="L42" i="20"/>
  <c r="M42" i="20" s="1"/>
  <c r="Q41" i="20"/>
  <c r="P41" i="20"/>
  <c r="O41" i="20"/>
  <c r="N41" i="20"/>
  <c r="K41" i="20"/>
  <c r="J41" i="20"/>
  <c r="I41" i="20"/>
  <c r="H41" i="20"/>
  <c r="G41" i="20"/>
  <c r="L40" i="20"/>
  <c r="M40" i="20" s="1"/>
  <c r="L39" i="20"/>
  <c r="M39" i="20" s="1"/>
  <c r="Q38" i="20"/>
  <c r="Q37" i="20" s="1"/>
  <c r="P38" i="20"/>
  <c r="O38" i="20"/>
  <c r="N38" i="20"/>
  <c r="K38" i="20"/>
  <c r="J38" i="20"/>
  <c r="I38" i="20"/>
  <c r="I37" i="20" s="1"/>
  <c r="H38" i="20"/>
  <c r="H37" i="20" s="1"/>
  <c r="G38" i="20"/>
  <c r="L35" i="20"/>
  <c r="M35" i="20" s="1"/>
  <c r="M34" i="20" s="1"/>
  <c r="M33" i="20" s="1"/>
  <c r="M32" i="20" s="1"/>
  <c r="Q34" i="20"/>
  <c r="Q33" i="20" s="1"/>
  <c r="Q32" i="20" s="1"/>
  <c r="P34" i="20"/>
  <c r="P33" i="20" s="1"/>
  <c r="P32" i="20" s="1"/>
  <c r="O34" i="20"/>
  <c r="O33" i="20" s="1"/>
  <c r="O32" i="20" s="1"/>
  <c r="N34" i="20"/>
  <c r="N33" i="20" s="1"/>
  <c r="N32" i="20" s="1"/>
  <c r="K34" i="20"/>
  <c r="J34" i="20"/>
  <c r="J33" i="20" s="1"/>
  <c r="J32" i="20" s="1"/>
  <c r="I34" i="20"/>
  <c r="I33" i="20" s="1"/>
  <c r="I32" i="20" s="1"/>
  <c r="H34" i="20"/>
  <c r="H33" i="20" s="1"/>
  <c r="H32" i="20" s="1"/>
  <c r="G34" i="20"/>
  <c r="K33" i="20"/>
  <c r="K32" i="20" s="1"/>
  <c r="G33" i="20"/>
  <c r="G32" i="20" s="1"/>
  <c r="L30" i="20"/>
  <c r="L29" i="20"/>
  <c r="M29" i="20" s="1"/>
  <c r="L28" i="20"/>
  <c r="M28" i="20" s="1"/>
  <c r="L27" i="20"/>
  <c r="M27" i="20" s="1"/>
  <c r="L26" i="20"/>
  <c r="M26" i="20" s="1"/>
  <c r="L25" i="20"/>
  <c r="M25" i="20" s="1"/>
  <c r="Q24" i="20"/>
  <c r="Q23" i="20" s="1"/>
  <c r="P24" i="20"/>
  <c r="P23" i="20" s="1"/>
  <c r="O24" i="20"/>
  <c r="O23" i="20" s="1"/>
  <c r="N24" i="20"/>
  <c r="K24" i="20"/>
  <c r="K23" i="20" s="1"/>
  <c r="J24" i="20"/>
  <c r="J23" i="20" s="1"/>
  <c r="I24" i="20"/>
  <c r="I23" i="20" s="1"/>
  <c r="H24" i="20"/>
  <c r="H23" i="20" s="1"/>
  <c r="G24" i="20"/>
  <c r="G23" i="20" s="1"/>
  <c r="N23" i="20"/>
  <c r="L22" i="20"/>
  <c r="M22" i="20" s="1"/>
  <c r="L21" i="20"/>
  <c r="M21" i="20" s="1"/>
  <c r="L20" i="20"/>
  <c r="M20" i="20" s="1"/>
  <c r="L19" i="20"/>
  <c r="M19" i="20" s="1"/>
  <c r="L18" i="20"/>
  <c r="M18" i="20" s="1"/>
  <c r="L17" i="20"/>
  <c r="M17" i="20" s="1"/>
  <c r="L16" i="20"/>
  <c r="M16" i="20" s="1"/>
  <c r="Q15" i="20"/>
  <c r="P15" i="20"/>
  <c r="O15" i="20"/>
  <c r="N15" i="20"/>
  <c r="K15" i="20"/>
  <c r="J15" i="20"/>
  <c r="I15" i="20"/>
  <c r="H15" i="20"/>
  <c r="G15" i="20"/>
  <c r="L14" i="20"/>
  <c r="M14" i="20" s="1"/>
  <c r="L13" i="20"/>
  <c r="M13" i="20" s="1"/>
  <c r="L12" i="20"/>
  <c r="M12" i="20" s="1"/>
  <c r="L11" i="20"/>
  <c r="M11" i="20" s="1"/>
  <c r="L10" i="20"/>
  <c r="M10" i="20" s="1"/>
  <c r="L9" i="20"/>
  <c r="M9" i="20" s="1"/>
  <c r="L8" i="20"/>
  <c r="M8" i="20" s="1"/>
  <c r="L7" i="20"/>
  <c r="M7" i="20" s="1"/>
  <c r="Q6" i="20"/>
  <c r="Q5" i="20" s="1"/>
  <c r="P6" i="20"/>
  <c r="P5" i="20" s="1"/>
  <c r="O6" i="20"/>
  <c r="N6" i="20"/>
  <c r="N5" i="20" s="1"/>
  <c r="K6" i="20"/>
  <c r="J6" i="20"/>
  <c r="I6" i="20"/>
  <c r="I5" i="20" s="1"/>
  <c r="H6" i="20"/>
  <c r="H5" i="20" s="1"/>
  <c r="G6" i="20"/>
  <c r="G5" i="20" s="1"/>
  <c r="O5" i="20"/>
  <c r="K5" i="20"/>
  <c r="J5" i="20"/>
  <c r="K1723" i="20" l="1"/>
  <c r="K1722" i="20" s="1"/>
  <c r="M1971" i="20"/>
  <c r="M1970" i="20" s="1"/>
  <c r="Q436" i="20"/>
  <c r="Q435" i="20" s="1"/>
  <c r="O1217" i="20"/>
  <c r="O1216" i="20" s="1"/>
  <c r="G1251" i="20"/>
  <c r="G1250" i="20" s="1"/>
  <c r="M1372" i="20"/>
  <c r="M1371" i="20" s="1"/>
  <c r="M1370" i="20" s="1"/>
  <c r="M1369" i="20" s="1"/>
  <c r="P1444" i="20"/>
  <c r="P1443" i="20" s="1"/>
  <c r="K1998" i="20"/>
  <c r="K1997" i="20" s="1"/>
  <c r="J37" i="20"/>
  <c r="K72" i="20"/>
  <c r="P246" i="20"/>
  <c r="P245" i="20" s="1"/>
  <c r="Q529" i="20"/>
  <c r="L648" i="20"/>
  <c r="L647" i="20" s="1"/>
  <c r="L646" i="20" s="1"/>
  <c r="L706" i="20"/>
  <c r="P730" i="20"/>
  <c r="P729" i="20" s="1"/>
  <c r="N954" i="20"/>
  <c r="N953" i="20" s="1"/>
  <c r="N952" i="20" s="1"/>
  <c r="N951" i="20" s="1"/>
  <c r="L1062" i="20"/>
  <c r="L1106" i="20"/>
  <c r="L1105" i="20" s="1"/>
  <c r="L1104" i="20" s="1"/>
  <c r="N1234" i="20"/>
  <c r="N1233" i="20" s="1"/>
  <c r="Q1444" i="20"/>
  <c r="Q1443" i="20" s="1"/>
  <c r="P1550" i="20"/>
  <c r="J1740" i="20"/>
  <c r="J1739" i="20" s="1"/>
  <c r="P1969" i="20"/>
  <c r="P1968" i="20" s="1"/>
  <c r="N1998" i="20"/>
  <c r="N1997" i="20" s="1"/>
  <c r="L1075" i="20"/>
  <c r="L1074" i="20" s="1"/>
  <c r="L1073" i="20" s="1"/>
  <c r="L1069" i="20" s="1"/>
  <c r="J452" i="20"/>
  <c r="J451" i="20" s="1"/>
  <c r="G703" i="20"/>
  <c r="G702" i="20" s="1"/>
  <c r="G701" i="20" s="1"/>
  <c r="G700" i="20" s="1"/>
  <c r="Q730" i="20"/>
  <c r="Q729" i="20" s="1"/>
  <c r="Q724" i="20" s="1"/>
  <c r="Q723" i="20" s="1"/>
  <c r="H780" i="20"/>
  <c r="H779" i="20" s="1"/>
  <c r="H774" i="20" s="1"/>
  <c r="L1084" i="20"/>
  <c r="L1083" i="20" s="1"/>
  <c r="L1126" i="20"/>
  <c r="L1125" i="20" s="1"/>
  <c r="L1124" i="20" s="1"/>
  <c r="J1191" i="20"/>
  <c r="J1190" i="20" s="1"/>
  <c r="O1234" i="20"/>
  <c r="O1233" i="20" s="1"/>
  <c r="P1339" i="20"/>
  <c r="P1460" i="20"/>
  <c r="P1459" i="20" s="1"/>
  <c r="J1504" i="20"/>
  <c r="J1503" i="20" s="1"/>
  <c r="H1592" i="20"/>
  <c r="K1740" i="20"/>
  <c r="K1739" i="20" s="1"/>
  <c r="O1740" i="20"/>
  <c r="O1739" i="20" s="1"/>
  <c r="Q1969" i="20"/>
  <c r="Q1968" i="20" s="1"/>
  <c r="K202" i="20"/>
  <c r="K201" i="20" s="1"/>
  <c r="K200" i="20" s="1"/>
  <c r="K199" i="20" s="1"/>
  <c r="L242" i="20"/>
  <c r="L241" i="20" s="1"/>
  <c r="L240" i="20" s="1"/>
  <c r="Q290" i="20"/>
  <c r="Q278" i="20" s="1"/>
  <c r="Q273" i="20" s="1"/>
  <c r="Q244" i="20" s="1"/>
  <c r="G479" i="20"/>
  <c r="G478" i="20" s="1"/>
  <c r="J496" i="20"/>
  <c r="J495" i="20" s="1"/>
  <c r="G687" i="20"/>
  <c r="G686" i="20" s="1"/>
  <c r="I780" i="20"/>
  <c r="N791" i="20"/>
  <c r="P954" i="20"/>
  <c r="P953" i="20" s="1"/>
  <c r="O1044" i="20"/>
  <c r="J1297" i="20"/>
  <c r="Q1460" i="20"/>
  <c r="Q1459" i="20" s="1"/>
  <c r="K1812" i="20"/>
  <c r="M588" i="20"/>
  <c r="M587" i="20" s="1"/>
  <c r="M586" i="20" s="1"/>
  <c r="N4" i="20"/>
  <c r="N3" i="20" s="1"/>
  <c r="O37" i="20"/>
  <c r="G89" i="20"/>
  <c r="I582" i="20"/>
  <c r="J780" i="20"/>
  <c r="J779" i="20" s="1"/>
  <c r="J774" i="20" s="1"/>
  <c r="Q954" i="20"/>
  <c r="Q953" i="20" s="1"/>
  <c r="Q1234" i="20"/>
  <c r="Q1233" i="20" s="1"/>
  <c r="Q1228" i="20" s="1"/>
  <c r="Q1227" i="20" s="1"/>
  <c r="G1713" i="20"/>
  <c r="G1712" i="20" s="1"/>
  <c r="Q1998" i="20"/>
  <c r="Q1997" i="20" s="1"/>
  <c r="P37" i="20"/>
  <c r="H89" i="20"/>
  <c r="P279" i="20"/>
  <c r="L437" i="20"/>
  <c r="L628" i="20"/>
  <c r="I687" i="20"/>
  <c r="I686" i="20" s="1"/>
  <c r="L857" i="20"/>
  <c r="L856" i="20" s="1"/>
  <c r="L855" i="20" s="1"/>
  <c r="I938" i="20"/>
  <c r="I937" i="20" s="1"/>
  <c r="L1379" i="20"/>
  <c r="L1378" i="20" s="1"/>
  <c r="L1377" i="20" s="1"/>
  <c r="L1524" i="20"/>
  <c r="L1523" i="20" s="1"/>
  <c r="N1697" i="20"/>
  <c r="N1696" i="20" s="1"/>
  <c r="H1713" i="20"/>
  <c r="H1712" i="20" s="1"/>
  <c r="H1711" i="20" s="1"/>
  <c r="H1710" i="20" s="1"/>
  <c r="M1173" i="20"/>
  <c r="M1172" i="20" s="1"/>
  <c r="M1171" i="20" s="1"/>
  <c r="M1170" i="20" s="1"/>
  <c r="P202" i="20"/>
  <c r="P201" i="20" s="1"/>
  <c r="P200" i="20" s="1"/>
  <c r="P199" i="20" s="1"/>
  <c r="L446" i="20"/>
  <c r="N462" i="20"/>
  <c r="N461" i="20" s="1"/>
  <c r="L1597" i="20"/>
  <c r="L1596" i="20" s="1"/>
  <c r="G1955" i="20"/>
  <c r="G1954" i="20" s="1"/>
  <c r="J791" i="20"/>
  <c r="L197" i="20"/>
  <c r="L196" i="20" s="1"/>
  <c r="L195" i="20" s="1"/>
  <c r="L194" i="20" s="1"/>
  <c r="L193" i="20" s="1"/>
  <c r="L636" i="20"/>
  <c r="L635" i="20" s="1"/>
  <c r="L634" i="20" s="1"/>
  <c r="L664" i="20"/>
  <c r="L663" i="20" s="1"/>
  <c r="L662" i="20" s="1"/>
  <c r="L1210" i="20"/>
  <c r="L1207" i="20" s="1"/>
  <c r="L1206" i="20" s="1"/>
  <c r="L1624" i="20"/>
  <c r="L1623" i="20" s="1"/>
  <c r="L1622" i="20" s="1"/>
  <c r="L1628" i="20"/>
  <c r="L1627" i="20" s="1"/>
  <c r="L1626" i="20" s="1"/>
  <c r="L1972" i="20"/>
  <c r="Q496" i="20"/>
  <c r="Q495" i="20" s="1"/>
  <c r="L34" i="20"/>
  <c r="L33" i="20" s="1"/>
  <c r="L32" i="20" s="1"/>
  <c r="L150" i="20"/>
  <c r="L149" i="20" s="1"/>
  <c r="L148" i="20" s="1"/>
  <c r="I496" i="20"/>
  <c r="I495" i="20" s="1"/>
  <c r="O565" i="20"/>
  <c r="L688" i="20"/>
  <c r="L853" i="20"/>
  <c r="L852" i="20" s="1"/>
  <c r="L851" i="20" s="1"/>
  <c r="P964" i="20"/>
  <c r="P963" i="20" s="1"/>
  <c r="Q964" i="20"/>
  <c r="Q963" i="20" s="1"/>
  <c r="N1069" i="20"/>
  <c r="L1168" i="20"/>
  <c r="L1167" i="20" s="1"/>
  <c r="L1166" i="20" s="1"/>
  <c r="I1955" i="20"/>
  <c r="Q48" i="20"/>
  <c r="L91" i="20"/>
  <c r="L90" i="20" s="1"/>
  <c r="L89" i="20" s="1"/>
  <c r="H332" i="20"/>
  <c r="L738" i="20"/>
  <c r="L737" i="20" s="1"/>
  <c r="L736" i="20" s="1"/>
  <c r="L777" i="20"/>
  <c r="L776" i="20" s="1"/>
  <c r="L775" i="20" s="1"/>
  <c r="L877" i="20"/>
  <c r="L876" i="20" s="1"/>
  <c r="L875" i="20" s="1"/>
  <c r="Q981" i="20"/>
  <c r="Q980" i="20" s="1"/>
  <c r="Q975" i="20" s="1"/>
  <c r="Q974" i="20" s="1"/>
  <c r="L1447" i="20"/>
  <c r="L1444" i="20" s="1"/>
  <c r="J1697" i="20"/>
  <c r="J1696" i="20" s="1"/>
  <c r="H1723" i="20"/>
  <c r="H1722" i="20" s="1"/>
  <c r="J1955" i="20"/>
  <c r="J1954" i="20" s="1"/>
  <c r="O1971" i="20"/>
  <c r="O1970" i="20" s="1"/>
  <c r="L146" i="20"/>
  <c r="L145" i="20" s="1"/>
  <c r="L144" i="20" s="1"/>
  <c r="L923" i="20"/>
  <c r="L922" i="20" s="1"/>
  <c r="L921" i="20" s="1"/>
  <c r="I1234" i="20"/>
  <c r="I1233" i="20" s="1"/>
  <c r="L1463" i="20"/>
  <c r="L1658" i="20"/>
  <c r="L1657" i="20" s="1"/>
  <c r="L1656" i="20" s="1"/>
  <c r="L1678" i="20"/>
  <c r="L1677" i="20" s="1"/>
  <c r="L1676" i="20" s="1"/>
  <c r="K1697" i="20"/>
  <c r="K1696" i="20" s="1"/>
  <c r="I1723" i="20"/>
  <c r="I1722" i="20" s="1"/>
  <c r="K1734" i="20"/>
  <c r="K1733" i="20" s="1"/>
  <c r="K1955" i="20"/>
  <c r="K1954" i="20" s="1"/>
  <c r="O48" i="20"/>
  <c r="H246" i="20"/>
  <c r="H245" i="20" s="1"/>
  <c r="P687" i="20"/>
  <c r="L873" i="20"/>
  <c r="L872" i="20" s="1"/>
  <c r="L871" i="20" s="1"/>
  <c r="Q938" i="20"/>
  <c r="Q937" i="20" s="1"/>
  <c r="L957" i="20"/>
  <c r="L1032" i="20"/>
  <c r="K1207" i="20"/>
  <c r="K1206" i="20" s="1"/>
  <c r="K1205" i="20" s="1"/>
  <c r="K1204" i="20" s="1"/>
  <c r="L1344" i="20"/>
  <c r="L1343" i="20" s="1"/>
  <c r="J1723" i="20"/>
  <c r="J1722" i="20" s="1"/>
  <c r="Q1757" i="20"/>
  <c r="Q1756" i="20" s="1"/>
  <c r="N1955" i="20"/>
  <c r="N1954" i="20" s="1"/>
  <c r="J1086" i="20"/>
  <c r="N89" i="20"/>
  <c r="L87" i="20"/>
  <c r="L86" i="20" s="1"/>
  <c r="M900" i="20"/>
  <c r="M899" i="20" s="1"/>
  <c r="M898" i="20" s="1"/>
  <c r="M897" i="20" s="1"/>
  <c r="L899" i="20"/>
  <c r="L898" i="20" s="1"/>
  <c r="L897" i="20" s="1"/>
  <c r="M956" i="20"/>
  <c r="M955" i="20" s="1"/>
  <c r="M954" i="20" s="1"/>
  <c r="M953" i="20" s="1"/>
  <c r="M952" i="20" s="1"/>
  <c r="M951" i="20" s="1"/>
  <c r="L955" i="20"/>
  <c r="L954" i="20" s="1"/>
  <c r="L953" i="20" s="1"/>
  <c r="M1414" i="20"/>
  <c r="M1413" i="20" s="1"/>
  <c r="M1412" i="20" s="1"/>
  <c r="M1411" i="20" s="1"/>
  <c r="L1413" i="20"/>
  <c r="L1412" i="20" s="1"/>
  <c r="L1411" i="20" s="1"/>
  <c r="M1613" i="20"/>
  <c r="M1612" i="20" s="1"/>
  <c r="M1611" i="20" s="1"/>
  <c r="M1610" i="20" s="1"/>
  <c r="L1612" i="20"/>
  <c r="L1611" i="20" s="1"/>
  <c r="L1610" i="20" s="1"/>
  <c r="N37" i="20"/>
  <c r="N36" i="20" s="1"/>
  <c r="L94" i="20"/>
  <c r="L93" i="20" s="1"/>
  <c r="M106" i="20"/>
  <c r="M105" i="20" s="1"/>
  <c r="M104" i="20" s="1"/>
  <c r="M103" i="20" s="1"/>
  <c r="L137" i="20"/>
  <c r="L136" i="20" s="1"/>
  <c r="L174" i="20"/>
  <c r="L173" i="20" s="1"/>
  <c r="L172" i="20" s="1"/>
  <c r="P212" i="20"/>
  <c r="P211" i="20" s="1"/>
  <c r="I229" i="20"/>
  <c r="I228" i="20" s="1"/>
  <c r="I223" i="20" s="1"/>
  <c r="I222" i="20" s="1"/>
  <c r="Q229" i="20"/>
  <c r="Q228" i="20" s="1"/>
  <c r="J279" i="20"/>
  <c r="L279" i="20" s="1"/>
  <c r="M279" i="20" s="1"/>
  <c r="L413" i="20"/>
  <c r="M413" i="20" s="1"/>
  <c r="G436" i="20"/>
  <c r="O436" i="20"/>
  <c r="O435" i="20" s="1"/>
  <c r="O341" i="20" s="1"/>
  <c r="O340" i="20" s="1"/>
  <c r="K473" i="20"/>
  <c r="K472" i="20" s="1"/>
  <c r="G528" i="20"/>
  <c r="G523" i="20" s="1"/>
  <c r="L547" i="20"/>
  <c r="O540" i="20"/>
  <c r="L626" i="20"/>
  <c r="L625" i="20" s="1"/>
  <c r="L624" i="20" s="1"/>
  <c r="L676" i="20"/>
  <c r="L675" i="20" s="1"/>
  <c r="L674" i="20" s="1"/>
  <c r="L743" i="20"/>
  <c r="L742" i="20" s="1"/>
  <c r="L741" i="20" s="1"/>
  <c r="J816" i="20"/>
  <c r="L849" i="20"/>
  <c r="L848" i="20" s="1"/>
  <c r="L847" i="20" s="1"/>
  <c r="G998" i="20"/>
  <c r="G997" i="20" s="1"/>
  <c r="P1234" i="20"/>
  <c r="P1233" i="20" s="1"/>
  <c r="P1228" i="20" s="1"/>
  <c r="P1227" i="20" s="1"/>
  <c r="M1282" i="20"/>
  <c r="M1281" i="20" s="1"/>
  <c r="M1280" i="20" s="1"/>
  <c r="M1279" i="20" s="1"/>
  <c r="L1281" i="20"/>
  <c r="L1280" i="20" s="1"/>
  <c r="L1279" i="20" s="1"/>
  <c r="M1462" i="20"/>
  <c r="M1461" i="20" s="1"/>
  <c r="M1460" i="20" s="1"/>
  <c r="M1459" i="20" s="1"/>
  <c r="M1458" i="20" s="1"/>
  <c r="M1457" i="20" s="1"/>
  <c r="L1461" i="20"/>
  <c r="L1460" i="20" s="1"/>
  <c r="L1459" i="20" s="1"/>
  <c r="L1458" i="20" s="1"/>
  <c r="L1457" i="20" s="1"/>
  <c r="M1468" i="20"/>
  <c r="M1467" i="20" s="1"/>
  <c r="M1466" i="20" s="1"/>
  <c r="M1465" i="20" s="1"/>
  <c r="L1467" i="20"/>
  <c r="L1466" i="20" s="1"/>
  <c r="L1465" i="20" s="1"/>
  <c r="M1717" i="20"/>
  <c r="M1716" i="20" s="1"/>
  <c r="L1716" i="20"/>
  <c r="L1916" i="20"/>
  <c r="H1915" i="20"/>
  <c r="H1914" i="20" s="1"/>
  <c r="L1914" i="20" s="1"/>
  <c r="P1998" i="20"/>
  <c r="P1997" i="20" s="1"/>
  <c r="L38" i="20"/>
  <c r="Q72" i="20"/>
  <c r="J89" i="20"/>
  <c r="L154" i="20"/>
  <c r="L153" i="20" s="1"/>
  <c r="L152" i="20" s="1"/>
  <c r="I212" i="20"/>
  <c r="I211" i="20" s="1"/>
  <c r="N479" i="20"/>
  <c r="N478" i="20" s="1"/>
  <c r="H528" i="20"/>
  <c r="H523" i="20" s="1"/>
  <c r="J687" i="20"/>
  <c r="J686" i="20" s="1"/>
  <c r="J591" i="20" s="1"/>
  <c r="J590" i="20" s="1"/>
  <c r="M950" i="20"/>
  <c r="M949" i="20" s="1"/>
  <c r="M948" i="20" s="1"/>
  <c r="M947" i="20" s="1"/>
  <c r="M946" i="20" s="1"/>
  <c r="M945" i="20" s="1"/>
  <c r="L949" i="20"/>
  <c r="L948" i="20" s="1"/>
  <c r="L947" i="20" s="1"/>
  <c r="L946" i="20" s="1"/>
  <c r="L945" i="20" s="1"/>
  <c r="M1185" i="20"/>
  <c r="M1184" i="20" s="1"/>
  <c r="M1183" i="20" s="1"/>
  <c r="M1182" i="20" s="1"/>
  <c r="L1184" i="20"/>
  <c r="L1183" i="20" s="1"/>
  <c r="L1182" i="20" s="1"/>
  <c r="K89" i="20"/>
  <c r="M89" i="20"/>
  <c r="L117" i="20"/>
  <c r="L116" i="20" s="1"/>
  <c r="L115" i="20" s="1"/>
  <c r="K212" i="20"/>
  <c r="K211" i="20" s="1"/>
  <c r="J212" i="20"/>
  <c r="J211" i="20" s="1"/>
  <c r="J223" i="20"/>
  <c r="J222" i="20" s="1"/>
  <c r="K229" i="20"/>
  <c r="K228" i="20" s="1"/>
  <c r="G278" i="20"/>
  <c r="N290" i="20"/>
  <c r="N278" i="20" s="1"/>
  <c r="N273" i="20" s="1"/>
  <c r="L317" i="20"/>
  <c r="M317" i="20" s="1"/>
  <c r="J332" i="20"/>
  <c r="K436" i="20"/>
  <c r="K435" i="20" s="1"/>
  <c r="J450" i="20"/>
  <c r="J449" i="20" s="1"/>
  <c r="I462" i="20"/>
  <c r="I461" i="20" s="1"/>
  <c r="Q462" i="20"/>
  <c r="Q461" i="20" s="1"/>
  <c r="M507" i="20"/>
  <c r="K582" i="20"/>
  <c r="Q687" i="20"/>
  <c r="Q686" i="20" s="1"/>
  <c r="O703" i="20"/>
  <c r="O702" i="20" s="1"/>
  <c r="O701" i="20" s="1"/>
  <c r="O700" i="20" s="1"/>
  <c r="P713" i="20"/>
  <c r="P712" i="20" s="1"/>
  <c r="M738" i="20"/>
  <c r="M737" i="20" s="1"/>
  <c r="M736" i="20" s="1"/>
  <c r="I747" i="20"/>
  <c r="I746" i="20" s="1"/>
  <c r="N816" i="20"/>
  <c r="L822" i="20"/>
  <c r="L821" i="20" s="1"/>
  <c r="L820" i="20" s="1"/>
  <c r="G833" i="20"/>
  <c r="M986" i="20"/>
  <c r="M985" i="20" s="1"/>
  <c r="L985" i="20"/>
  <c r="L989" i="20"/>
  <c r="L988" i="20" s="1"/>
  <c r="L987" i="20" s="1"/>
  <c r="M1032" i="20"/>
  <c r="H1044" i="20"/>
  <c r="L1180" i="20"/>
  <c r="L1179" i="20" s="1"/>
  <c r="L1178" i="20" s="1"/>
  <c r="M1215" i="20"/>
  <c r="M1214" i="20" s="1"/>
  <c r="M1213" i="20" s="1"/>
  <c r="M1212" i="20" s="1"/>
  <c r="L1214" i="20"/>
  <c r="L1213" i="20" s="1"/>
  <c r="L1212" i="20" s="1"/>
  <c r="M1217" i="20"/>
  <c r="M1216" i="20" s="1"/>
  <c r="O1348" i="20"/>
  <c r="O1347" i="20" s="1"/>
  <c r="M1360" i="20"/>
  <c r="M1359" i="20" s="1"/>
  <c r="M1358" i="20" s="1"/>
  <c r="M1357" i="20" s="1"/>
  <c r="L1359" i="20"/>
  <c r="L1358" i="20" s="1"/>
  <c r="L1357" i="20" s="1"/>
  <c r="M1721" i="20"/>
  <c r="M1720" i="20" s="1"/>
  <c r="M1719" i="20" s="1"/>
  <c r="M1718" i="20" s="1"/>
  <c r="L1720" i="20"/>
  <c r="L1719" i="20" s="1"/>
  <c r="L1718" i="20" s="1"/>
  <c r="L1731" i="20"/>
  <c r="L1730" i="20" s="1"/>
  <c r="L1729" i="20" s="1"/>
  <c r="J4" i="20"/>
  <c r="J3" i="20" s="1"/>
  <c r="H72" i="20"/>
  <c r="N540" i="20"/>
  <c r="Q89" i="20"/>
  <c r="K315" i="20"/>
  <c r="H791" i="20"/>
  <c r="Q833" i="20"/>
  <c r="M1621" i="20"/>
  <c r="M1620" i="20" s="1"/>
  <c r="M1619" i="20" s="1"/>
  <c r="M1618" i="20" s="1"/>
  <c r="L1620" i="20"/>
  <c r="L1619" i="20" s="1"/>
  <c r="L1618" i="20" s="1"/>
  <c r="L1832" i="20"/>
  <c r="H1831" i="20"/>
  <c r="L170" i="20"/>
  <c r="L169" i="20" s="1"/>
  <c r="L168" i="20" s="1"/>
  <c r="Q202" i="20"/>
  <c r="Q201" i="20" s="1"/>
  <c r="K223" i="20"/>
  <c r="K222" i="20" s="1"/>
  <c r="O246" i="20"/>
  <c r="O245" i="20" s="1"/>
  <c r="L283" i="20"/>
  <c r="I315" i="20"/>
  <c r="Q315" i="20"/>
  <c r="N332" i="20"/>
  <c r="L343" i="20"/>
  <c r="M343" i="20" s="1"/>
  <c r="J436" i="20"/>
  <c r="J435" i="20" s="1"/>
  <c r="J462" i="20"/>
  <c r="J461" i="20" s="1"/>
  <c r="L470" i="20"/>
  <c r="M470" i="20" s="1"/>
  <c r="O496" i="20"/>
  <c r="O495" i="20" s="1"/>
  <c r="H582" i="20"/>
  <c r="I713" i="20"/>
  <c r="I712" i="20" s="1"/>
  <c r="M979" i="20"/>
  <c r="M978" i="20" s="1"/>
  <c r="M977" i="20" s="1"/>
  <c r="M976" i="20" s="1"/>
  <c r="L978" i="20"/>
  <c r="L977" i="20" s="1"/>
  <c r="L976" i="20" s="1"/>
  <c r="G982" i="20"/>
  <c r="M984" i="20"/>
  <c r="M982" i="20" s="1"/>
  <c r="Q1044" i="20"/>
  <c r="M1232" i="20"/>
  <c r="M1231" i="20" s="1"/>
  <c r="M1230" i="20" s="1"/>
  <c r="M1229" i="20" s="1"/>
  <c r="L1231" i="20"/>
  <c r="L1230" i="20" s="1"/>
  <c r="L1229" i="20" s="1"/>
  <c r="M1485" i="20"/>
  <c r="M1484" i="20" s="1"/>
  <c r="M1483" i="20" s="1"/>
  <c r="M1482" i="20" s="1"/>
  <c r="L1484" i="20"/>
  <c r="L1483" i="20" s="1"/>
  <c r="L1482" i="20" s="1"/>
  <c r="M1535" i="20"/>
  <c r="M1534" i="20" s="1"/>
  <c r="M1533" i="20" s="1"/>
  <c r="M1532" i="20" s="1"/>
  <c r="L1534" i="20"/>
  <c r="L1533" i="20" s="1"/>
  <c r="L1532" i="20" s="1"/>
  <c r="L1714" i="20"/>
  <c r="I200" i="20"/>
  <c r="I199" i="20" s="1"/>
  <c r="L280" i="20"/>
  <c r="M280" i="20" s="1"/>
  <c r="O332" i="20"/>
  <c r="L421" i="20"/>
  <c r="M421" i="20" s="1"/>
  <c r="M446" i="20"/>
  <c r="M703" i="20"/>
  <c r="M702" i="20" s="1"/>
  <c r="M701" i="20" s="1"/>
  <c r="M700" i="20" s="1"/>
  <c r="I791" i="20"/>
  <c r="I779" i="20" s="1"/>
  <c r="I774" i="20" s="1"/>
  <c r="N833" i="20"/>
  <c r="M892" i="20"/>
  <c r="M891" i="20" s="1"/>
  <c r="M890" i="20" s="1"/>
  <c r="M889" i="20" s="1"/>
  <c r="L891" i="20"/>
  <c r="L890" i="20" s="1"/>
  <c r="L889" i="20" s="1"/>
  <c r="M1195" i="20"/>
  <c r="M1194" i="20" s="1"/>
  <c r="M1191" i="20" s="1"/>
  <c r="L1194" i="20"/>
  <c r="N998" i="20"/>
  <c r="N997" i="20" s="1"/>
  <c r="M1051" i="20"/>
  <c r="L1079" i="20"/>
  <c r="L1078" i="20" s="1"/>
  <c r="O1086" i="20"/>
  <c r="L1134" i="20"/>
  <c r="L1133" i="20" s="1"/>
  <c r="G1207" i="20"/>
  <c r="G1206" i="20" s="1"/>
  <c r="I1217" i="20"/>
  <c r="I1216" i="20" s="1"/>
  <c r="Q1217" i="20"/>
  <c r="Q1216" i="20" s="1"/>
  <c r="N1217" i="20"/>
  <c r="N1216" i="20" s="1"/>
  <c r="K1234" i="20"/>
  <c r="K1233" i="20" s="1"/>
  <c r="L1233" i="20" s="1"/>
  <c r="M1233" i="20" s="1"/>
  <c r="J1251" i="20"/>
  <c r="J1250" i="20" s="1"/>
  <c r="M1422" i="20"/>
  <c r="M1421" i="20" s="1"/>
  <c r="M1420" i="20" s="1"/>
  <c r="M1419" i="20" s="1"/>
  <c r="L1421" i="20"/>
  <c r="L1420" i="20" s="1"/>
  <c r="L1419" i="20" s="1"/>
  <c r="G1575" i="20"/>
  <c r="O1575" i="20"/>
  <c r="O1830" i="20"/>
  <c r="L879" i="20"/>
  <c r="K938" i="20"/>
  <c r="K937" i="20" s="1"/>
  <c r="H954" i="20"/>
  <c r="H953" i="20" s="1"/>
  <c r="H952" i="20" s="1"/>
  <c r="H951" i="20" s="1"/>
  <c r="I954" i="20"/>
  <c r="I953" i="20" s="1"/>
  <c r="I952" i="20" s="1"/>
  <c r="I951" i="20" s="1"/>
  <c r="H1031" i="20"/>
  <c r="I1069" i="20"/>
  <c r="L1132" i="20"/>
  <c r="I1207" i="20"/>
  <c r="I1206" i="20" s="1"/>
  <c r="K1217" i="20"/>
  <c r="K1216" i="20" s="1"/>
  <c r="O1251" i="20"/>
  <c r="O1250" i="20" s="1"/>
  <c r="M1490" i="20"/>
  <c r="G1537" i="20"/>
  <c r="O1537" i="20"/>
  <c r="K1550" i="20"/>
  <c r="K1536" i="20" s="1"/>
  <c r="K1531" i="20" s="1"/>
  <c r="P1592" i="20"/>
  <c r="O1697" i="20"/>
  <c r="O1696" i="20" s="1"/>
  <c r="O1601" i="20" s="1"/>
  <c r="O1600" i="20" s="1"/>
  <c r="L895" i="20"/>
  <c r="L894" i="20" s="1"/>
  <c r="L893" i="20" s="1"/>
  <c r="H938" i="20"/>
  <c r="H937" i="20" s="1"/>
  <c r="H842" i="20" s="1"/>
  <c r="H841" i="20" s="1"/>
  <c r="J954" i="20"/>
  <c r="J953" i="20" s="1"/>
  <c r="N964" i="20"/>
  <c r="N963" i="20" s="1"/>
  <c r="L967" i="20"/>
  <c r="L966" i="20" s="1"/>
  <c r="L965" i="20" s="1"/>
  <c r="L964" i="20" s="1"/>
  <c r="L963" i="20" s="1"/>
  <c r="J981" i="20"/>
  <c r="J980" i="20" s="1"/>
  <c r="I998" i="20"/>
  <c r="I997" i="20" s="1"/>
  <c r="J1031" i="20"/>
  <c r="K1044" i="20"/>
  <c r="K1030" i="20" s="1"/>
  <c r="K1025" i="20" s="1"/>
  <c r="H1191" i="20"/>
  <c r="H1190" i="20" s="1"/>
  <c r="Q1205" i="20"/>
  <c r="Q1204" i="20" s="1"/>
  <c r="H1217" i="20"/>
  <c r="H1216" i="20" s="1"/>
  <c r="J1283" i="20"/>
  <c r="J1278" i="20" s="1"/>
  <c r="P1297" i="20"/>
  <c r="O1339" i="20"/>
  <c r="M1430" i="20"/>
  <c r="M1429" i="20" s="1"/>
  <c r="M1428" i="20" s="1"/>
  <c r="M1427" i="20" s="1"/>
  <c r="L1429" i="20"/>
  <c r="L1428" i="20" s="1"/>
  <c r="L1427" i="20" s="1"/>
  <c r="K1504" i="20"/>
  <c r="K1503" i="20" s="1"/>
  <c r="L1662" i="20"/>
  <c r="L1661" i="20" s="1"/>
  <c r="L1660" i="20" s="1"/>
  <c r="L1682" i="20"/>
  <c r="L1681" i="20" s="1"/>
  <c r="L1680" i="20" s="1"/>
  <c r="Q1734" i="20"/>
  <c r="Q1733" i="20" s="1"/>
  <c r="H1955" i="20"/>
  <c r="H1954" i="20" s="1"/>
  <c r="P1955" i="20"/>
  <c r="P1954" i="20" s="1"/>
  <c r="M1969" i="20"/>
  <c r="M1968" i="20" s="1"/>
  <c r="K1470" i="20"/>
  <c r="K1469" i="20" s="1"/>
  <c r="M1479" i="20"/>
  <c r="M1478" i="20" s="1"/>
  <c r="M1477" i="20" s="1"/>
  <c r="M1476" i="20" s="1"/>
  <c r="L1478" i="20"/>
  <c r="L1477" i="20" s="1"/>
  <c r="L1476" i="20" s="1"/>
  <c r="L1948" i="20"/>
  <c r="N1723" i="20"/>
  <c r="N1722" i="20" s="1"/>
  <c r="J1757" i="20"/>
  <c r="J1756" i="20" s="1"/>
  <c r="P1786" i="20"/>
  <c r="P1785" i="20" s="1"/>
  <c r="J1851" i="20"/>
  <c r="M1851" i="20"/>
  <c r="Q1955" i="20"/>
  <c r="Q1954" i="20" s="1"/>
  <c r="M1387" i="20"/>
  <c r="M1386" i="20" s="1"/>
  <c r="J1444" i="20"/>
  <c r="J1443" i="20" s="1"/>
  <c r="I1481" i="20"/>
  <c r="I1480" i="20" s="1"/>
  <c r="G1504" i="20"/>
  <c r="G1503" i="20" s="1"/>
  <c r="O1504" i="20"/>
  <c r="O1503" i="20" s="1"/>
  <c r="Q1550" i="20"/>
  <c r="L1737" i="20"/>
  <c r="L1736" i="20" s="1"/>
  <c r="L1735" i="20" s="1"/>
  <c r="N1757" i="20"/>
  <c r="N1756" i="20" s="1"/>
  <c r="Q1786" i="20"/>
  <c r="Q1785" i="20" s="1"/>
  <c r="G1792" i="20"/>
  <c r="O1792" i="20"/>
  <c r="L1796" i="20"/>
  <c r="K1851" i="20"/>
  <c r="N1859" i="20"/>
  <c r="N1858" i="20" s="1"/>
  <c r="L1882" i="20"/>
  <c r="L1912" i="20"/>
  <c r="L2006" i="20"/>
  <c r="H1284" i="20"/>
  <c r="P1284" i="20"/>
  <c r="K1308" i="20"/>
  <c r="K1297" i="20" s="1"/>
  <c r="K1283" i="20" s="1"/>
  <c r="K1278" i="20" s="1"/>
  <c r="L1328" i="20"/>
  <c r="L1327" i="20" s="1"/>
  <c r="L1326" i="20" s="1"/>
  <c r="L1337" i="20"/>
  <c r="L1336" i="20" s="1"/>
  <c r="L1355" i="20"/>
  <c r="L1354" i="20" s="1"/>
  <c r="L1353" i="20" s="1"/>
  <c r="H1458" i="20"/>
  <c r="H1457" i="20" s="1"/>
  <c r="G1460" i="20"/>
  <c r="G1459" i="20" s="1"/>
  <c r="G1458" i="20" s="1"/>
  <c r="G1457" i="20" s="1"/>
  <c r="Q1470" i="20"/>
  <c r="Q1469" i="20" s="1"/>
  <c r="G1470" i="20"/>
  <c r="G1469" i="20" s="1"/>
  <c r="H1487" i="20"/>
  <c r="H1486" i="20" s="1"/>
  <c r="L1486" i="20" s="1"/>
  <c r="L1481" i="20" s="1"/>
  <c r="L1480" i="20" s="1"/>
  <c r="H1504" i="20"/>
  <c r="H1503" i="20" s="1"/>
  <c r="J1550" i="20"/>
  <c r="P1723" i="20"/>
  <c r="P1722" i="20" s="1"/>
  <c r="G1740" i="20"/>
  <c r="G1739" i="20" s="1"/>
  <c r="G1734" i="20" s="1"/>
  <c r="G1733" i="20" s="1"/>
  <c r="G1757" i="20"/>
  <c r="G1756" i="20" s="1"/>
  <c r="J1786" i="20"/>
  <c r="J1785" i="20" s="1"/>
  <c r="M1786" i="20"/>
  <c r="M1785" i="20" s="1"/>
  <c r="H1792" i="20"/>
  <c r="L1836" i="20"/>
  <c r="H1971" i="20"/>
  <c r="H1970" i="20" s="1"/>
  <c r="L1984" i="20"/>
  <c r="Q1284" i="20"/>
  <c r="M1304" i="20"/>
  <c r="M1332" i="20"/>
  <c r="M1331" i="20" s="1"/>
  <c r="M1322" i="20" s="1"/>
  <c r="L1455" i="20"/>
  <c r="L1454" i="20" s="1"/>
  <c r="L1453" i="20" s="1"/>
  <c r="L1452" i="20" s="1"/>
  <c r="L1451" i="20" s="1"/>
  <c r="I1460" i="20"/>
  <c r="I1459" i="20" s="1"/>
  <c r="I1458" i="20" s="1"/>
  <c r="I1457" i="20" s="1"/>
  <c r="O1460" i="20"/>
  <c r="O1459" i="20" s="1"/>
  <c r="O1458" i="20" s="1"/>
  <c r="O1457" i="20" s="1"/>
  <c r="O1470" i="20"/>
  <c r="O1469" i="20" s="1"/>
  <c r="Q1592" i="20"/>
  <c r="N1592" i="20"/>
  <c r="L1608" i="20"/>
  <c r="L1607" i="20" s="1"/>
  <c r="L1606" i="20" s="1"/>
  <c r="L1666" i="20"/>
  <c r="L1665" i="20" s="1"/>
  <c r="L1664" i="20" s="1"/>
  <c r="Q1697" i="20"/>
  <c r="Q1696" i="20" s="1"/>
  <c r="Q1601" i="20" s="1"/>
  <c r="Q1600" i="20" s="1"/>
  <c r="K1713" i="20"/>
  <c r="K1712" i="20" s="1"/>
  <c r="K1711" i="20" s="1"/>
  <c r="K1710" i="20" s="1"/>
  <c r="J1711" i="20"/>
  <c r="J1710" i="20" s="1"/>
  <c r="P1740" i="20"/>
  <c r="P1739" i="20" s="1"/>
  <c r="P1734" i="20" s="1"/>
  <c r="P1733" i="20" s="1"/>
  <c r="N1740" i="20"/>
  <c r="N1739" i="20" s="1"/>
  <c r="J1805" i="20"/>
  <c r="H1881" i="20"/>
  <c r="H1911" i="20"/>
  <c r="H1910" i="20" s="1"/>
  <c r="L1910" i="20" s="1"/>
  <c r="L1952" i="20"/>
  <c r="O1955" i="20"/>
  <c r="O1954" i="20" s="1"/>
  <c r="O1859" i="20" s="1"/>
  <c r="O1858" i="20" s="1"/>
  <c r="I1971" i="20"/>
  <c r="I1970" i="20" s="1"/>
  <c r="I1969" i="20" s="1"/>
  <c r="I1968" i="20" s="1"/>
  <c r="H1983" i="20"/>
  <c r="L1983" i="20" s="1"/>
  <c r="H2005" i="20"/>
  <c r="J98" i="20"/>
  <c r="J97" i="20" s="1"/>
  <c r="P98" i="20"/>
  <c r="P97" i="20" s="1"/>
  <c r="H565" i="20"/>
  <c r="G4" i="20"/>
  <c r="G3" i="20" s="1"/>
  <c r="L15" i="20"/>
  <c r="L24" i="20"/>
  <c r="L23" i="20" s="1"/>
  <c r="K37" i="20"/>
  <c r="H202" i="20"/>
  <c r="H201" i="20" s="1"/>
  <c r="J202" i="20"/>
  <c r="J201" i="20" s="1"/>
  <c r="J200" i="20" s="1"/>
  <c r="J199" i="20" s="1"/>
  <c r="J96" i="20" s="1"/>
  <c r="L215" i="20"/>
  <c r="L214" i="20" s="1"/>
  <c r="L213" i="20" s="1"/>
  <c r="P229" i="20"/>
  <c r="P228" i="20" s="1"/>
  <c r="P223" i="20" s="1"/>
  <c r="P222" i="20" s="1"/>
  <c r="L265" i="20"/>
  <c r="M265" i="20" s="1"/>
  <c r="O279" i="20"/>
  <c r="L297" i="20"/>
  <c r="M297" i="20" s="1"/>
  <c r="L321" i="20"/>
  <c r="L324" i="20"/>
  <c r="Q332" i="20"/>
  <c r="L360" i="20"/>
  <c r="L368" i="20"/>
  <c r="M368" i="20" s="1"/>
  <c r="L401" i="20"/>
  <c r="L404" i="20"/>
  <c r="M425" i="20"/>
  <c r="N436" i="20"/>
  <c r="N435" i="20" s="1"/>
  <c r="N341" i="20" s="1"/>
  <c r="N340" i="20" s="1"/>
  <c r="M439" i="20"/>
  <c r="P436" i="20"/>
  <c r="L453" i="20"/>
  <c r="H464" i="20"/>
  <c r="H463" i="20" s="1"/>
  <c r="L465" i="20"/>
  <c r="M465" i="20" s="1"/>
  <c r="H469" i="20"/>
  <c r="H468" i="20" s="1"/>
  <c r="L468" i="20" s="1"/>
  <c r="Q473" i="20"/>
  <c r="Q472" i="20" s="1"/>
  <c r="L480" i="20"/>
  <c r="L492" i="20"/>
  <c r="M492" i="20" s="1"/>
  <c r="K496" i="20"/>
  <c r="K495" i="20" s="1"/>
  <c r="G496" i="20"/>
  <c r="G495" i="20" s="1"/>
  <c r="K529" i="20"/>
  <c r="M530" i="20"/>
  <c r="J540" i="20"/>
  <c r="J528" i="20" s="1"/>
  <c r="J523" i="20" s="1"/>
  <c r="G565" i="20"/>
  <c r="O582" i="20"/>
  <c r="L584" i="20"/>
  <c r="L583" i="20" s="1"/>
  <c r="L582" i="20" s="1"/>
  <c r="P724" i="20"/>
  <c r="P723" i="20" s="1"/>
  <c r="O4" i="20"/>
  <c r="O3" i="20" s="1"/>
  <c r="O212" i="20"/>
  <c r="O211" i="20" s="1"/>
  <c r="M215" i="20"/>
  <c r="M214" i="20" s="1"/>
  <c r="M213" i="20" s="1"/>
  <c r="M212" i="20" s="1"/>
  <c r="M211" i="20" s="1"/>
  <c r="M283" i="20"/>
  <c r="P290" i="20"/>
  <c r="P278" i="20" s="1"/>
  <c r="P273" i="20" s="1"/>
  <c r="L385" i="20"/>
  <c r="M429" i="20"/>
  <c r="Q450" i="20"/>
  <c r="Q449" i="20" s="1"/>
  <c r="P565" i="20"/>
  <c r="P4" i="20"/>
  <c r="P3" i="20" s="1"/>
  <c r="M38" i="20"/>
  <c r="G72" i="20"/>
  <c r="P341" i="20"/>
  <c r="P340" i="20" s="1"/>
  <c r="L391" i="20"/>
  <c r="N452" i="20"/>
  <c r="N451" i="20" s="1"/>
  <c r="N450" i="20" s="1"/>
  <c r="N449" i="20" s="1"/>
  <c r="N529" i="20"/>
  <c r="I4" i="20"/>
  <c r="I3" i="20" s="1"/>
  <c r="G37" i="20"/>
  <c r="H48" i="20"/>
  <c r="H36" i="20" s="1"/>
  <c r="H31" i="20" s="1"/>
  <c r="P48" i="20"/>
  <c r="P36" i="20" s="1"/>
  <c r="P31" i="20" s="1"/>
  <c r="P72" i="20"/>
  <c r="Q212" i="20"/>
  <c r="Q211" i="20" s="1"/>
  <c r="K246" i="20"/>
  <c r="K245" i="20" s="1"/>
  <c r="L276" i="20"/>
  <c r="L301" i="20"/>
  <c r="M301" i="20" s="1"/>
  <c r="L308" i="20"/>
  <c r="M308" i="20" s="1"/>
  <c r="L380" i="20"/>
  <c r="I436" i="20"/>
  <c r="I435" i="20" s="1"/>
  <c r="L441" i="20"/>
  <c r="M441" i="20" s="1"/>
  <c r="I565" i="20"/>
  <c r="K964" i="20"/>
  <c r="K963" i="20" s="1"/>
  <c r="M1132" i="20"/>
  <c r="L54" i="20"/>
  <c r="K48" i="20"/>
  <c r="I72" i="20"/>
  <c r="O72" i="20"/>
  <c r="N202" i="20"/>
  <c r="N201" i="20" s="1"/>
  <c r="N200" i="20" s="1"/>
  <c r="N199" i="20" s="1"/>
  <c r="O223" i="20"/>
  <c r="O222" i="20" s="1"/>
  <c r="M230" i="20"/>
  <c r="M229" i="20" s="1"/>
  <c r="L233" i="20"/>
  <c r="L257" i="20"/>
  <c r="M257" i="20" s="1"/>
  <c r="H279" i="20"/>
  <c r="Q279" i="20"/>
  <c r="K290" i="20"/>
  <c r="J315" i="20"/>
  <c r="L346" i="20"/>
  <c r="M346" i="20" s="1"/>
  <c r="L352" i="20"/>
  <c r="L364" i="20"/>
  <c r="M364" i="20" s="1"/>
  <c r="L397" i="20"/>
  <c r="G452" i="20"/>
  <c r="G451" i="20" s="1"/>
  <c r="O452" i="20"/>
  <c r="O451" i="20" s="1"/>
  <c r="O450" i="20" s="1"/>
  <c r="O449" i="20" s="1"/>
  <c r="L455" i="20"/>
  <c r="L618" i="20"/>
  <c r="L617" i="20" s="1"/>
  <c r="L616" i="20" s="1"/>
  <c r="M628" i="20"/>
  <c r="L656" i="20"/>
  <c r="L655" i="20" s="1"/>
  <c r="L654" i="20" s="1"/>
  <c r="L684" i="20"/>
  <c r="L683" i="20" s="1"/>
  <c r="L682" i="20" s="1"/>
  <c r="O687" i="20"/>
  <c r="O686" i="20" s="1"/>
  <c r="O591" i="20" s="1"/>
  <c r="O590" i="20" s="1"/>
  <c r="J48" i="20"/>
  <c r="G48" i="20"/>
  <c r="L65" i="20"/>
  <c r="J72" i="20"/>
  <c r="M82" i="20"/>
  <c r="M81" i="20" s="1"/>
  <c r="N98" i="20"/>
  <c r="N97" i="20" s="1"/>
  <c r="L121" i="20"/>
  <c r="L120" i="20" s="1"/>
  <c r="L119" i="20" s="1"/>
  <c r="L182" i="20"/>
  <c r="L181" i="20" s="1"/>
  <c r="L180" i="20" s="1"/>
  <c r="G202" i="20"/>
  <c r="G201" i="20" s="1"/>
  <c r="G200" i="20" s="1"/>
  <c r="G199" i="20" s="1"/>
  <c r="G229" i="20"/>
  <c r="G228" i="20" s="1"/>
  <c r="G223" i="20" s="1"/>
  <c r="G222" i="20" s="1"/>
  <c r="K279" i="20"/>
  <c r="G316" i="20"/>
  <c r="G324" i="20"/>
  <c r="L325" i="20"/>
  <c r="M325" i="20" s="1"/>
  <c r="L330" i="20"/>
  <c r="L334" i="20"/>
  <c r="P332" i="20"/>
  <c r="M360" i="20"/>
  <c r="P452" i="20"/>
  <c r="P451" i="20" s="1"/>
  <c r="P450" i="20" s="1"/>
  <c r="P449" i="20" s="1"/>
  <c r="G469" i="20"/>
  <c r="G468" i="20" s="1"/>
  <c r="H479" i="20"/>
  <c r="P479" i="20"/>
  <c r="P478" i="20" s="1"/>
  <c r="P473" i="20" s="1"/>
  <c r="P472" i="20" s="1"/>
  <c r="I540" i="20"/>
  <c r="N565" i="20"/>
  <c r="L594" i="20"/>
  <c r="L593" i="20" s="1"/>
  <c r="L592" i="20" s="1"/>
  <c r="L598" i="20"/>
  <c r="L597" i="20" s="1"/>
  <c r="L596" i="20" s="1"/>
  <c r="M645" i="20"/>
  <c r="M644" i="20" s="1"/>
  <c r="M643" i="20" s="1"/>
  <c r="M642" i="20" s="1"/>
  <c r="L644" i="20"/>
  <c r="L643" i="20" s="1"/>
  <c r="L642" i="20" s="1"/>
  <c r="O975" i="20"/>
  <c r="O974" i="20" s="1"/>
  <c r="J1069" i="20"/>
  <c r="L476" i="20"/>
  <c r="M476" i="20" s="1"/>
  <c r="M558" i="20"/>
  <c r="K565" i="20"/>
  <c r="J582" i="20"/>
  <c r="Q582" i="20"/>
  <c r="K687" i="20"/>
  <c r="K686" i="20" s="1"/>
  <c r="L704" i="20"/>
  <c r="L703" i="20" s="1"/>
  <c r="L702" i="20" s="1"/>
  <c r="N713" i="20"/>
  <c r="N712" i="20" s="1"/>
  <c r="K724" i="20"/>
  <c r="K723" i="20" s="1"/>
  <c r="O730" i="20"/>
  <c r="O729" i="20" s="1"/>
  <c r="O724" i="20" s="1"/>
  <c r="O723" i="20" s="1"/>
  <c r="M733" i="20"/>
  <c r="M731" i="20" s="1"/>
  <c r="M730" i="20" s="1"/>
  <c r="G747" i="20"/>
  <c r="G746" i="20" s="1"/>
  <c r="O747" i="20"/>
  <c r="O746" i="20" s="1"/>
  <c r="L758" i="20"/>
  <c r="O780" i="20"/>
  <c r="O779" i="20" s="1"/>
  <c r="M781" i="20"/>
  <c r="M780" i="20" s="1"/>
  <c r="Q791" i="20"/>
  <c r="Q779" i="20" s="1"/>
  <c r="M802" i="20"/>
  <c r="Q816" i="20"/>
  <c r="K816" i="20"/>
  <c r="L826" i="20"/>
  <c r="L825" i="20" s="1"/>
  <c r="L869" i="20"/>
  <c r="L868" i="20" s="1"/>
  <c r="L867" i="20" s="1"/>
  <c r="L903" i="20"/>
  <c r="L902" i="20" s="1"/>
  <c r="L901" i="20" s="1"/>
  <c r="L935" i="20"/>
  <c r="L934" i="20" s="1"/>
  <c r="L933" i="20" s="1"/>
  <c r="I964" i="20"/>
  <c r="I963" i="20" s="1"/>
  <c r="K981" i="20"/>
  <c r="K980" i="20" s="1"/>
  <c r="K975" i="20" s="1"/>
  <c r="K974" i="20" s="1"/>
  <c r="G981" i="20"/>
  <c r="G980" i="20" s="1"/>
  <c r="P998" i="20"/>
  <c r="P997" i="20" s="1"/>
  <c r="L1000" i="20"/>
  <c r="L999" i="20" s="1"/>
  <c r="I1031" i="20"/>
  <c r="N1031" i="20"/>
  <c r="J1044" i="20"/>
  <c r="G1191" i="20"/>
  <c r="G1190" i="20" s="1"/>
  <c r="J964" i="20"/>
  <c r="J963" i="20" s="1"/>
  <c r="Q998" i="20"/>
  <c r="Q997" i="20" s="1"/>
  <c r="M1009" i="20"/>
  <c r="N1044" i="20"/>
  <c r="N1030" i="20" s="1"/>
  <c r="N1025" i="20" s="1"/>
  <c r="N996" i="20" s="1"/>
  <c r="Q1069" i="20"/>
  <c r="H703" i="20"/>
  <c r="H702" i="20" s="1"/>
  <c r="H701" i="20" s="1"/>
  <c r="H700" i="20" s="1"/>
  <c r="L710" i="20"/>
  <c r="L709" i="20" s="1"/>
  <c r="L708" i="20" s="1"/>
  <c r="G724" i="20"/>
  <c r="G723" i="20" s="1"/>
  <c r="N724" i="20"/>
  <c r="N723" i="20" s="1"/>
  <c r="M824" i="20"/>
  <c r="M822" i="20" s="1"/>
  <c r="M821" i="20" s="1"/>
  <c r="M820" i="20" s="1"/>
  <c r="P842" i="20"/>
  <c r="P841" i="20" s="1"/>
  <c r="L927" i="20"/>
  <c r="L926" i="20" s="1"/>
  <c r="L925" i="20" s="1"/>
  <c r="O954" i="20"/>
  <c r="O953" i="20" s="1"/>
  <c r="O952" i="20" s="1"/>
  <c r="O951" i="20" s="1"/>
  <c r="N975" i="20"/>
  <c r="N974" i="20" s="1"/>
  <c r="L1028" i="20"/>
  <c r="L1027" i="20" s="1"/>
  <c r="L1026" i="20" s="1"/>
  <c r="P1031" i="20"/>
  <c r="P1030" i="20" s="1"/>
  <c r="M1077" i="20"/>
  <c r="M1075" i="20" s="1"/>
  <c r="M1074" i="20" s="1"/>
  <c r="M1073" i="20" s="1"/>
  <c r="M1082" i="20"/>
  <c r="M1079" i="20" s="1"/>
  <c r="M1078" i="20" s="1"/>
  <c r="H1086" i="20"/>
  <c r="I1086" i="20"/>
  <c r="M1153" i="20"/>
  <c r="M1152" i="20" s="1"/>
  <c r="M1151" i="20" s="1"/>
  <c r="M1150" i="20" s="1"/>
  <c r="L1152" i="20"/>
  <c r="L1151" i="20" s="1"/>
  <c r="L1150" i="20" s="1"/>
  <c r="N701" i="20"/>
  <c r="N700" i="20" s="1"/>
  <c r="N779" i="20"/>
  <c r="N774" i="20" s="1"/>
  <c r="G791" i="20"/>
  <c r="P791" i="20"/>
  <c r="P779" i="20" s="1"/>
  <c r="P774" i="20" s="1"/>
  <c r="P833" i="20"/>
  <c r="M879" i="20"/>
  <c r="L887" i="20"/>
  <c r="L886" i="20" s="1"/>
  <c r="L885" i="20" s="1"/>
  <c r="M991" i="20"/>
  <c r="M989" i="20" s="1"/>
  <c r="M988" i="20" s="1"/>
  <c r="M987" i="20" s="1"/>
  <c r="Q1031" i="20"/>
  <c r="L1057" i="20"/>
  <c r="L1071" i="20"/>
  <c r="L1070" i="20" s="1"/>
  <c r="N473" i="20"/>
  <c r="N472" i="20" s="1"/>
  <c r="P496" i="20"/>
  <c r="P495" i="20" s="1"/>
  <c r="O528" i="20"/>
  <c r="O523" i="20" s="1"/>
  <c r="O494" i="20" s="1"/>
  <c r="L533" i="20"/>
  <c r="L529" i="20" s="1"/>
  <c r="L575" i="20"/>
  <c r="L574" i="20" s="1"/>
  <c r="M630" i="20"/>
  <c r="M629" i="20" s="1"/>
  <c r="H687" i="20"/>
  <c r="H686" i="20" s="1"/>
  <c r="H591" i="20" s="1"/>
  <c r="H590" i="20" s="1"/>
  <c r="N687" i="20"/>
  <c r="N686" i="20" s="1"/>
  <c r="N591" i="20" s="1"/>
  <c r="N590" i="20" s="1"/>
  <c r="J703" i="20"/>
  <c r="J702" i="20" s="1"/>
  <c r="J701" i="20" s="1"/>
  <c r="J700" i="20" s="1"/>
  <c r="Q701" i="20"/>
  <c r="Q700" i="20" s="1"/>
  <c r="K713" i="20"/>
  <c r="K712" i="20" s="1"/>
  <c r="K747" i="20"/>
  <c r="K746" i="20" s="1"/>
  <c r="L781" i="20"/>
  <c r="L911" i="20"/>
  <c r="L910" i="20" s="1"/>
  <c r="L909" i="20" s="1"/>
  <c r="L939" i="20"/>
  <c r="G1031" i="20"/>
  <c r="L1045" i="20"/>
  <c r="L1102" i="20"/>
  <c r="L1101" i="20" s="1"/>
  <c r="L1100" i="20" s="1"/>
  <c r="M1145" i="20"/>
  <c r="M1144" i="20" s="1"/>
  <c r="M1143" i="20" s="1"/>
  <c r="M1142" i="20" s="1"/>
  <c r="L1144" i="20"/>
  <c r="L1143" i="20" s="1"/>
  <c r="L1142" i="20" s="1"/>
  <c r="L459" i="20"/>
  <c r="M459" i="20" s="1"/>
  <c r="J479" i="20"/>
  <c r="J478" i="20" s="1"/>
  <c r="J473" i="20" s="1"/>
  <c r="J472" i="20" s="1"/>
  <c r="L516" i="20"/>
  <c r="L515" i="20" s="1"/>
  <c r="Q540" i="20"/>
  <c r="J565" i="20"/>
  <c r="P582" i="20"/>
  <c r="O713" i="20"/>
  <c r="O712" i="20" s="1"/>
  <c r="L716" i="20"/>
  <c r="L715" i="20" s="1"/>
  <c r="L714" i="20" s="1"/>
  <c r="L721" i="20"/>
  <c r="L720" i="20" s="1"/>
  <c r="L719" i="20" s="1"/>
  <c r="L731" i="20"/>
  <c r="N747" i="20"/>
  <c r="N746" i="20" s="1"/>
  <c r="M749" i="20"/>
  <c r="M748" i="20" s="1"/>
  <c r="Q747" i="20"/>
  <c r="Q746" i="20" s="1"/>
  <c r="K833" i="20"/>
  <c r="L833" i="20"/>
  <c r="G938" i="20"/>
  <c r="G937" i="20" s="1"/>
  <c r="G842" i="20" s="1"/>
  <c r="G841" i="20" s="1"/>
  <c r="N938" i="20"/>
  <c r="N937" i="20" s="1"/>
  <c r="N842" i="20" s="1"/>
  <c r="N841" i="20" s="1"/>
  <c r="N840" i="20" s="1"/>
  <c r="K954" i="20"/>
  <c r="K953" i="20" s="1"/>
  <c r="K952" i="20" s="1"/>
  <c r="K951" i="20" s="1"/>
  <c r="O998" i="20"/>
  <c r="O997" i="20" s="1"/>
  <c r="M1048" i="20"/>
  <c r="M1045" i="20" s="1"/>
  <c r="H1069" i="20"/>
  <c r="L1118" i="20"/>
  <c r="L1117" i="20" s="1"/>
  <c r="L1116" i="20" s="1"/>
  <c r="L1176" i="20"/>
  <c r="L1175" i="20" s="1"/>
  <c r="L1174" i="20" s="1"/>
  <c r="L1192" i="20"/>
  <c r="N1191" i="20"/>
  <c r="N1190" i="20" s="1"/>
  <c r="M1207" i="20"/>
  <c r="M1206" i="20" s="1"/>
  <c r="M1205" i="20" s="1"/>
  <c r="M1204" i="20" s="1"/>
  <c r="N1322" i="20"/>
  <c r="L1122" i="20"/>
  <c r="L1121" i="20" s="1"/>
  <c r="L1120" i="20" s="1"/>
  <c r="K1191" i="20"/>
  <c r="K1190" i="20" s="1"/>
  <c r="K1095" i="20" s="1"/>
  <c r="K1094" i="20" s="1"/>
  <c r="J1207" i="20"/>
  <c r="J1206" i="20" s="1"/>
  <c r="J1205" i="20" s="1"/>
  <c r="J1204" i="20" s="1"/>
  <c r="P1207" i="20"/>
  <c r="P1206" i="20" s="1"/>
  <c r="P1205" i="20" s="1"/>
  <c r="P1204" i="20" s="1"/>
  <c r="I1228" i="20"/>
  <c r="I1227" i="20" s="1"/>
  <c r="L1242" i="20"/>
  <c r="L1241" i="20" s="1"/>
  <c r="L1240" i="20" s="1"/>
  <c r="L1271" i="20"/>
  <c r="L1270" i="20" s="1"/>
  <c r="L1304" i="20"/>
  <c r="H1339" i="20"/>
  <c r="N1339" i="20"/>
  <c r="G1444" i="20"/>
  <c r="G1443" i="20" s="1"/>
  <c r="G1348" i="20" s="1"/>
  <c r="G1347" i="20" s="1"/>
  <c r="P1470" i="20"/>
  <c r="P1469" i="20" s="1"/>
  <c r="I1284" i="20"/>
  <c r="I1297" i="20"/>
  <c r="M1418" i="20"/>
  <c r="M1417" i="20" s="1"/>
  <c r="M1416" i="20" s="1"/>
  <c r="M1415" i="20" s="1"/>
  <c r="L1417" i="20"/>
  <c r="L1416" i="20" s="1"/>
  <c r="L1415" i="20" s="1"/>
  <c r="N1444" i="20"/>
  <c r="N1443" i="20" s="1"/>
  <c r="N1348" i="20" s="1"/>
  <c r="N1347" i="20" s="1"/>
  <c r="N1228" i="20"/>
  <c r="N1227" i="20" s="1"/>
  <c r="M1330" i="20"/>
  <c r="M1328" i="20" s="1"/>
  <c r="M1327" i="20" s="1"/>
  <c r="M1326" i="20" s="1"/>
  <c r="I1339" i="20"/>
  <c r="P1458" i="20"/>
  <c r="P1457" i="20" s="1"/>
  <c r="M1581" i="20"/>
  <c r="M1580" i="20" s="1"/>
  <c r="M1579" i="20" s="1"/>
  <c r="O1297" i="20"/>
  <c r="J1322" i="20"/>
  <c r="J1339" i="20"/>
  <c r="Q1339" i="20"/>
  <c r="I1191" i="20"/>
  <c r="I1190" i="20" s="1"/>
  <c r="I1095" i="20" s="1"/>
  <c r="I1094" i="20" s="1"/>
  <c r="I1093" i="20" s="1"/>
  <c r="L1202" i="20"/>
  <c r="L1201" i="20" s="1"/>
  <c r="L1200" i="20" s="1"/>
  <c r="L1199" i="20" s="1"/>
  <c r="L1198" i="20" s="1"/>
  <c r="P1217" i="20"/>
  <c r="P1216" i="20" s="1"/>
  <c r="G1228" i="20"/>
  <c r="G1227" i="20" s="1"/>
  <c r="P1251" i="20"/>
  <c r="P1250" i="20" s="1"/>
  <c r="L1288" i="20"/>
  <c r="Q1297" i="20"/>
  <c r="G1297" i="20"/>
  <c r="L1315" i="20"/>
  <c r="K1322" i="20"/>
  <c r="O1322" i="20"/>
  <c r="K1339" i="20"/>
  <c r="M1339" i="20"/>
  <c r="M1368" i="20"/>
  <c r="M1367" i="20" s="1"/>
  <c r="M1366" i="20" s="1"/>
  <c r="M1365" i="20" s="1"/>
  <c r="L1367" i="20"/>
  <c r="L1366" i="20" s="1"/>
  <c r="L1365" i="20" s="1"/>
  <c r="Q1458" i="20"/>
  <c r="Q1457" i="20" s="1"/>
  <c r="K1458" i="20"/>
  <c r="K1457" i="20" s="1"/>
  <c r="Q1481" i="20"/>
  <c r="Q1480" i="20" s="1"/>
  <c r="P1191" i="20"/>
  <c r="P1190" i="20" s="1"/>
  <c r="O1205" i="20"/>
  <c r="O1204" i="20" s="1"/>
  <c r="H1207" i="20"/>
  <c r="H1206" i="20" s="1"/>
  <c r="H1205" i="20" s="1"/>
  <c r="H1204" i="20" s="1"/>
  <c r="N1207" i="20"/>
  <c r="N1206" i="20" s="1"/>
  <c r="N1205" i="20" s="1"/>
  <c r="N1204" i="20" s="1"/>
  <c r="M1237" i="20"/>
  <c r="M1235" i="20" s="1"/>
  <c r="M1234" i="20" s="1"/>
  <c r="L1238" i="20"/>
  <c r="L1234" i="20" s="1"/>
  <c r="I1251" i="20"/>
  <c r="I1250" i="20" s="1"/>
  <c r="G1284" i="20"/>
  <c r="G1283" i="20" s="1"/>
  <c r="G1278" i="20" s="1"/>
  <c r="M1317" i="20"/>
  <c r="M1315" i="20" s="1"/>
  <c r="P1322" i="20"/>
  <c r="L1341" i="20"/>
  <c r="L1340" i="20" s="1"/>
  <c r="L1339" i="20" s="1"/>
  <c r="M1394" i="20"/>
  <c r="M1393" i="20" s="1"/>
  <c r="M1392" i="20" s="1"/>
  <c r="M1391" i="20" s="1"/>
  <c r="L1393" i="20"/>
  <c r="L1392" i="20" s="1"/>
  <c r="L1391" i="20" s="1"/>
  <c r="L1401" i="20"/>
  <c r="L1400" i="20" s="1"/>
  <c r="L1399" i="20" s="1"/>
  <c r="L1441" i="20"/>
  <c r="L1440" i="20" s="1"/>
  <c r="L1439" i="20" s="1"/>
  <c r="L1409" i="20"/>
  <c r="L1408" i="20" s="1"/>
  <c r="L1407" i="20" s="1"/>
  <c r="P1487" i="20"/>
  <c r="P1486" i="20" s="1"/>
  <c r="P1481" i="20" s="1"/>
  <c r="P1480" i="20" s="1"/>
  <c r="N1487" i="20"/>
  <c r="N1486" i="20" s="1"/>
  <c r="N1481" i="20" s="1"/>
  <c r="N1480" i="20" s="1"/>
  <c r="L1500" i="20"/>
  <c r="L1499" i="20" s="1"/>
  <c r="L1498" i="20" s="1"/>
  <c r="J1575" i="20"/>
  <c r="L1585" i="20"/>
  <c r="L1584" i="20" s="1"/>
  <c r="Q1711" i="20"/>
  <c r="Q1710" i="20" s="1"/>
  <c r="G1723" i="20"/>
  <c r="G1722" i="20" s="1"/>
  <c r="O1481" i="20"/>
  <c r="O1480" i="20" s="1"/>
  <c r="O1346" i="20" s="1"/>
  <c r="Q1504" i="20"/>
  <c r="Q1503" i="20" s="1"/>
  <c r="I1550" i="20"/>
  <c r="H1575" i="20"/>
  <c r="I1740" i="20"/>
  <c r="I1739" i="20" s="1"/>
  <c r="I1734" i="20" s="1"/>
  <c r="I1733" i="20" s="1"/>
  <c r="K1757" i="20"/>
  <c r="K1756" i="20" s="1"/>
  <c r="M1488" i="20"/>
  <c r="M1487" i="20" s="1"/>
  <c r="M1495" i="20"/>
  <c r="M1494" i="20" s="1"/>
  <c r="M1493" i="20" s="1"/>
  <c r="P1504" i="20"/>
  <c r="P1503" i="20" s="1"/>
  <c r="I1537" i="20"/>
  <c r="Q1537" i="20"/>
  <c r="Q1536" i="20" s="1"/>
  <c r="L1581" i="20"/>
  <c r="L1580" i="20" s="1"/>
  <c r="L1579" i="20" s="1"/>
  <c r="M1592" i="20"/>
  <c r="L1636" i="20"/>
  <c r="L1635" i="20" s="1"/>
  <c r="L1634" i="20" s="1"/>
  <c r="J1734" i="20"/>
  <c r="J1733" i="20" s="1"/>
  <c r="M1812" i="20"/>
  <c r="L1495" i="20"/>
  <c r="L1494" i="20" s="1"/>
  <c r="L1493" i="20" s="1"/>
  <c r="L1568" i="20"/>
  <c r="L1594" i="20"/>
  <c r="L1593" i="20" s="1"/>
  <c r="L1592" i="20" s="1"/>
  <c r="L1708" i="20"/>
  <c r="L1707" i="20" s="1"/>
  <c r="L1706" i="20" s="1"/>
  <c r="L1705" i="20" s="1"/>
  <c r="L1704" i="20" s="1"/>
  <c r="K1537" i="20"/>
  <c r="M1570" i="20"/>
  <c r="M1568" i="20" s="1"/>
  <c r="L1640" i="20"/>
  <c r="L1639" i="20" s="1"/>
  <c r="L1670" i="20"/>
  <c r="L1669" i="20" s="1"/>
  <c r="L1668" i="20" s="1"/>
  <c r="O1734" i="20"/>
  <c r="O1733" i="20" s="1"/>
  <c r="L1777" i="20"/>
  <c r="L1473" i="20"/>
  <c r="L1472" i="20" s="1"/>
  <c r="L1471" i="20" s="1"/>
  <c r="G1488" i="20"/>
  <c r="G1487" i="20" s="1"/>
  <c r="G1486" i="20" s="1"/>
  <c r="L1491" i="20"/>
  <c r="L1538" i="20"/>
  <c r="L1551" i="20"/>
  <c r="N1575" i="20"/>
  <c r="I1575" i="20"/>
  <c r="P1575" i="20"/>
  <c r="I1592" i="20"/>
  <c r="L1632" i="20"/>
  <c r="L1631" i="20" s="1"/>
  <c r="L1630" i="20" s="1"/>
  <c r="L1650" i="20"/>
  <c r="L1649" i="20" s="1"/>
  <c r="L1648" i="20" s="1"/>
  <c r="O1723" i="20"/>
  <c r="O1722" i="20" s="1"/>
  <c r="L1768" i="20"/>
  <c r="K1835" i="20"/>
  <c r="K1834" i="20" s="1"/>
  <c r="L1834" i="20" s="1"/>
  <c r="L1978" i="20"/>
  <c r="I1998" i="20"/>
  <c r="I1997" i="20" s="1"/>
  <c r="P1805" i="20"/>
  <c r="M1836" i="20"/>
  <c r="M1835" i="20" s="1"/>
  <c r="M1834" i="20" s="1"/>
  <c r="M1955" i="20"/>
  <c r="J1998" i="20"/>
  <c r="J1997" i="20" s="1"/>
  <c r="P1713" i="20"/>
  <c r="P1712" i="20" s="1"/>
  <c r="P1711" i="20" s="1"/>
  <c r="P1710" i="20" s="1"/>
  <c r="M1793" i="20"/>
  <c r="I1805" i="20"/>
  <c r="L1823" i="20"/>
  <c r="G1830" i="20"/>
  <c r="N1971" i="20"/>
  <c r="N1970" i="20" s="1"/>
  <c r="N1969" i="20" s="1"/>
  <c r="N1968" i="20" s="1"/>
  <c r="I1981" i="20"/>
  <c r="I1980" i="20" s="1"/>
  <c r="L1999" i="20"/>
  <c r="G1697" i="20"/>
  <c r="G1696" i="20" s="1"/>
  <c r="G1601" i="20" s="1"/>
  <c r="G1600" i="20" s="1"/>
  <c r="P1757" i="20"/>
  <c r="P1756" i="20" s="1"/>
  <c r="L1803" i="20"/>
  <c r="Q1792" i="20"/>
  <c r="Q1805" i="20"/>
  <c r="N1830" i="20"/>
  <c r="L1960" i="20"/>
  <c r="O1969" i="20"/>
  <c r="O1968" i="20" s="1"/>
  <c r="L1741" i="20"/>
  <c r="L1740" i="20" s="1"/>
  <c r="I1757" i="20"/>
  <c r="I1756" i="20" s="1"/>
  <c r="N1792" i="20"/>
  <c r="K1792" i="20"/>
  <c r="K1816" i="20"/>
  <c r="K1805" i="20" s="1"/>
  <c r="Q1847" i="20"/>
  <c r="L1855" i="20"/>
  <c r="L1936" i="20"/>
  <c r="M1984" i="20"/>
  <c r="M1983" i="20" s="1"/>
  <c r="M1982" i="20" s="1"/>
  <c r="M1981" i="20" s="1"/>
  <c r="M1980" i="20" s="1"/>
  <c r="O1998" i="20"/>
  <c r="O1997" i="20" s="1"/>
  <c r="O1992" i="20" s="1"/>
  <c r="O1991" i="20" s="1"/>
  <c r="L336" i="20"/>
  <c r="L400" i="20"/>
  <c r="H399" i="20"/>
  <c r="L399" i="20" s="1"/>
  <c r="G427" i="20"/>
  <c r="L416" i="20"/>
  <c r="M416" i="20" s="1"/>
  <c r="I48" i="20"/>
  <c r="N72" i="20"/>
  <c r="L82" i="20"/>
  <c r="L81" i="20" s="1"/>
  <c r="M498" i="20"/>
  <c r="M497" i="20" s="1"/>
  <c r="N496" i="20"/>
  <c r="N495" i="20" s="1"/>
  <c r="L41" i="20"/>
  <c r="K98" i="20"/>
  <c r="K97" i="20" s="1"/>
  <c r="H200" i="20"/>
  <c r="H199" i="20" s="1"/>
  <c r="J246" i="20"/>
  <c r="J245" i="20" s="1"/>
  <c r="L247" i="20"/>
  <c r="M247" i="20" s="1"/>
  <c r="M276" i="20"/>
  <c r="K278" i="20"/>
  <c r="K332" i="20"/>
  <c r="G366" i="20"/>
  <c r="L375" i="20"/>
  <c r="M404" i="20"/>
  <c r="G403" i="20"/>
  <c r="H478" i="20"/>
  <c r="L486" i="20"/>
  <c r="M486" i="20" s="1"/>
  <c r="Q591" i="20"/>
  <c r="Q590" i="20" s="1"/>
  <c r="G975" i="20"/>
  <c r="G974" i="20" s="1"/>
  <c r="O1069" i="20"/>
  <c r="G342" i="20"/>
  <c r="O774" i="20"/>
  <c r="I98" i="20"/>
  <c r="I97" i="20" s="1"/>
  <c r="G362" i="20"/>
  <c r="Q4" i="20"/>
  <c r="Q3" i="20" s="1"/>
  <c r="L78" i="20"/>
  <c r="L77" i="20" s="1"/>
  <c r="L76" i="20" s="1"/>
  <c r="M80" i="20"/>
  <c r="M78" i="20" s="1"/>
  <c r="M77" i="20" s="1"/>
  <c r="M76" i="20" s="1"/>
  <c r="M72" i="20" s="1"/>
  <c r="Q341" i="20"/>
  <c r="Q340" i="20" s="1"/>
  <c r="Q339" i="20" s="1"/>
  <c r="L388" i="20"/>
  <c r="M388" i="20" s="1"/>
  <c r="K842" i="20"/>
  <c r="K841" i="20" s="1"/>
  <c r="I842" i="20"/>
  <c r="I841" i="20" s="1"/>
  <c r="O36" i="20"/>
  <c r="O31" i="20" s="1"/>
  <c r="O2" i="20" s="1"/>
  <c r="H4" i="20"/>
  <c r="H3" i="20" s="1"/>
  <c r="L158" i="20"/>
  <c r="L157" i="20" s="1"/>
  <c r="L156" i="20" s="1"/>
  <c r="N315" i="20"/>
  <c r="K341" i="20"/>
  <c r="K340" i="20" s="1"/>
  <c r="L355" i="20"/>
  <c r="M355" i="20" s="1"/>
  <c r="L370" i="20"/>
  <c r="M370" i="20" s="1"/>
  <c r="H496" i="20"/>
  <c r="H495" i="20" s="1"/>
  <c r="Q565" i="20"/>
  <c r="I591" i="20"/>
  <c r="I590" i="20" s="1"/>
  <c r="K591" i="20"/>
  <c r="K590" i="20" s="1"/>
  <c r="M784" i="20"/>
  <c r="M938" i="20"/>
  <c r="H98" i="20"/>
  <c r="H97" i="20" s="1"/>
  <c r="M6" i="20"/>
  <c r="M5" i="20" s="1"/>
  <c r="O98" i="20"/>
  <c r="O97" i="20" s="1"/>
  <c r="G395" i="20"/>
  <c r="L431" i="20"/>
  <c r="M431" i="20" s="1"/>
  <c r="L6" i="20"/>
  <c r="L5" i="20" s="1"/>
  <c r="M41" i="20"/>
  <c r="M37" i="20" s="1"/>
  <c r="P462" i="20"/>
  <c r="P461" i="20" s="1"/>
  <c r="G591" i="20"/>
  <c r="G590" i="20" s="1"/>
  <c r="K4" i="20"/>
  <c r="K3" i="20" s="1"/>
  <c r="M15" i="20"/>
  <c r="N31" i="20"/>
  <c r="I36" i="20"/>
  <c r="I31" i="20" s="1"/>
  <c r="Q36" i="20"/>
  <c r="Q31" i="20" s="1"/>
  <c r="L49" i="20"/>
  <c r="M51" i="20"/>
  <c r="M49" i="20" s="1"/>
  <c r="L58" i="20"/>
  <c r="M60" i="20"/>
  <c r="M58" i="20" s="1"/>
  <c r="M65" i="20"/>
  <c r="Q98" i="20"/>
  <c r="Q97" i="20" s="1"/>
  <c r="G98" i="20"/>
  <c r="G97" i="20" s="1"/>
  <c r="O200" i="20"/>
  <c r="O199" i="20" s="1"/>
  <c r="Q200" i="20"/>
  <c r="Q199" i="20" s="1"/>
  <c r="Q223" i="20"/>
  <c r="Q222" i="20" s="1"/>
  <c r="N246" i="20"/>
  <c r="N245" i="20" s="1"/>
  <c r="O315" i="20"/>
  <c r="G399" i="20"/>
  <c r="M400" i="20"/>
  <c r="L407" i="20"/>
  <c r="M407" i="20" s="1"/>
  <c r="O462" i="20"/>
  <c r="O461" i="20" s="1"/>
  <c r="O473" i="20"/>
  <c r="O472" i="20" s="1"/>
  <c r="L220" i="20"/>
  <c r="L219" i="20" s="1"/>
  <c r="L218" i="20" s="1"/>
  <c r="M397" i="20"/>
  <c r="M437" i="20"/>
  <c r="M455" i="20"/>
  <c r="M480" i="20"/>
  <c r="L602" i="20"/>
  <c r="L601" i="20" s="1"/>
  <c r="L600" i="20" s="1"/>
  <c r="L630" i="20"/>
  <c r="L629" i="20" s="1"/>
  <c r="M687" i="20"/>
  <c r="O816" i="20"/>
  <c r="K1069" i="20"/>
  <c r="L162" i="20"/>
  <c r="L161" i="20" s="1"/>
  <c r="L160" i="20" s="1"/>
  <c r="L372" i="20"/>
  <c r="L384" i="20"/>
  <c r="M384" i="20" s="1"/>
  <c r="M401" i="20"/>
  <c r="L433" i="20"/>
  <c r="M433" i="20" s="1"/>
  <c r="L498" i="20"/>
  <c r="L497" i="20" s="1"/>
  <c r="L526" i="20"/>
  <c r="L525" i="20" s="1"/>
  <c r="L524" i="20" s="1"/>
  <c r="M541" i="20"/>
  <c r="L558" i="20"/>
  <c r="L606" i="20"/>
  <c r="L605" i="20" s="1"/>
  <c r="L604" i="20" s="1"/>
  <c r="L668" i="20"/>
  <c r="L667" i="20" s="1"/>
  <c r="L666" i="20" s="1"/>
  <c r="L692" i="20"/>
  <c r="Q713" i="20"/>
  <c r="Q712" i="20" s="1"/>
  <c r="P816" i="20"/>
  <c r="Q842" i="20"/>
  <c r="Q841" i="20" s="1"/>
  <c r="L943" i="20"/>
  <c r="J975" i="20"/>
  <c r="J974" i="20" s="1"/>
  <c r="L1009" i="20"/>
  <c r="O1095" i="20"/>
  <c r="O1094" i="20" s="1"/>
  <c r="L166" i="20"/>
  <c r="L165" i="20" s="1"/>
  <c r="L164" i="20" s="1"/>
  <c r="M187" i="20"/>
  <c r="M186" i="20" s="1"/>
  <c r="M185" i="20" s="1"/>
  <c r="M184" i="20" s="1"/>
  <c r="G246" i="20"/>
  <c r="L291" i="20"/>
  <c r="M291" i="20" s="1"/>
  <c r="L348" i="20"/>
  <c r="M348" i="20" s="1"/>
  <c r="J351" i="20"/>
  <c r="J350" i="20" s="1"/>
  <c r="L374" i="20"/>
  <c r="M374" i="20" s="1"/>
  <c r="L541" i="20"/>
  <c r="M572" i="20"/>
  <c r="M571" i="20" s="1"/>
  <c r="M570" i="20" s="1"/>
  <c r="M569" i="20" s="1"/>
  <c r="M798" i="20"/>
  <c r="L818" i="20"/>
  <c r="L817" i="20" s="1"/>
  <c r="L961" i="20"/>
  <c r="L960" i="20" s="1"/>
  <c r="L959" i="20" s="1"/>
  <c r="L1932" i="20"/>
  <c r="H1931" i="20"/>
  <c r="H1976" i="20"/>
  <c r="L1976" i="20" s="1"/>
  <c r="L1977" i="20"/>
  <c r="L1988" i="20"/>
  <c r="H1987" i="20"/>
  <c r="L1987" i="20" s="1"/>
  <c r="M114" i="20"/>
  <c r="M113" i="20" s="1"/>
  <c r="M112" i="20" s="1"/>
  <c r="M111" i="20" s="1"/>
  <c r="M143" i="20"/>
  <c r="M142" i="20" s="1"/>
  <c r="M141" i="20" s="1"/>
  <c r="M140" i="20" s="1"/>
  <c r="M191" i="20"/>
  <c r="M190" i="20" s="1"/>
  <c r="M189" i="20" s="1"/>
  <c r="M188" i="20" s="1"/>
  <c r="M206" i="20"/>
  <c r="M205" i="20" s="1"/>
  <c r="M202" i="20" s="1"/>
  <c r="M201" i="20" s="1"/>
  <c r="M200" i="20" s="1"/>
  <c r="M199" i="20" s="1"/>
  <c r="M227" i="20"/>
  <c r="M226" i="20" s="1"/>
  <c r="M225" i="20" s="1"/>
  <c r="M224" i="20" s="1"/>
  <c r="L230" i="20"/>
  <c r="L229" i="20" s="1"/>
  <c r="L228" i="20" s="1"/>
  <c r="L266" i="20"/>
  <c r="M266" i="20" s="1"/>
  <c r="G274" i="20"/>
  <c r="K275" i="20"/>
  <c r="K274" i="20" s="1"/>
  <c r="L274" i="20" s="1"/>
  <c r="H316" i="20"/>
  <c r="H320" i="20"/>
  <c r="H329" i="20"/>
  <c r="L329" i="20" s="1"/>
  <c r="M329" i="20" s="1"/>
  <c r="L337" i="20"/>
  <c r="M337" i="20" s="1"/>
  <c r="H342" i="20"/>
  <c r="L344" i="20"/>
  <c r="M344" i="20" s="1"/>
  <c r="H350" i="20"/>
  <c r="M352" i="20"/>
  <c r="L356" i="20"/>
  <c r="M356" i="20" s="1"/>
  <c r="H359" i="20"/>
  <c r="G383" i="20"/>
  <c r="L389" i="20"/>
  <c r="M389" i="20" s="1"/>
  <c r="H403" i="20"/>
  <c r="L403" i="20" s="1"/>
  <c r="L405" i="20"/>
  <c r="M405" i="20" s="1"/>
  <c r="H411" i="20"/>
  <c r="L417" i="20"/>
  <c r="M417" i="20" s="1"/>
  <c r="H420" i="20"/>
  <c r="G424" i="20"/>
  <c r="G445" i="20"/>
  <c r="I452" i="20"/>
  <c r="I451" i="20" s="1"/>
  <c r="H475" i="20"/>
  <c r="G491" i="20"/>
  <c r="M537" i="20"/>
  <c r="M533" i="20" s="1"/>
  <c r="M529" i="20" s="1"/>
  <c r="M548" i="20"/>
  <c r="M547" i="20" s="1"/>
  <c r="L567" i="20"/>
  <c r="L566" i="20" s="1"/>
  <c r="G582" i="20"/>
  <c r="L610" i="20"/>
  <c r="L609" i="20" s="1"/>
  <c r="L608" i="20" s="1"/>
  <c r="L660" i="20"/>
  <c r="L659" i="20" s="1"/>
  <c r="L658" i="20" s="1"/>
  <c r="I703" i="20"/>
  <c r="I702" i="20" s="1"/>
  <c r="I701" i="20" s="1"/>
  <c r="I700" i="20" s="1"/>
  <c r="H713" i="20"/>
  <c r="H712" i="20" s="1"/>
  <c r="M718" i="20"/>
  <c r="M716" i="20" s="1"/>
  <c r="M715" i="20" s="1"/>
  <c r="M714" i="20" s="1"/>
  <c r="M713" i="20" s="1"/>
  <c r="M712" i="20" s="1"/>
  <c r="I724" i="20"/>
  <c r="I723" i="20" s="1"/>
  <c r="L730" i="20"/>
  <c r="P747" i="20"/>
  <c r="P746" i="20" s="1"/>
  <c r="K791" i="20"/>
  <c r="K779" i="20" s="1"/>
  <c r="K774" i="20" s="1"/>
  <c r="K745" i="20" s="1"/>
  <c r="M792" i="20"/>
  <c r="L798" i="20"/>
  <c r="M809" i="20"/>
  <c r="G816" i="20"/>
  <c r="I833" i="20"/>
  <c r="M916" i="20"/>
  <c r="M915" i="20" s="1"/>
  <c r="M914" i="20" s="1"/>
  <c r="M913" i="20" s="1"/>
  <c r="O964" i="20"/>
  <c r="O963" i="20" s="1"/>
  <c r="M969" i="20"/>
  <c r="M967" i="20" s="1"/>
  <c r="M966" i="20" s="1"/>
  <c r="M965" i="20" s="1"/>
  <c r="P975" i="20"/>
  <c r="P974" i="20" s="1"/>
  <c r="M1003" i="20"/>
  <c r="M1000" i="20" s="1"/>
  <c r="M999" i="20" s="1"/>
  <c r="M1020" i="20"/>
  <c r="M1018" i="20" s="1"/>
  <c r="M1017" i="20" s="1"/>
  <c r="L1018" i="20"/>
  <c r="L1017" i="20" s="1"/>
  <c r="L1051" i="20"/>
  <c r="M1064" i="20"/>
  <c r="M1062" i="20" s="1"/>
  <c r="Q1086" i="20"/>
  <c r="L1091" i="20"/>
  <c r="L1090" i="20" s="1"/>
  <c r="P1095" i="20"/>
  <c r="P1094" i="20" s="1"/>
  <c r="L1110" i="20"/>
  <c r="L1109" i="20" s="1"/>
  <c r="L1108" i="20" s="1"/>
  <c r="M1134" i="20"/>
  <c r="M1133" i="20" s="1"/>
  <c r="M1257" i="20"/>
  <c r="M1253" i="20" s="1"/>
  <c r="M1252" i="20" s="1"/>
  <c r="L1253" i="20"/>
  <c r="L1252" i="20" s="1"/>
  <c r="H1322" i="20"/>
  <c r="M1406" i="20"/>
  <c r="M1405" i="20" s="1"/>
  <c r="M1404" i="20" s="1"/>
  <c r="M1403" i="20" s="1"/>
  <c r="L1405" i="20"/>
  <c r="L1404" i="20" s="1"/>
  <c r="L1403" i="20" s="1"/>
  <c r="Q1531" i="20"/>
  <c r="M321" i="20"/>
  <c r="L392" i="20"/>
  <c r="M392" i="20" s="1"/>
  <c r="L690" i="20"/>
  <c r="L802" i="20"/>
  <c r="L919" i="20"/>
  <c r="L918" i="20" s="1"/>
  <c r="L917" i="20" s="1"/>
  <c r="L941" i="20"/>
  <c r="N1095" i="20"/>
  <c r="N1094" i="20" s="1"/>
  <c r="N1093" i="20" s="1"/>
  <c r="I1205" i="20"/>
  <c r="I1204" i="20" s="1"/>
  <c r="M2001" i="20"/>
  <c r="M1999" i="20" s="1"/>
  <c r="M1998" i="20" s="1"/>
  <c r="G1999" i="20"/>
  <c r="G1998" i="20" s="1"/>
  <c r="G1997" i="20" s="1"/>
  <c r="L203" i="20"/>
  <c r="L202" i="20" s="1"/>
  <c r="L201" i="20" s="1"/>
  <c r="L200" i="20" s="1"/>
  <c r="L199" i="20" s="1"/>
  <c r="L237" i="20"/>
  <c r="L236" i="20" s="1"/>
  <c r="L235" i="20" s="1"/>
  <c r="M517" i="20"/>
  <c r="M516" i="20" s="1"/>
  <c r="M515" i="20" s="1"/>
  <c r="M759" i="20"/>
  <c r="M758" i="20" s="1"/>
  <c r="L784" i="20"/>
  <c r="G964" i="20"/>
  <c r="G963" i="20" s="1"/>
  <c r="M973" i="20"/>
  <c r="M972" i="20" s="1"/>
  <c r="M971" i="20" s="1"/>
  <c r="M970" i="20" s="1"/>
  <c r="L1130" i="20"/>
  <c r="L1129" i="20" s="1"/>
  <c r="L1128" i="20" s="1"/>
  <c r="M1165" i="20"/>
  <c r="M1164" i="20" s="1"/>
  <c r="M1163" i="20" s="1"/>
  <c r="M1162" i="20" s="1"/>
  <c r="L1164" i="20"/>
  <c r="L1163" i="20" s="1"/>
  <c r="L1162" i="20" s="1"/>
  <c r="N1992" i="20"/>
  <c r="N1991" i="20" s="1"/>
  <c r="J290" i="20"/>
  <c r="M372" i="20"/>
  <c r="M375" i="20"/>
  <c r="M391" i="20"/>
  <c r="L409" i="20"/>
  <c r="M409" i="20" s="1"/>
  <c r="L447" i="20"/>
  <c r="M447" i="20" s="1"/>
  <c r="K450" i="20"/>
  <c r="K449" i="20" s="1"/>
  <c r="G713" i="20"/>
  <c r="G712" i="20" s="1"/>
  <c r="M829" i="20"/>
  <c r="M826" i="20" s="1"/>
  <c r="M825" i="20" s="1"/>
  <c r="M836" i="20"/>
  <c r="M835" i="20" s="1"/>
  <c r="M834" i="20" s="1"/>
  <c r="M833" i="20" s="1"/>
  <c r="M1141" i="20"/>
  <c r="M1140" i="20" s="1"/>
  <c r="M1139" i="20" s="1"/>
  <c r="M1138" i="20" s="1"/>
  <c r="L1140" i="20"/>
  <c r="L1139" i="20" s="1"/>
  <c r="L1138" i="20" s="1"/>
  <c r="L1220" i="20"/>
  <c r="L1219" i="20" s="1"/>
  <c r="L1218" i="20" s="1"/>
  <c r="O1228" i="20"/>
  <c r="O1227" i="20" s="1"/>
  <c r="J1458" i="20"/>
  <c r="J1457" i="20" s="1"/>
  <c r="M1675" i="20"/>
  <c r="M1674" i="20" s="1"/>
  <c r="M1673" i="20" s="1"/>
  <c r="M1672" i="20" s="1"/>
  <c r="L1674" i="20"/>
  <c r="L1673" i="20" s="1"/>
  <c r="L1672" i="20" s="1"/>
  <c r="L248" i="20"/>
  <c r="M248" i="20" s="1"/>
  <c r="L275" i="20"/>
  <c r="M275" i="20" s="1"/>
  <c r="I333" i="20"/>
  <c r="M336" i="20"/>
  <c r="H363" i="20"/>
  <c r="I379" i="20"/>
  <c r="L379" i="20" s="1"/>
  <c r="M379" i="20" s="1"/>
  <c r="H383" i="20"/>
  <c r="L383" i="20" s="1"/>
  <c r="M385" i="20"/>
  <c r="H387" i="20"/>
  <c r="L387" i="20" s="1"/>
  <c r="M387" i="20" s="1"/>
  <c r="L393" i="20"/>
  <c r="M393" i="20" s="1"/>
  <c r="H396" i="20"/>
  <c r="H424" i="20"/>
  <c r="H436" i="20"/>
  <c r="H445" i="20"/>
  <c r="I458" i="20"/>
  <c r="G464" i="20"/>
  <c r="I479" i="20"/>
  <c r="I478" i="20" s="1"/>
  <c r="I473" i="20" s="1"/>
  <c r="I472" i="20" s="1"/>
  <c r="H491" i="20"/>
  <c r="L507" i="20"/>
  <c r="K701" i="20"/>
  <c r="K700" i="20" s="1"/>
  <c r="J713" i="20"/>
  <c r="J712" i="20" s="1"/>
  <c r="J724" i="20"/>
  <c r="J723" i="20" s="1"/>
  <c r="M767" i="20"/>
  <c r="M766" i="20" s="1"/>
  <c r="L792" i="20"/>
  <c r="I816" i="20"/>
  <c r="H816" i="20"/>
  <c r="L1035" i="20"/>
  <c r="L1031" i="20" s="1"/>
  <c r="L1055" i="20"/>
  <c r="L1044" i="20" s="1"/>
  <c r="M1057" i="20"/>
  <c r="M1055" i="20" s="1"/>
  <c r="P1069" i="20"/>
  <c r="M1089" i="20"/>
  <c r="L1088" i="20"/>
  <c r="L1087" i="20" s="1"/>
  <c r="P1348" i="20"/>
  <c r="P1347" i="20" s="1"/>
  <c r="H1601" i="20"/>
  <c r="H1600" i="20" s="1"/>
  <c r="M237" i="20"/>
  <c r="M236" i="20" s="1"/>
  <c r="M235" i="20" s="1"/>
  <c r="M330" i="20"/>
  <c r="M334" i="20"/>
  <c r="L347" i="20"/>
  <c r="M347" i="20" s="1"/>
  <c r="M380" i="20"/>
  <c r="L408" i="20"/>
  <c r="M408" i="20" s="1"/>
  <c r="P591" i="20"/>
  <c r="P590" i="20" s="1"/>
  <c r="L640" i="20"/>
  <c r="L639" i="20" s="1"/>
  <c r="L638" i="20" s="1"/>
  <c r="L881" i="20"/>
  <c r="L880" i="20" s="1"/>
  <c r="M883" i="20"/>
  <c r="M881" i="20" s="1"/>
  <c r="M880" i="20" s="1"/>
  <c r="L994" i="20"/>
  <c r="L993" i="20" s="1"/>
  <c r="L992" i="20" s="1"/>
  <c r="L376" i="20"/>
  <c r="M376" i="20" s="1"/>
  <c r="M553" i="20"/>
  <c r="M551" i="20" s="1"/>
  <c r="L551" i="20"/>
  <c r="M582" i="20"/>
  <c r="L698" i="20"/>
  <c r="L697" i="20" s="1"/>
  <c r="L696" i="20" s="1"/>
  <c r="L695" i="20" s="1"/>
  <c r="L694" i="20" s="1"/>
  <c r="P701" i="20"/>
  <c r="P700" i="20" s="1"/>
  <c r="L749" i="20"/>
  <c r="L748" i="20" s="1"/>
  <c r="L845" i="20"/>
  <c r="L844" i="20" s="1"/>
  <c r="L843" i="20" s="1"/>
  <c r="M56" i="20"/>
  <c r="M54" i="20" s="1"/>
  <c r="M139" i="20"/>
  <c r="M137" i="20" s="1"/>
  <c r="M136" i="20" s="1"/>
  <c r="J412" i="20"/>
  <c r="J411" i="20" s="1"/>
  <c r="H452" i="20"/>
  <c r="L483" i="20"/>
  <c r="M483" i="20" s="1"/>
  <c r="M577" i="20"/>
  <c r="M575" i="20" s="1"/>
  <c r="M574" i="20" s="1"/>
  <c r="L861" i="20"/>
  <c r="L860" i="20" s="1"/>
  <c r="L859" i="20" s="1"/>
  <c r="J1217" i="20"/>
  <c r="J1216" i="20" s="1"/>
  <c r="L1310" i="20"/>
  <c r="L2010" i="20"/>
  <c r="H2009" i="20"/>
  <c r="L2009" i="20" s="1"/>
  <c r="H229" i="20"/>
  <c r="H228" i="20" s="1"/>
  <c r="H223" i="20" s="1"/>
  <c r="H222" i="20" s="1"/>
  <c r="N229" i="20"/>
  <c r="N228" i="20" s="1"/>
  <c r="N223" i="20" s="1"/>
  <c r="N222" i="20" s="1"/>
  <c r="H278" i="20"/>
  <c r="I290" i="20"/>
  <c r="I278" i="20" s="1"/>
  <c r="I273" i="20" s="1"/>
  <c r="O290" i="20"/>
  <c r="G332" i="20"/>
  <c r="I354" i="20"/>
  <c r="H367" i="20"/>
  <c r="L371" i="20"/>
  <c r="M371" i="20" s="1"/>
  <c r="I415" i="20"/>
  <c r="L415" i="20" s="1"/>
  <c r="M415" i="20" s="1"/>
  <c r="H428" i="20"/>
  <c r="L432" i="20"/>
  <c r="M432" i="20" s="1"/>
  <c r="M453" i="20"/>
  <c r="G457" i="20"/>
  <c r="H485" i="20"/>
  <c r="L485" i="20" s="1"/>
  <c r="M485" i="20" s="1"/>
  <c r="L487" i="20"/>
  <c r="M487" i="20" s="1"/>
  <c r="I529" i="20"/>
  <c r="I528" i="20" s="1"/>
  <c r="I523" i="20" s="1"/>
  <c r="P540" i="20"/>
  <c r="P528" i="20" s="1"/>
  <c r="P523" i="20" s="1"/>
  <c r="P494" i="20" s="1"/>
  <c r="K540" i="20"/>
  <c r="K528" i="20" s="1"/>
  <c r="K523" i="20" s="1"/>
  <c r="K494" i="20" s="1"/>
  <c r="H730" i="20"/>
  <c r="H729" i="20" s="1"/>
  <c r="L729" i="20" s="1"/>
  <c r="M729" i="20" s="1"/>
  <c r="J747" i="20"/>
  <c r="J746" i="20" s="1"/>
  <c r="Q774" i="20"/>
  <c r="Q745" i="20" s="1"/>
  <c r="J833" i="20"/>
  <c r="O842" i="20"/>
  <c r="O841" i="20" s="1"/>
  <c r="J952" i="20"/>
  <c r="J951" i="20" s="1"/>
  <c r="Q952" i="20"/>
  <c r="Q951" i="20" s="1"/>
  <c r="L952" i="20"/>
  <c r="L951" i="20" s="1"/>
  <c r="I975" i="20"/>
  <c r="I974" i="20" s="1"/>
  <c r="L982" i="20"/>
  <c r="L981" i="20" s="1"/>
  <c r="J998" i="20"/>
  <c r="J997" i="20" s="1"/>
  <c r="O1031" i="20"/>
  <c r="O1030" i="20" s="1"/>
  <c r="O1025" i="20" s="1"/>
  <c r="M1037" i="20"/>
  <c r="M1035" i="20" s="1"/>
  <c r="M1031" i="20" s="1"/>
  <c r="I1044" i="20"/>
  <c r="I1030" i="20" s="1"/>
  <c r="I1025" i="20" s="1"/>
  <c r="I996" i="20" s="1"/>
  <c r="Q1191" i="20"/>
  <c r="Q1190" i="20" s="1"/>
  <c r="Q1095" i="20" s="1"/>
  <c r="Q1094" i="20" s="1"/>
  <c r="I1470" i="20"/>
  <c r="I1469" i="20" s="1"/>
  <c r="P1601" i="20"/>
  <c r="P1600" i="20" s="1"/>
  <c r="L767" i="20"/>
  <c r="L766" i="20" s="1"/>
  <c r="J938" i="20"/>
  <c r="J937" i="20" s="1"/>
  <c r="P938" i="20"/>
  <c r="H981" i="20"/>
  <c r="H980" i="20" s="1"/>
  <c r="H1030" i="20"/>
  <c r="H1025" i="20" s="1"/>
  <c r="P1086" i="20"/>
  <c r="G1217" i="20"/>
  <c r="G1216" i="20" s="1"/>
  <c r="J1228" i="20"/>
  <c r="J1227" i="20" s="1"/>
  <c r="L1298" i="20"/>
  <c r="M1303" i="20"/>
  <c r="M1298" i="20" s="1"/>
  <c r="G1322" i="20"/>
  <c r="G1249" i="20" s="1"/>
  <c r="L1387" i="20"/>
  <c r="L1386" i="20" s="1"/>
  <c r="H1444" i="20"/>
  <c r="H1443" i="20" s="1"/>
  <c r="L1443" i="20" s="1"/>
  <c r="M1473" i="20"/>
  <c r="M1472" i="20" s="1"/>
  <c r="M1471" i="20" s="1"/>
  <c r="M1470" i="20" s="1"/>
  <c r="M1469" i="20" s="1"/>
  <c r="K1481" i="20"/>
  <c r="K1480" i="20" s="1"/>
  <c r="M1516" i="20"/>
  <c r="M1515" i="20" s="1"/>
  <c r="L1515" i="20"/>
  <c r="K998" i="20"/>
  <c r="K997" i="20" s="1"/>
  <c r="G1069" i="20"/>
  <c r="G1095" i="20"/>
  <c r="G1094" i="20" s="1"/>
  <c r="L1190" i="20"/>
  <c r="M1190" i="20" s="1"/>
  <c r="G1205" i="20"/>
  <c r="G1204" i="20" s="1"/>
  <c r="N1601" i="20"/>
  <c r="N1600" i="20" s="1"/>
  <c r="M1699" i="20"/>
  <c r="M1698" i="20" s="1"/>
  <c r="L1698" i="20"/>
  <c r="L1696" i="20"/>
  <c r="K1869" i="20"/>
  <c r="L1870" i="20"/>
  <c r="G780" i="20"/>
  <c r="G779" i="20" s="1"/>
  <c r="G774" i="20" s="1"/>
  <c r="L809" i="20"/>
  <c r="O833" i="20"/>
  <c r="P952" i="20"/>
  <c r="P951" i="20" s="1"/>
  <c r="P1025" i="20"/>
  <c r="G1030" i="20"/>
  <c r="G1025" i="20" s="1"/>
  <c r="G996" i="20" s="1"/>
  <c r="H1095" i="20"/>
  <c r="H1094" i="20" s="1"/>
  <c r="J1095" i="20"/>
  <c r="J1094" i="20" s="1"/>
  <c r="O1284" i="20"/>
  <c r="M1290" i="20"/>
  <c r="M1288" i="20" s="1"/>
  <c r="L1332" i="20"/>
  <c r="L1331" i="20" s="1"/>
  <c r="L1322" i="20" s="1"/>
  <c r="L1385" i="20"/>
  <c r="M1385" i="20" s="1"/>
  <c r="L1831" i="20"/>
  <c r="P1859" i="20"/>
  <c r="P1858" i="20" s="1"/>
  <c r="M1262" i="20"/>
  <c r="H1297" i="20"/>
  <c r="I1348" i="20"/>
  <c r="I1347" i="20" s="1"/>
  <c r="K1348" i="20"/>
  <c r="K1347" i="20" s="1"/>
  <c r="Q1348" i="20"/>
  <c r="Q1347" i="20" s="1"/>
  <c r="N1470" i="20"/>
  <c r="N1469" i="20" s="1"/>
  <c r="K1592" i="20"/>
  <c r="I1601" i="20"/>
  <c r="I1600" i="20" s="1"/>
  <c r="L1928" i="20"/>
  <c r="I1927" i="20"/>
  <c r="I1926" i="20" s="1"/>
  <c r="L1926" i="20" s="1"/>
  <c r="H1228" i="20"/>
  <c r="H1227" i="20" s="1"/>
  <c r="K1251" i="20"/>
  <c r="K1250" i="20" s="1"/>
  <c r="L1262" i="20"/>
  <c r="G1339" i="20"/>
  <c r="J1348" i="20"/>
  <c r="J1347" i="20" s="1"/>
  <c r="L1488" i="20"/>
  <c r="J1601" i="20"/>
  <c r="J1600" i="20" s="1"/>
  <c r="J1599" i="20" s="1"/>
  <c r="L1638" i="20"/>
  <c r="M1638" i="20" s="1"/>
  <c r="L1646" i="20"/>
  <c r="L1645" i="20" s="1"/>
  <c r="L1644" i="20" s="1"/>
  <c r="L1904" i="20"/>
  <c r="J1903" i="20"/>
  <c r="L1225" i="20"/>
  <c r="L1224" i="20" s="1"/>
  <c r="L1223" i="20" s="1"/>
  <c r="N1284" i="20"/>
  <c r="M1287" i="20"/>
  <c r="M1285" i="20" s="1"/>
  <c r="M1284" i="20" s="1"/>
  <c r="L1285" i="20"/>
  <c r="N1297" i="20"/>
  <c r="L1425" i="20"/>
  <c r="L1424" i="20" s="1"/>
  <c r="L1423" i="20" s="1"/>
  <c r="L1433" i="20"/>
  <c r="L1432" i="20" s="1"/>
  <c r="L1431" i="20" s="1"/>
  <c r="J1481" i="20"/>
  <c r="J1480" i="20" s="1"/>
  <c r="M1551" i="20"/>
  <c r="G1711" i="20"/>
  <c r="G1710" i="20" s="1"/>
  <c r="O1711" i="20"/>
  <c r="O1710" i="20" s="1"/>
  <c r="L1886" i="20"/>
  <c r="H1885" i="20"/>
  <c r="J1470" i="20"/>
  <c r="J1469" i="20" s="1"/>
  <c r="G1550" i="20"/>
  <c r="L1557" i="20"/>
  <c r="M1559" i="20"/>
  <c r="M1557" i="20" s="1"/>
  <c r="M1713" i="20"/>
  <c r="M1712" i="20" s="1"/>
  <c r="M1816" i="20"/>
  <c r="M1840" i="20"/>
  <c r="M1839" i="20" s="1"/>
  <c r="M1830" i="20" s="1"/>
  <c r="G1847" i="20"/>
  <c r="I1852" i="20"/>
  <c r="I1851" i="20" s="1"/>
  <c r="I1847" i="20" s="1"/>
  <c r="L1853" i="20"/>
  <c r="I1861" i="20"/>
  <c r="I1860" i="20" s="1"/>
  <c r="L1862" i="20"/>
  <c r="M1244" i="20"/>
  <c r="M1242" i="20" s="1"/>
  <c r="M1241" i="20" s="1"/>
  <c r="M1240" i="20" s="1"/>
  <c r="L1295" i="20"/>
  <c r="L1351" i="20"/>
  <c r="L1350" i="20" s="1"/>
  <c r="L1349" i="20" s="1"/>
  <c r="L1375" i="20"/>
  <c r="L1374" i="20" s="1"/>
  <c r="L1373" i="20" s="1"/>
  <c r="L1506" i="20"/>
  <c r="L1505" i="20" s="1"/>
  <c r="L1541" i="20"/>
  <c r="H1550" i="20"/>
  <c r="H1536" i="20" s="1"/>
  <c r="H1531" i="20" s="1"/>
  <c r="N1550" i="20"/>
  <c r="N1536" i="20" s="1"/>
  <c r="N1531" i="20" s="1"/>
  <c r="O1550" i="20"/>
  <c r="O1536" i="20" s="1"/>
  <c r="O1531" i="20" s="1"/>
  <c r="L1563" i="20"/>
  <c r="Q1575" i="20"/>
  <c r="M1587" i="20"/>
  <c r="M1585" i="20" s="1"/>
  <c r="M1584" i="20" s="1"/>
  <c r="M1575" i="20" s="1"/>
  <c r="K1601" i="20"/>
  <c r="K1600" i="20" s="1"/>
  <c r="N1711" i="20"/>
  <c r="N1710" i="20" s="1"/>
  <c r="Q1723" i="20"/>
  <c r="Q1722" i="20" s="1"/>
  <c r="M1759" i="20"/>
  <c r="M1758" i="20" s="1"/>
  <c r="L1793" i="20"/>
  <c r="I1792" i="20"/>
  <c r="G1859" i="20"/>
  <c r="G1858" i="20" s="1"/>
  <c r="L1874" i="20"/>
  <c r="H1873" i="20"/>
  <c r="H1877" i="20"/>
  <c r="L1878" i="20"/>
  <c r="Q1322" i="20"/>
  <c r="M1508" i="20"/>
  <c r="M1506" i="20" s="1"/>
  <c r="M1505" i="20" s="1"/>
  <c r="M1547" i="20"/>
  <c r="M1541" i="20" s="1"/>
  <c r="M1537" i="20" s="1"/>
  <c r="L1548" i="20"/>
  <c r="K1575" i="20"/>
  <c r="G1592" i="20"/>
  <c r="L1686" i="20"/>
  <c r="L1685" i="20" s="1"/>
  <c r="L1684" i="20" s="1"/>
  <c r="M1723" i="20"/>
  <c r="M1722" i="20" s="1"/>
  <c r="L1759" i="20"/>
  <c r="I1711" i="20"/>
  <c r="I1710" i="20" s="1"/>
  <c r="N1734" i="20"/>
  <c r="N1733" i="20" s="1"/>
  <c r="O1805" i="20"/>
  <c r="H1907" i="20"/>
  <c r="L1908" i="20"/>
  <c r="J1537" i="20"/>
  <c r="P1537" i="20"/>
  <c r="P1536" i="20" s="1"/>
  <c r="P1531" i="20" s="1"/>
  <c r="P1502" i="20" s="1"/>
  <c r="H1734" i="20"/>
  <c r="H1733" i="20" s="1"/>
  <c r="L1776" i="20"/>
  <c r="Q1791" i="20"/>
  <c r="Q1784" i="20" s="1"/>
  <c r="Q1755" i="20" s="1"/>
  <c r="M1823" i="20"/>
  <c r="L1845" i="20"/>
  <c r="I1844" i="20"/>
  <c r="L1844" i="20" s="1"/>
  <c r="K1847" i="20"/>
  <c r="J1847" i="20"/>
  <c r="K1893" i="20"/>
  <c r="K1892" i="20" s="1"/>
  <c r="L1894" i="20"/>
  <c r="I1954" i="20"/>
  <c r="P1992" i="20"/>
  <c r="P1991" i="20" s="1"/>
  <c r="K1994" i="20"/>
  <c r="L1995" i="20"/>
  <c r="L1577" i="20"/>
  <c r="L1576" i="20" s="1"/>
  <c r="L1616" i="20"/>
  <c r="L1615" i="20" s="1"/>
  <c r="L1614" i="20" s="1"/>
  <c r="M1640" i="20"/>
  <c r="M1639" i="20" s="1"/>
  <c r="L1694" i="20"/>
  <c r="L1693" i="20" s="1"/>
  <c r="L1692" i="20" s="1"/>
  <c r="M1701" i="20"/>
  <c r="M1700" i="20" s="1"/>
  <c r="L1700" i="20"/>
  <c r="H1805" i="20"/>
  <c r="L1806" i="20"/>
  <c r="Q1830" i="20"/>
  <c r="P1830" i="20"/>
  <c r="O1847" i="20"/>
  <c r="I1865" i="20"/>
  <c r="I1864" i="20" s="1"/>
  <c r="L1864" i="20" s="1"/>
  <c r="L1866" i="20"/>
  <c r="L1890" i="20"/>
  <c r="J1889" i="20"/>
  <c r="J1888" i="20" s="1"/>
  <c r="M1898" i="20"/>
  <c r="M1897" i="20" s="1"/>
  <c r="L1726" i="20"/>
  <c r="L1725" i="20" s="1"/>
  <c r="L1724" i="20" s="1"/>
  <c r="L1758" i="20"/>
  <c r="H1757" i="20"/>
  <c r="M1806" i="20"/>
  <c r="M1805" i="20" s="1"/>
  <c r="L1849" i="20"/>
  <c r="N1851" i="20"/>
  <c r="N1847" i="20" s="1"/>
  <c r="L1940" i="20"/>
  <c r="I1939" i="20"/>
  <c r="Q1992" i="20"/>
  <c r="Q1991" i="20" s="1"/>
  <c r="M1750" i="20"/>
  <c r="M1748" i="20" s="1"/>
  <c r="M1747" i="20" s="1"/>
  <c r="M1746" i="20" s="1"/>
  <c r="L1748" i="20"/>
  <c r="L1747" i="20" s="1"/>
  <c r="L1746" i="20" s="1"/>
  <c r="L1812" i="20"/>
  <c r="M1847" i="20"/>
  <c r="H1860" i="20"/>
  <c r="Q1859" i="20"/>
  <c r="Q1858" i="20" s="1"/>
  <c r="I1892" i="20"/>
  <c r="L1898" i="20"/>
  <c r="H1897" i="20"/>
  <c r="L1915" i="20"/>
  <c r="J1969" i="20"/>
  <c r="J1968" i="20" s="1"/>
  <c r="J1992" i="20"/>
  <c r="J1991" i="20" s="1"/>
  <c r="M1743" i="20"/>
  <c r="M1741" i="20" s="1"/>
  <c r="M1740" i="20" s="1"/>
  <c r="O1757" i="20"/>
  <c r="O1756" i="20" s="1"/>
  <c r="L1787" i="20"/>
  <c r="H1786" i="20"/>
  <c r="L1789" i="20"/>
  <c r="N1805" i="20"/>
  <c r="L1840" i="20"/>
  <c r="H1839" i="20"/>
  <c r="L1839" i="20" s="1"/>
  <c r="L1848" i="20"/>
  <c r="H1851" i="20"/>
  <c r="H1880" i="20"/>
  <c r="L1880" i="20" s="1"/>
  <c r="L1881" i="20"/>
  <c r="L1924" i="20"/>
  <c r="H1923" i="20"/>
  <c r="H1950" i="20"/>
  <c r="L1950" i="20" s="1"/>
  <c r="L1951" i="20"/>
  <c r="L1974" i="20"/>
  <c r="K1971" i="20"/>
  <c r="K1970" i="20" s="1"/>
  <c r="H1997" i="20"/>
  <c r="L1997" i="20" s="1"/>
  <c r="L2005" i="20"/>
  <c r="H2004" i="20"/>
  <c r="L2004" i="20" s="1"/>
  <c r="M1768" i="20"/>
  <c r="M1796" i="20"/>
  <c r="G1805" i="20"/>
  <c r="P1851" i="20"/>
  <c r="P1847" i="20" s="1"/>
  <c r="L1934" i="20"/>
  <c r="H1946" i="20"/>
  <c r="L1946" i="20" s="1"/>
  <c r="L1947" i="20"/>
  <c r="H1965" i="20"/>
  <c r="L1966" i="20"/>
  <c r="P1981" i="20"/>
  <c r="P1980" i="20" s="1"/>
  <c r="L2011" i="20"/>
  <c r="K1981" i="20"/>
  <c r="K1980" i="20" s="1"/>
  <c r="I1992" i="20"/>
  <c r="I1991" i="20" s="1"/>
  <c r="L1920" i="20"/>
  <c r="H1919" i="20"/>
  <c r="L1935" i="20"/>
  <c r="J1792" i="20"/>
  <c r="P1792" i="20"/>
  <c r="P1791" i="20" s="1"/>
  <c r="H1943" i="20"/>
  <c r="L1944" i="20"/>
  <c r="G1971" i="20"/>
  <c r="G1970" i="20" s="1"/>
  <c r="G1969" i="20" s="1"/>
  <c r="G1968" i="20" s="1"/>
  <c r="G1981" i="20"/>
  <c r="G1980" i="20" s="1"/>
  <c r="L1956" i="20"/>
  <c r="L1958" i="20"/>
  <c r="L1989" i="20"/>
  <c r="L2002" i="20"/>
  <c r="M2006" i="20"/>
  <c r="M2005" i="20" s="1"/>
  <c r="M2004" i="20" s="1"/>
  <c r="L1954" i="20" l="1"/>
  <c r="M1954" i="20" s="1"/>
  <c r="L469" i="20"/>
  <c r="M469" i="20" s="1"/>
  <c r="L565" i="20"/>
  <c r="N1857" i="20"/>
  <c r="K1791" i="20"/>
  <c r="K1784" i="20" s="1"/>
  <c r="L1816" i="20"/>
  <c r="L980" i="20"/>
  <c r="L975" i="20" s="1"/>
  <c r="L974" i="20" s="1"/>
  <c r="Q528" i="20"/>
  <c r="Q523" i="20" s="1"/>
  <c r="N589" i="20"/>
  <c r="P2" i="20"/>
  <c r="P244" i="20"/>
  <c r="P96" i="20"/>
  <c r="J1249" i="20"/>
  <c r="H745" i="20"/>
  <c r="L1723" i="20"/>
  <c r="L1722" i="20" s="1"/>
  <c r="M1504" i="20"/>
  <c r="M1503" i="20" s="1"/>
  <c r="O1502" i="20"/>
  <c r="M1711" i="20"/>
  <c r="M1710" i="20" s="1"/>
  <c r="I2" i="20"/>
  <c r="N1502" i="20"/>
  <c r="M1443" i="20"/>
  <c r="N2" i="20"/>
  <c r="N339" i="20"/>
  <c r="M981" i="20"/>
  <c r="G1791" i="20"/>
  <c r="G1784" i="20" s="1"/>
  <c r="H1502" i="20"/>
  <c r="M1696" i="20"/>
  <c r="Q1283" i="20"/>
  <c r="Q1278" i="20" s="1"/>
  <c r="Q1249" i="20" s="1"/>
  <c r="M1069" i="20"/>
  <c r="Q1857" i="20"/>
  <c r="P1784" i="20"/>
  <c r="P1755" i="20" s="1"/>
  <c r="M1792" i="20"/>
  <c r="M1791" i="20" s="1"/>
  <c r="M1784" i="20" s="1"/>
  <c r="G1536" i="20"/>
  <c r="G1531" i="20" s="1"/>
  <c r="G1502" i="20" s="1"/>
  <c r="O278" i="20"/>
  <c r="O273" i="20" s="1"/>
  <c r="L72" i="20"/>
  <c r="M1486" i="20"/>
  <c r="M1481" i="20" s="1"/>
  <c r="M1480" i="20" s="1"/>
  <c r="J494" i="20"/>
  <c r="I244" i="20"/>
  <c r="L1470" i="20"/>
  <c r="L1469" i="20" s="1"/>
  <c r="J36" i="20"/>
  <c r="J31" i="20" s="1"/>
  <c r="J2" i="20" s="1"/>
  <c r="P1283" i="20"/>
  <c r="P1278" i="20" s="1"/>
  <c r="P1249" i="20" s="1"/>
  <c r="L1205" i="20"/>
  <c r="L1204" i="20" s="1"/>
  <c r="J278" i="20"/>
  <c r="J273" i="20" s="1"/>
  <c r="H1481" i="20"/>
  <c r="H1480" i="20" s="1"/>
  <c r="L1911" i="20"/>
  <c r="I494" i="20"/>
  <c r="I1536" i="20"/>
  <c r="I1531" i="20" s="1"/>
  <c r="I1502" i="20" s="1"/>
  <c r="O589" i="20"/>
  <c r="L1955" i="20"/>
  <c r="O1791" i="20"/>
  <c r="O1784" i="20" s="1"/>
  <c r="O1283" i="20"/>
  <c r="O1278" i="20" s="1"/>
  <c r="O1249" i="20" s="1"/>
  <c r="M228" i="20"/>
  <c r="L246" i="20"/>
  <c r="L1191" i="20"/>
  <c r="G494" i="20"/>
  <c r="L686" i="20"/>
  <c r="M686" i="20" s="1"/>
  <c r="M591" i="20" s="1"/>
  <c r="M590" i="20" s="1"/>
  <c r="H1969" i="20"/>
  <c r="I96" i="20"/>
  <c r="L1228" i="20"/>
  <c r="L1227" i="20" s="1"/>
  <c r="J1791" i="20"/>
  <c r="J1784" i="20" s="1"/>
  <c r="J1755" i="20" s="1"/>
  <c r="Q1346" i="20"/>
  <c r="Q494" i="20"/>
  <c r="M1228" i="20"/>
  <c r="M1227" i="20" s="1"/>
  <c r="N1791" i="20"/>
  <c r="N1784" i="20" s="1"/>
  <c r="N1755" i="20" s="1"/>
  <c r="L4" i="20"/>
  <c r="L3" i="20" s="1"/>
  <c r="K1830" i="20"/>
  <c r="K1755" i="20" s="1"/>
  <c r="H1982" i="20"/>
  <c r="L1601" i="20"/>
  <c r="L1600" i="20" s="1"/>
  <c r="J1536" i="20"/>
  <c r="J1531" i="20" s="1"/>
  <c r="J1502" i="20" s="1"/>
  <c r="L1739" i="20"/>
  <c r="L1734" i="20" s="1"/>
  <c r="L1733" i="20" s="1"/>
  <c r="I1346" i="20"/>
  <c r="L1835" i="20"/>
  <c r="O996" i="20"/>
  <c r="M724" i="20"/>
  <c r="M723" i="20" s="1"/>
  <c r="O244" i="20"/>
  <c r="L780" i="20"/>
  <c r="L687" i="20"/>
  <c r="L350" i="20"/>
  <c r="M350" i="20" s="1"/>
  <c r="L816" i="20"/>
  <c r="M399" i="20"/>
  <c r="L464" i="20"/>
  <c r="K1228" i="20"/>
  <c r="K1227" i="20" s="1"/>
  <c r="K1093" i="20" s="1"/>
  <c r="I1283" i="20"/>
  <c r="I1278" i="20" s="1"/>
  <c r="L713" i="20"/>
  <c r="L712" i="20" s="1"/>
  <c r="J1030" i="20"/>
  <c r="J1025" i="20" s="1"/>
  <c r="K1599" i="20"/>
  <c r="H996" i="20"/>
  <c r="K1346" i="20"/>
  <c r="L1086" i="20"/>
  <c r="G1755" i="20"/>
  <c r="L1998" i="20"/>
  <c r="L1575" i="20"/>
  <c r="L1487" i="20"/>
  <c r="H1283" i="20"/>
  <c r="H1278" i="20" s="1"/>
  <c r="H1249" i="20" s="1"/>
  <c r="G745" i="20"/>
  <c r="L937" i="20"/>
  <c r="M937" i="20" s="1"/>
  <c r="Q1093" i="20"/>
  <c r="O840" i="20"/>
  <c r="M816" i="20"/>
  <c r="P1093" i="20"/>
  <c r="L212" i="20"/>
  <c r="L211" i="20" s="1"/>
  <c r="M24" i="20"/>
  <c r="M23" i="20" s="1"/>
  <c r="H494" i="20"/>
  <c r="K96" i="20"/>
  <c r="Q1030" i="20"/>
  <c r="Q1025" i="20" s="1"/>
  <c r="Q996" i="20" s="1"/>
  <c r="L701" i="20"/>
  <c r="L700" i="20" s="1"/>
  <c r="M468" i="20"/>
  <c r="N528" i="20"/>
  <c r="N523" i="20" s="1"/>
  <c r="N494" i="20" s="1"/>
  <c r="L1713" i="20"/>
  <c r="L1712" i="20" s="1"/>
  <c r="L1711" i="20" s="1"/>
  <c r="L1710" i="20" s="1"/>
  <c r="L1599" i="20" s="1"/>
  <c r="L37" i="20"/>
  <c r="N1346" i="20"/>
  <c r="L1861" i="20"/>
  <c r="O1857" i="20"/>
  <c r="M1601" i="20"/>
  <c r="M1600" i="20" s="1"/>
  <c r="P1599" i="20"/>
  <c r="I341" i="20"/>
  <c r="I340" i="20" s="1"/>
  <c r="P996" i="20"/>
  <c r="L1217" i="20"/>
  <c r="L1216" i="20" s="1"/>
  <c r="L1095" i="20"/>
  <c r="L1094" i="20" s="1"/>
  <c r="M747" i="20"/>
  <c r="M746" i="20" s="1"/>
  <c r="Q1502" i="20"/>
  <c r="M1251" i="20"/>
  <c r="M1250" i="20" s="1"/>
  <c r="P840" i="20"/>
  <c r="M98" i="20"/>
  <c r="M97" i="20" s="1"/>
  <c r="L98" i="20"/>
  <c r="L97" i="20" s="1"/>
  <c r="L354" i="20"/>
  <c r="M354" i="20" s="1"/>
  <c r="M496" i="20"/>
  <c r="M495" i="20" s="1"/>
  <c r="I1249" i="20"/>
  <c r="M1757" i="20"/>
  <c r="M1756" i="20" s="1"/>
  <c r="M1095" i="20"/>
  <c r="M1094" i="20" s="1"/>
  <c r="O745" i="20"/>
  <c r="L479" i="20"/>
  <c r="M479" i="20" s="1"/>
  <c r="G1481" i="20"/>
  <c r="G1480" i="20" s="1"/>
  <c r="G1346" i="20" s="1"/>
  <c r="M1739" i="20"/>
  <c r="M1734" i="20" s="1"/>
  <c r="M1733" i="20" s="1"/>
  <c r="M1599" i="20" s="1"/>
  <c r="P1857" i="20"/>
  <c r="L1697" i="20"/>
  <c r="P1346" i="20"/>
  <c r="J589" i="20"/>
  <c r="Q840" i="20"/>
  <c r="G589" i="20"/>
  <c r="G315" i="20"/>
  <c r="K36" i="20"/>
  <c r="K31" i="20" s="1"/>
  <c r="K2" i="20" s="1"/>
  <c r="L1971" i="20"/>
  <c r="Q1599" i="20"/>
  <c r="J1346" i="20"/>
  <c r="M1697" i="20"/>
  <c r="M1348" i="20"/>
  <c r="M1347" i="20" s="1"/>
  <c r="M1346" i="20" s="1"/>
  <c r="J341" i="20"/>
  <c r="J340" i="20" s="1"/>
  <c r="J339" i="20" s="1"/>
  <c r="L1348" i="20"/>
  <c r="L1347" i="20" s="1"/>
  <c r="L1346" i="20" s="1"/>
  <c r="K1502" i="20"/>
  <c r="G1093" i="20"/>
  <c r="M1997" i="20"/>
  <c r="M1992" i="20" s="1"/>
  <c r="M1991" i="20" s="1"/>
  <c r="J842" i="20"/>
  <c r="J841" i="20" s="1"/>
  <c r="J840" i="20" s="1"/>
  <c r="G840" i="20"/>
  <c r="O1093" i="20"/>
  <c r="G96" i="20"/>
  <c r="O1599" i="20"/>
  <c r="K339" i="20"/>
  <c r="L290" i="20"/>
  <c r="M290" i="20" s="1"/>
  <c r="N745" i="20"/>
  <c r="G36" i="20"/>
  <c r="G31" i="20" s="1"/>
  <c r="G2" i="20" s="1"/>
  <c r="M324" i="20"/>
  <c r="L1889" i="20"/>
  <c r="L1927" i="20"/>
  <c r="I745" i="20"/>
  <c r="M998" i="20"/>
  <c r="M997" i="20" s="1"/>
  <c r="P745" i="20"/>
  <c r="M565" i="20"/>
  <c r="L998" i="20"/>
  <c r="L997" i="20" s="1"/>
  <c r="L996" i="20" s="1"/>
  <c r="M996" i="20" s="1"/>
  <c r="Q96" i="20"/>
  <c r="P339" i="20"/>
  <c r="I840" i="20"/>
  <c r="N96" i="20"/>
  <c r="L1965" i="20"/>
  <c r="H1964" i="20"/>
  <c r="H451" i="20"/>
  <c r="L452" i="20"/>
  <c r="M452" i="20" s="1"/>
  <c r="H975" i="20"/>
  <c r="H974" i="20" s="1"/>
  <c r="H840" i="20" s="1"/>
  <c r="H96" i="20"/>
  <c r="L1860" i="20"/>
  <c r="L1284" i="20"/>
  <c r="J745" i="20"/>
  <c r="H1348" i="20"/>
  <c r="H1347" i="20" s="1"/>
  <c r="H435" i="20"/>
  <c r="L435" i="20" s="1"/>
  <c r="M435" i="20" s="1"/>
  <c r="L436" i="20"/>
  <c r="M436" i="20" s="1"/>
  <c r="O339" i="20"/>
  <c r="L1852" i="20"/>
  <c r="L1877" i="20"/>
  <c r="H1876" i="20"/>
  <c r="L1876" i="20" s="1"/>
  <c r="J996" i="20"/>
  <c r="L424" i="20"/>
  <c r="H423" i="20"/>
  <c r="L423" i="20" s="1"/>
  <c r="L320" i="20"/>
  <c r="M320" i="20" s="1"/>
  <c r="H319" i="20"/>
  <c r="L319" i="20" s="1"/>
  <c r="M319" i="20" s="1"/>
  <c r="M246" i="20"/>
  <c r="G245" i="20"/>
  <c r="L1923" i="20"/>
  <c r="H1922" i="20"/>
  <c r="L1922" i="20" s="1"/>
  <c r="L1994" i="20"/>
  <c r="K1993" i="20"/>
  <c r="I1599" i="20"/>
  <c r="M980" i="20"/>
  <c r="M975" i="20" s="1"/>
  <c r="M974" i="20" s="1"/>
  <c r="L724" i="20"/>
  <c r="L723" i="20" s="1"/>
  <c r="L747" i="20"/>
  <c r="L746" i="20" s="1"/>
  <c r="L1030" i="20"/>
  <c r="L1025" i="20" s="1"/>
  <c r="H395" i="20"/>
  <c r="L395" i="20" s="1"/>
  <c r="M395" i="20" s="1"/>
  <c r="L396" i="20"/>
  <c r="M396" i="20" s="1"/>
  <c r="M964" i="20"/>
  <c r="M963" i="20" s="1"/>
  <c r="M383" i="20"/>
  <c r="L316" i="20"/>
  <c r="M316" i="20" s="1"/>
  <c r="M540" i="20"/>
  <c r="M528" i="20" s="1"/>
  <c r="M523" i="20" s="1"/>
  <c r="L591" i="20"/>
  <c r="L590" i="20" s="1"/>
  <c r="N244" i="20"/>
  <c r="O96" i="20"/>
  <c r="K589" i="20"/>
  <c r="H2" i="20"/>
  <c r="H724" i="20"/>
  <c r="H723" i="20" s="1"/>
  <c r="H589" i="20" s="1"/>
  <c r="H1906" i="20"/>
  <c r="L1906" i="20" s="1"/>
  <c r="L1907" i="20"/>
  <c r="H444" i="20"/>
  <c r="L445" i="20"/>
  <c r="H1942" i="20"/>
  <c r="L1942" i="20" s="1"/>
  <c r="L1943" i="20"/>
  <c r="H1756" i="20"/>
  <c r="L1757" i="20"/>
  <c r="L1537" i="20"/>
  <c r="N1599" i="20"/>
  <c r="H490" i="20"/>
  <c r="L490" i="20" s="1"/>
  <c r="L491" i="20"/>
  <c r="M491" i="20" s="1"/>
  <c r="I332" i="20"/>
  <c r="L332" i="20" s="1"/>
  <c r="M332" i="20" s="1"/>
  <c r="L333" i="20"/>
  <c r="M333" i="20" s="1"/>
  <c r="L475" i="20"/>
  <c r="M475" i="20" s="1"/>
  <c r="H474" i="20"/>
  <c r="M223" i="20"/>
  <c r="M222" i="20" s="1"/>
  <c r="M96" i="20" s="1"/>
  <c r="L540" i="20"/>
  <c r="L528" i="20" s="1"/>
  <c r="L523" i="20" s="1"/>
  <c r="L1504" i="20"/>
  <c r="L1503" i="20" s="1"/>
  <c r="J1902" i="20"/>
  <c r="L1902" i="20" s="1"/>
  <c r="L1903" i="20"/>
  <c r="K1249" i="20"/>
  <c r="G1599" i="20"/>
  <c r="K1868" i="20"/>
  <c r="L1869" i="20"/>
  <c r="M1044" i="20"/>
  <c r="M1030" i="20" s="1"/>
  <c r="M1025" i="20" s="1"/>
  <c r="L428" i="20"/>
  <c r="M428" i="20" s="1"/>
  <c r="H427" i="20"/>
  <c r="L427" i="20" s="1"/>
  <c r="M427" i="20" s="1"/>
  <c r="H1599" i="20"/>
  <c r="G463" i="20"/>
  <c r="M464" i="20"/>
  <c r="M445" i="20"/>
  <c r="G444" i="20"/>
  <c r="L411" i="20"/>
  <c r="M411" i="20" s="1"/>
  <c r="H358" i="20"/>
  <c r="L358" i="20" s="1"/>
  <c r="M358" i="20" s="1"/>
  <c r="L359" i="20"/>
  <c r="M359" i="20" s="1"/>
  <c r="K273" i="20"/>
  <c r="K244" i="20" s="1"/>
  <c r="M48" i="20"/>
  <c r="M36" i="20" s="1"/>
  <c r="M31" i="20" s="1"/>
  <c r="M4" i="20"/>
  <c r="M3" i="20" s="1"/>
  <c r="L223" i="20"/>
  <c r="L222" i="20" s="1"/>
  <c r="I589" i="20"/>
  <c r="L245" i="20"/>
  <c r="M403" i="20"/>
  <c r="J244" i="20"/>
  <c r="G450" i="20"/>
  <c r="L351" i="20"/>
  <c r="M351" i="20" s="1"/>
  <c r="I1791" i="20"/>
  <c r="I1784" i="20" s="1"/>
  <c r="I1755" i="20" s="1"/>
  <c r="L1792" i="20"/>
  <c r="H1093" i="20"/>
  <c r="H273" i="20"/>
  <c r="L278" i="20"/>
  <c r="M278" i="20" s="1"/>
  <c r="H419" i="20"/>
  <c r="L419" i="20" s="1"/>
  <c r="M419" i="20" s="1"/>
  <c r="L420" i="20"/>
  <c r="M420" i="20" s="1"/>
  <c r="H462" i="20"/>
  <c r="L463" i="20"/>
  <c r="H1896" i="20"/>
  <c r="L1896" i="20" s="1"/>
  <c r="M1896" i="20" s="1"/>
  <c r="M1859" i="20" s="1"/>
  <c r="M1858" i="20" s="1"/>
  <c r="M1857" i="20" s="1"/>
  <c r="L1897" i="20"/>
  <c r="L367" i="20"/>
  <c r="M367" i="20" s="1"/>
  <c r="H366" i="20"/>
  <c r="L366" i="20" s="1"/>
  <c r="M366" i="20" s="1"/>
  <c r="L842" i="20"/>
  <c r="L841" i="20" s="1"/>
  <c r="G490" i="20"/>
  <c r="K840" i="20"/>
  <c r="G1992" i="20"/>
  <c r="G1991" i="20" s="1"/>
  <c r="G1857" i="20" s="1"/>
  <c r="L1982" i="20"/>
  <c r="H1981" i="20"/>
  <c r="H1847" i="20"/>
  <c r="L1847" i="20" s="1"/>
  <c r="L1851" i="20"/>
  <c r="L1786" i="20"/>
  <c r="H1785" i="20"/>
  <c r="L1892" i="20"/>
  <c r="H1872" i="20"/>
  <c r="L1872" i="20" s="1"/>
  <c r="L1873" i="20"/>
  <c r="N1283" i="20"/>
  <c r="N1278" i="20" s="1"/>
  <c r="N1249" i="20" s="1"/>
  <c r="H1992" i="20"/>
  <c r="K1969" i="20"/>
  <c r="K1968" i="20" s="1"/>
  <c r="L1970" i="20"/>
  <c r="L1893" i="20"/>
  <c r="H1968" i="20"/>
  <c r="L1561" i="20"/>
  <c r="L1550" i="20" s="1"/>
  <c r="M1563" i="20"/>
  <c r="M1561" i="20" s="1"/>
  <c r="M1550" i="20" s="1"/>
  <c r="M1536" i="20" s="1"/>
  <c r="M1531" i="20" s="1"/>
  <c r="H1918" i="20"/>
  <c r="L1918" i="20" s="1"/>
  <c r="L1919" i="20"/>
  <c r="L1865" i="20"/>
  <c r="O1755" i="20"/>
  <c r="L1888" i="20"/>
  <c r="I1938" i="20"/>
  <c r="L1938" i="20" s="1"/>
  <c r="L1939" i="20"/>
  <c r="H1791" i="20"/>
  <c r="L1805" i="20"/>
  <c r="L1885" i="20"/>
  <c r="H1884" i="20"/>
  <c r="L1884" i="20" s="1"/>
  <c r="H1830" i="20"/>
  <c r="L1830" i="20" s="1"/>
  <c r="J1093" i="20"/>
  <c r="K996" i="20"/>
  <c r="L1308" i="20"/>
  <c r="L1297" i="20" s="1"/>
  <c r="M1310" i="20"/>
  <c r="M1308" i="20" s="1"/>
  <c r="M1297" i="20" s="1"/>
  <c r="M1283" i="20" s="1"/>
  <c r="M1278" i="20" s="1"/>
  <c r="P589" i="20"/>
  <c r="N1089" i="20"/>
  <c r="N1088" i="20" s="1"/>
  <c r="N1087" i="20" s="1"/>
  <c r="N1086" i="20" s="1"/>
  <c r="M1088" i="20"/>
  <c r="M1087" i="20" s="1"/>
  <c r="M1086" i="20" s="1"/>
  <c r="L791" i="20"/>
  <c r="L779" i="20" s="1"/>
  <c r="L774" i="20" s="1"/>
  <c r="I457" i="20"/>
  <c r="L457" i="20" s="1"/>
  <c r="M457" i="20" s="1"/>
  <c r="L458" i="20"/>
  <c r="M458" i="20" s="1"/>
  <c r="L363" i="20"/>
  <c r="M363" i="20" s="1"/>
  <c r="H362" i="20"/>
  <c r="L362" i="20" s="1"/>
  <c r="M362" i="20" s="1"/>
  <c r="L938" i="20"/>
  <c r="L1251" i="20"/>
  <c r="L1250" i="20" s="1"/>
  <c r="M791" i="20"/>
  <c r="M779" i="20" s="1"/>
  <c r="M774" i="20" s="1"/>
  <c r="M424" i="20"/>
  <c r="G423" i="20"/>
  <c r="L342" i="20"/>
  <c r="M342" i="20" s="1"/>
  <c r="G273" i="20"/>
  <c r="M274" i="20"/>
  <c r="L1931" i="20"/>
  <c r="H1930" i="20"/>
  <c r="L1930" i="20" s="1"/>
  <c r="L496" i="20"/>
  <c r="L495" i="20" s="1"/>
  <c r="L48" i="20"/>
  <c r="M842" i="20"/>
  <c r="M841" i="20" s="1"/>
  <c r="L412" i="20"/>
  <c r="M412" i="20" s="1"/>
  <c r="Q2" i="20"/>
  <c r="Q589" i="20"/>
  <c r="L478" i="20"/>
  <c r="M478" i="20" s="1"/>
  <c r="H1346" i="20" l="1"/>
  <c r="L840" i="20"/>
  <c r="L1093" i="20"/>
  <c r="M589" i="20"/>
  <c r="M1093" i="20"/>
  <c r="L589" i="20"/>
  <c r="L36" i="20"/>
  <c r="L31" i="20" s="1"/>
  <c r="L2" i="20" s="1"/>
  <c r="L96" i="20"/>
  <c r="M423" i="20"/>
  <c r="J1859" i="20"/>
  <c r="J1858" i="20" s="1"/>
  <c r="J1857" i="20" s="1"/>
  <c r="L1536" i="20"/>
  <c r="L1531" i="20" s="1"/>
  <c r="L1502" i="20" s="1"/>
  <c r="M1502" i="20" s="1"/>
  <c r="I450" i="20"/>
  <c r="I449" i="20" s="1"/>
  <c r="I339" i="20" s="1"/>
  <c r="I1859" i="20"/>
  <c r="I1858" i="20" s="1"/>
  <c r="I1857" i="20" s="1"/>
  <c r="L745" i="20"/>
  <c r="M745" i="20" s="1"/>
  <c r="H1980" i="20"/>
  <c r="L1980" i="20" s="1"/>
  <c r="L1981" i="20"/>
  <c r="H461" i="20"/>
  <c r="L461" i="20" s="1"/>
  <c r="L462" i="20"/>
  <c r="G443" i="20"/>
  <c r="L451" i="20"/>
  <c r="M451" i="20" s="1"/>
  <c r="H450" i="20"/>
  <c r="L1969" i="20"/>
  <c r="G449" i="20"/>
  <c r="G462" i="20"/>
  <c r="M463" i="20"/>
  <c r="L474" i="20"/>
  <c r="M474" i="20" s="1"/>
  <c r="H473" i="20"/>
  <c r="L444" i="20"/>
  <c r="M444" i="20" s="1"/>
  <c r="H443" i="20"/>
  <c r="L443" i="20" s="1"/>
  <c r="H315" i="20"/>
  <c r="G244" i="20"/>
  <c r="M245" i="20"/>
  <c r="H1859" i="20"/>
  <c r="K1859" i="20"/>
  <c r="K1858" i="20" s="1"/>
  <c r="L1868" i="20"/>
  <c r="G341" i="20"/>
  <c r="H1784" i="20"/>
  <c r="L1784" i="20" s="1"/>
  <c r="L1785" i="20"/>
  <c r="L1283" i="20"/>
  <c r="L1278" i="20" s="1"/>
  <c r="L1249" i="20" s="1"/>
  <c r="M1249" i="20" s="1"/>
  <c r="M840" i="20"/>
  <c r="H1991" i="20"/>
  <c r="L1756" i="20"/>
  <c r="L494" i="20"/>
  <c r="M494" i="20" s="1"/>
  <c r="H341" i="20"/>
  <c r="L1791" i="20"/>
  <c r="L1968" i="20"/>
  <c r="M490" i="20"/>
  <c r="G473" i="20"/>
  <c r="L273" i="20"/>
  <c r="M273" i="20" s="1"/>
  <c r="M2" i="20"/>
  <c r="K1992" i="20"/>
  <c r="K1991" i="20" s="1"/>
  <c r="L1993" i="20"/>
  <c r="L1964" i="20"/>
  <c r="H1963" i="20"/>
  <c r="H1755" i="20" l="1"/>
  <c r="L1755" i="20" s="1"/>
  <c r="M1755" i="20" s="1"/>
  <c r="K1857" i="20"/>
  <c r="L1963" i="20"/>
  <c r="H1962" i="20"/>
  <c r="L1962" i="20" s="1"/>
  <c r="L450" i="20"/>
  <c r="M450" i="20" s="1"/>
  <c r="H449" i="20"/>
  <c r="L449" i="20" s="1"/>
  <c r="M449" i="20" s="1"/>
  <c r="H340" i="20"/>
  <c r="L341" i="20"/>
  <c r="M341" i="20" s="1"/>
  <c r="M443" i="20"/>
  <c r="G472" i="20"/>
  <c r="L473" i="20"/>
  <c r="M473" i="20" s="1"/>
  <c r="H472" i="20"/>
  <c r="L472" i="20" s="1"/>
  <c r="L1991" i="20"/>
  <c r="H1858" i="20"/>
  <c r="L1859" i="20"/>
  <c r="L1992" i="20"/>
  <c r="G340" i="20"/>
  <c r="L315" i="20"/>
  <c r="M315" i="20" s="1"/>
  <c r="H244" i="20"/>
  <c r="L244" i="20" s="1"/>
  <c r="M244" i="20" s="1"/>
  <c r="G461" i="20"/>
  <c r="M461" i="20" s="1"/>
  <c r="M462" i="20"/>
  <c r="G339" i="20" l="1"/>
  <c r="H339" i="20"/>
  <c r="L339" i="20" s="1"/>
  <c r="L340" i="20"/>
  <c r="M340" i="20" s="1"/>
  <c r="H1857" i="20"/>
  <c r="L1857" i="20" s="1"/>
  <c r="L1858" i="20"/>
  <c r="M472" i="20"/>
  <c r="M339" i="20" l="1"/>
</calcChain>
</file>

<file path=xl/sharedStrings.xml><?xml version="1.0" encoding="utf-8"?>
<sst xmlns="http://schemas.openxmlformats.org/spreadsheetml/2006/main" count="9644" uniqueCount="452">
  <si>
    <t>Código Presupuestal</t>
  </si>
  <si>
    <t>Fuente de 
Financiación</t>
  </si>
  <si>
    <t>Recurso</t>
  </si>
  <si>
    <t>Situado</t>
  </si>
  <si>
    <t>Denominación del Rubro</t>
  </si>
  <si>
    <t>Apropiación Inicial
(1)</t>
  </si>
  <si>
    <t>Certificados Acumulados
(2)</t>
  </si>
  <si>
    <t>Compromisos
Acumulados
(3)</t>
  </si>
  <si>
    <t>Obligaciones
Acumuladas
(4)</t>
  </si>
  <si>
    <t>Pagos
Acumulados
(5)</t>
  </si>
  <si>
    <t>A</t>
  </si>
  <si>
    <t>FUNCIONAMIENTO</t>
  </si>
  <si>
    <t>A-01</t>
  </si>
  <si>
    <t>GASTOS DE PERSONAL</t>
  </si>
  <si>
    <t>A-01-01</t>
  </si>
  <si>
    <t>PLANTA DE PERSONAL PERMANENTE</t>
  </si>
  <si>
    <t>A-01-01-01</t>
  </si>
  <si>
    <t>SALARIO</t>
  </si>
  <si>
    <t>A-01-01-01-001</t>
  </si>
  <si>
    <t>FACTORES SALARIALES COMUNES</t>
  </si>
  <si>
    <t>A-01-01-01-001-001</t>
  </si>
  <si>
    <t>PROPIOS</t>
  </si>
  <si>
    <t>CSF</t>
  </si>
  <si>
    <t>SUELDO BÁSICO</t>
  </si>
  <si>
    <t>A-01-01-01-001-003</t>
  </si>
  <si>
    <t>PRIMA TÉCNICA SALARIAL</t>
  </si>
  <si>
    <t>A-01-01-01-001-004</t>
  </si>
  <si>
    <t>SUBSIDIO DE ALIMENTACIÓN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</si>
  <si>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</si>
  <si>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</si>
  <si>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</si>
  <si>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</si>
  <si>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</si>
  <si>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</si>
  <si>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</si>
  <si>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</si>
  <si>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</si>
  <si>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</si>
  <si>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A-01-01-02</t>
  </si>
  <si>
    <t>CONTRIBUCIONES INHERENTES A LA NÓMINA</t>
  </si>
  <si>
    <t>A-01-01-02-001</t>
  </si>
  <si>
    <t>PENSIONES</t>
  </si>
  <si>
    <t>A-01-01-02-002</t>
  </si>
  <si>
    <t>SALUD</t>
  </si>
  <si>
    <t>A-01-01-02-003</t>
  </si>
  <si>
    <t>AUXILIO DE CESANTÍAS</t>
  </si>
  <si>
    <t>A-01-01-02-004</t>
  </si>
  <si>
    <t>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</si>
  <si>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</si>
  <si>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</si>
  <si>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</si>
  <si>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</si>
  <si>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</si>
  <si>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</si>
  <si>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</t>
  </si>
  <si>
    <t>REMUNERACIONES NO CONSTITUTIVAS DE FACTOR SALARIAL</t>
  </si>
  <si>
    <t>A-01-01-03-001</t>
  </si>
  <si>
    <t>PRESTACIONES SOCIALES SEGÚN DEFINICIÓN LEGAL</t>
  </si>
  <si>
    <t>A-01-01-03-001-001</t>
  </si>
  <si>
    <t>SUELDO DE 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</si>
  <si>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</si>
  <si>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</si>
  <si>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</si>
  <si>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</si>
  <si>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</si>
  <si>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</si>
  <si>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A-01-01-03-030</t>
  </si>
  <si>
    <t>BONIFICACIÓN DE DIRECCIÓN</t>
  </si>
  <si>
    <t>A-01-01-04</t>
  </si>
  <si>
    <t>OTROS GASTOS DE PERSONAL - DISTRIBUCIÓN PREVIO CONCEPTO DGPPN</t>
  </si>
  <si>
    <t>A-02</t>
  </si>
  <si>
    <t>ADQUISICIÓN DE BIENES  Y SERVICIOS</t>
  </si>
  <si>
    <t>A-02-01</t>
  </si>
  <si>
    <t>ADQUISICIÓN DE ACTIVOS NO FINANCIEROS</t>
  </si>
  <si>
    <t>A-02-01-01</t>
  </si>
  <si>
    <t>ACTIVOS FIJOS</t>
  </si>
  <si>
    <t>A-02-01-01-003</t>
  </si>
  <si>
    <t>ACTIVOS FIJOS NO CLASIFICADOS COMO MAQUINARIA Y EQUIPO</t>
  </si>
  <si>
    <t>A-02-01-01-003-008</t>
  </si>
  <si>
    <t>MUEBLES, INSTRUMENTOS MUSICALES, ARTÍCULOS DE DEPORTE Y ANTIGÜEDADES</t>
  </si>
  <si>
    <t>A-02-02</t>
  </si>
  <si>
    <t>ADQUISICIONES DIFERENTES DE ACTIVOS</t>
  </si>
  <si>
    <t>A-02-02-01</t>
  </si>
  <si>
    <t>MATERIALES Y SUMINISTROS</t>
  </si>
  <si>
    <t>A-02-02-01-002</t>
  </si>
  <si>
    <t>PRODUCTOS ALIMENTICIOS, BEBIDAS Y TABACO; TEXTILES, PRENDAS DE VESTIR Y PRODUCTOS DE CUERO</t>
  </si>
  <si>
    <t>A-02-02-01-002-003</t>
  </si>
  <si>
    <t>PRODUCTOS DE MOLINERÍA, ALMIDONES Y PRODUCTOS DERIVADOS DEL ALMIDÓN; OTROS PRODUCTOS ALIMENTICIOS</t>
  </si>
  <si>
    <t>A-02-02-01-002-007</t>
  </si>
  <si>
    <t>ARTÍCULOS TEXTILES (EXCEPTO PRENDAS DE VESTIR)</t>
  </si>
  <si>
    <t>A-02-02-01-003</t>
  </si>
  <si>
    <t>OTROS BIENES TRANSPORTABLES (EXCEPTO PRODUCTOS METÁLICOS, MAQUINARIA Y EQUIPO)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</si>
  <si>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</si>
  <si>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</si>
  <si>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</si>
  <si>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</si>
  <si>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A-02-02-01-003-004</t>
  </si>
  <si>
    <t>QUÍMICOS BÁSICOS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</si>
  <si>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</si>
  <si>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</si>
  <si>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</si>
  <si>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</si>
  <si>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A-02-02-01-003-008</t>
  </si>
  <si>
    <t>OTROS BIENES TRANSPORTABLES N.C.P.</t>
  </si>
  <si>
    <t>A-02-02-02</t>
  </si>
  <si>
    <t>ADQUISICIÓN DE SERVICIOS</t>
  </si>
  <si>
    <t>A-02-02-02-006</t>
  </si>
  <si>
    <t>SERVICIOS DE ALOJAMIENTO; SERVICIOS DE SUMINISTRO DE COMIDAS Y BEBIDAS; SERVICIOS DE TRANSPORTE; Y SERVICIOS DE DISTRIBUCIÓN DE ELECTRICIDAD, GAS Y AGUA</t>
  </si>
  <si>
    <t>A-02-02-02-006-003</t>
  </si>
  <si>
    <t>ALOJAMIENTO; SERVICIOS DE SUMINISTROS DE COMIDAS Y BEBIDAS</t>
  </si>
  <si>
    <t>A-02-02-02-006-007</t>
  </si>
  <si>
    <t>SERVICIOS DE APOYO AL TRANSPORTE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</si>
  <si>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</si>
  <si>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</si>
  <si>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</si>
  <si>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</si>
  <si>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</t>
  </si>
  <si>
    <t>SERVICIOS FINANCIEROS Y SERVICIOS CONEXOS, SERVICIOS INMOBILIARIOS Y SERVICIOS DE LEASING</t>
  </si>
  <si>
    <t>A-02-02-02-007-001</t>
  </si>
  <si>
    <t>SERVICIOS FINANCIEROS Y SERVICIOS CONEXOS</t>
  </si>
  <si>
    <t>A-02-02-02-007-002</t>
  </si>
  <si>
    <t>SERVICIOS INMOBILIARIOS</t>
  </si>
  <si>
    <t>A-02-02-02-007-003</t>
  </si>
  <si>
    <t>SERVICIOS DE ARRENDAMIENTO O ALQUILER SIN OPERARIO</t>
  </si>
  <si>
    <t>A-02-02-02-008</t>
  </si>
  <si>
    <t>SERVICIOS PRESTADOS A LAS EMPRESAS Y SERVICIOS DE PRODUCCIÓN</t>
  </si>
  <si>
    <t>A-02-02-02-008-002</t>
  </si>
  <si>
    <t>SERVICIOS JURÍDICOS Y CONTABLES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</si>
  <si>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</si>
  <si>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</si>
  <si>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</si>
  <si>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</si>
  <si>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</si>
  <si>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</si>
  <si>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</si>
  <si>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</si>
  <si>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A-02-02-02-008-009</t>
  </si>
  <si>
    <t>OTROS SERVICIOS DE FABRICACIÓN; SERVICIOS DE EDICIÓN, IMPRESIÓN Y REPRODUCCIÓN; SERVICIOS DE RECUPERACIÓN DE MATERIALES</t>
  </si>
  <si>
    <t>A-02-02-02-009</t>
  </si>
  <si>
    <t>SERVICIOS PARA LA COMUNIDAD, SOCIALES Y PERSONALES</t>
  </si>
  <si>
    <t>A-02-02-02-009-002</t>
  </si>
  <si>
    <t>SERVICIOS DE EDUCACIÓN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</si>
  <si>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</si>
  <si>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</si>
  <si>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</si>
  <si>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</si>
  <si>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A-02-02-02-009-006</t>
  </si>
  <si>
    <t>SERVICIOS DE ESPARCIMIENTO, CULTURALES Y DEPORTIVOS</t>
  </si>
  <si>
    <t>A-02-02-02-009-007</t>
  </si>
  <si>
    <t>OTROS SERVICIOS</t>
  </si>
  <si>
    <t>A-02-02-02-010</t>
  </si>
  <si>
    <t>VIÁTICOS DE LOS FUNCIONARIOS EN COMISIÓN</t>
  </si>
  <si>
    <t>A-03</t>
  </si>
  <si>
    <t>TRANSFERENCIAS CORRIENTES</t>
  </si>
  <si>
    <t>A-03-03</t>
  </si>
  <si>
    <t>A ENTIDADES DEL GOBIERNO</t>
  </si>
  <si>
    <t>A-03-03-04</t>
  </si>
  <si>
    <t xml:space="preserve">A OTRAS ENTIDADES DEL GOBIERNO GENERAL </t>
  </si>
  <si>
    <t>A-03-03-04-007</t>
  </si>
  <si>
    <t>PROVISIÓN PARA GASTOS INSTITUCIONALES Y/O SECTORIALES CONTINGENTES- PREVIO CONCEPTO DGPPN</t>
  </si>
  <si>
    <t>A-03-04</t>
  </si>
  <si>
    <t>PRESTACIONES SOCIALES</t>
  </si>
  <si>
    <t>A-03-04-02</t>
  </si>
  <si>
    <t>PRESTACIONES SOCIALES RELACIONADAS CON EL EMPLEO</t>
  </si>
  <si>
    <t>A-03-04-02-012</t>
  </si>
  <si>
    <t>INCAPACIDADES Y LICENCIAS DE MATERNIDAD Y PATERNIDAD (NO DE PENSIONES)</t>
  </si>
  <si>
    <t>A-03-04-02-012-001</t>
  </si>
  <si>
    <t>INCAPACIDADES (NO DE PENSIONES)</t>
  </si>
  <si>
    <t>A-03-04-02-012-002</t>
  </si>
  <si>
    <t>LICENCIAS DE MATERNIDAD Y PATERNIDAD (NO DE PENSIONES)</t>
  </si>
  <si>
    <t>A-03-10</t>
  </si>
  <si>
    <t>SENTENCIAS Y CONCILIACIONES</t>
  </si>
  <si>
    <t>A-03-10-01</t>
  </si>
  <si>
    <t>FALLOS NACIONALES</t>
  </si>
  <si>
    <t>A-03-10-01-001</t>
  </si>
  <si>
    <t>NACIÓN</t>
  </si>
  <si>
    <t>SENTENCIAS</t>
  </si>
  <si>
    <t>A-03-10-01-003</t>
  </si>
  <si>
    <t>LAUDOS ARBITRALES</t>
  </si>
  <si>
    <t>A-08</t>
  </si>
  <si>
    <t>GASTOS POR TRIBUTOS, MULTAS, SANCIONES E INTERESES DE MORA</t>
  </si>
  <si>
    <t>A-08-04</t>
  </si>
  <si>
    <t>CONTRIBUCIONES</t>
  </si>
  <si>
    <t>A-08-04-01</t>
  </si>
  <si>
    <t>CUOTA DE FISCALIZACIÓN Y AUDITAJE</t>
  </si>
  <si>
    <t>B</t>
  </si>
  <si>
    <t>SERVICIO DE LA DEUDA PÚBLICA</t>
  </si>
  <si>
    <t>B-9</t>
  </si>
  <si>
    <t>SERVICIO DE LA DEUDA PÚBLICA EXTERNA</t>
  </si>
  <si>
    <t>B-9-01</t>
  </si>
  <si>
    <t>PRINCIPAL</t>
  </si>
  <si>
    <t>B-9-01-02</t>
  </si>
  <si>
    <t>SSF</t>
  </si>
  <si>
    <t>PRÉSTAMOS</t>
  </si>
  <si>
    <t>B-10</t>
  </si>
  <si>
    <t>SERVICIO DE LA DEUDA PÚBLICA INTERNA</t>
  </si>
  <si>
    <t>B-10-04</t>
  </si>
  <si>
    <t>FONDO DE CONTINGENCIAS</t>
  </si>
  <si>
    <t>B-10-04-01</t>
  </si>
  <si>
    <t>APORTES AL FONDO DE CONTINGENCIAS</t>
  </si>
  <si>
    <t>C</t>
  </si>
  <si>
    <t>C-2401</t>
  </si>
  <si>
    <t>INFRAESTRUCTURA RED VIAL PRIMARIA</t>
  </si>
  <si>
    <t>C-2401-0600</t>
  </si>
  <si>
    <t>INTERSUBSECTORIAL TRANSPORTE</t>
  </si>
  <si>
    <t>C-2401-0600-38</t>
  </si>
  <si>
    <t xml:space="preserve">MEJORAMIENTO APOYO ESTATAL PROYECTO DE CONCESIÓN RUTA DEL SOL SECTOR III,   CESAR, BOLÍVAR, MAGDALENA </t>
  </si>
  <si>
    <t>C-2401-0600-38-0</t>
  </si>
  <si>
    <t>C-2401-0600-38-0-2401070</t>
  </si>
  <si>
    <t>VÍA PRIMARIA CONCESIONADA</t>
  </si>
  <si>
    <t>C-2401-0600-38-0-2401070-02</t>
  </si>
  <si>
    <t>ADQUISICIÓN DE BIENES Y SERVICIOS</t>
  </si>
  <si>
    <t>C-2401-0600-54</t>
  </si>
  <si>
    <t>MEJORAMIENTO DE LA CONCESIÓN ARMENIA PEREIRA MANIZALES  RISARALDA, CALDAS, QUINDIO, VALLE DEL CAUCA</t>
  </si>
  <si>
    <t>C-2401-0600-54-0</t>
  </si>
  <si>
    <t>C-2401-0600-54-0-2401070</t>
  </si>
  <si>
    <t>C-2401-0600-54-0-2401070-02</t>
  </si>
  <si>
    <t>C-2401-0600-59</t>
  </si>
  <si>
    <t>MEJORAMIENTO CONSTRUCCIÓN REHABILITACIÓN, MANTENIMIENTO Y OPERACIÓN, DEL CORREDOR VIAL PAMPLONA - CUCÚTA DEPARTAMENTO DE   NORTE DE SANTANDER</t>
  </si>
  <si>
    <t>C-2401-0600-59-0</t>
  </si>
  <si>
    <t>C-2401-0600-59-0-2401074</t>
  </si>
  <si>
    <t>VÍA PRIMARIA INTERVENIDA Y EN OPERACIÓN</t>
  </si>
  <si>
    <t>C-2401-0600-59-0-2401074-02</t>
  </si>
  <si>
    <t>C-2401-0600-60</t>
  </si>
  <si>
    <t>MEJORAMIENTO , CONSTRUCCIÓN, REHABILITACIÓN, MANTENIMIENTO  Y OPERACIÓN DEL CORREDOR BUCARAMANGA, BARRANCABERMEJA, YONDÓ EN LOS DEPARTAMENTOS DE   ANTIOQUIA, SANTANDER</t>
  </si>
  <si>
    <t>C-2401-0600-60-0</t>
  </si>
  <si>
    <t>C-2401-0600-60-0-2401074</t>
  </si>
  <si>
    <t>C-2401-0600-60-0-2401074-02</t>
  </si>
  <si>
    <t>C-2401-0600-61</t>
  </si>
  <si>
    <t>CONSTRUCCIÓN OPERACIÓN Y MANTENIMIENTO DE LA CONCESIÓN AUTOPISTA CONEXIÓN PACIFICO 1 - AUTOPISTAS PARA LA PROSPERIDAD ANTIOQUIA</t>
  </si>
  <si>
    <t>C-2401-0600-61-0</t>
  </si>
  <si>
    <t>C-2401-0600-61-0-2401074</t>
  </si>
  <si>
    <t>C-2401-0600-61-0-2401074-02</t>
  </si>
  <si>
    <t>C-2401-0600-62</t>
  </si>
  <si>
    <t>REHABILITACIÓN CONSTRUCCIÓN, MEJORAMIENTO, OPERACIÓN Y MANTENIMIENTO DE LA CONCESIÓN AUTOPISTA AL RIO MAGDALENA 2, DEPARTAMENTOS DE ANTIOQUIA, SANTANDER</t>
  </si>
  <si>
    <t>C-2401-0600-62-0</t>
  </si>
  <si>
    <t>C-2401-0600-62-0-2401074</t>
  </si>
  <si>
    <t>C-2401-0600-62-0-2401074-02</t>
  </si>
  <si>
    <t>C-2401-0600-63</t>
  </si>
  <si>
    <t>MEJORAMIENTO REHABILITACIÓN, CONSTRUCCIÓN, MANTENIMIENTO Y OPERACIÓN DEL CORREDOR SANTANA - MOCOA - NEIVA, DEPARTAMENTOS DE  HUILA, PUTUMAYO, CAUCA</t>
  </si>
  <si>
    <t>C-2401-0600-63-0</t>
  </si>
  <si>
    <t>C-2401-0600-63-0-2401074</t>
  </si>
  <si>
    <t>C-2401-0600-63-0-2401074-02</t>
  </si>
  <si>
    <t>C-2401-0600-64</t>
  </si>
  <si>
    <t>MEJORAMIENTO REHABILITACIÓN, CONSTRUCCIÓN , MANTENIMIENTO  Y OPERACIÓN DEL CORREDOR POPAYAN - SANTANDER DE QUILICHAO EN EL DEPARTAMENTO DEL     CAUCA</t>
  </si>
  <si>
    <t>C-2401-0600-64-0</t>
  </si>
  <si>
    <t>C-2401-0600-64-0-2401074</t>
  </si>
  <si>
    <t>C-2401-0600-64-0-2401074-02</t>
  </si>
  <si>
    <t>C-2401-0600-65</t>
  </si>
  <si>
    <t>MEJORAMIENTO CONSTRUCCIÓN, MANTENIMIENTO Y OPERACIÓN DEL CORREDOR CONEXIÓN NORTE, AUTOPISTAS PARA LA PROSPERIDAD   ANTIOQUIA</t>
  </si>
  <si>
    <t>C-2401-0600-65-0</t>
  </si>
  <si>
    <t>C-2401-0600-65-0-2401074</t>
  </si>
  <si>
    <t>C-2401-0600-65-0-2401074-02</t>
  </si>
  <si>
    <t>C-2401-0600-66</t>
  </si>
  <si>
    <t>CONTROL Y SEGUIMIENTO A LA OPERACIÓN DE LAS VÍAS PRIMARIAS CONCESIONADAS  NACIONAL-[PREVIO CONCEPTO DNP]</t>
  </si>
  <si>
    <t>C-2401-0600-66-0</t>
  </si>
  <si>
    <t>CONTROL Y SEGUIMIENTO A LA OPERACIÓN DE LAS VÍAS PRIMARIAS CONCESIONADAS  NACIONAL</t>
  </si>
  <si>
    <t>C-2401-0600-66-0-2401075</t>
  </si>
  <si>
    <t>DOCUMENTOS DE APOYO TÉCNICO PARA EL DESARROLLO DE INTERVENCIONES EN INFRAESTRUCTURA VIAL</t>
  </si>
  <si>
    <t>C-2401-0600-66-0-2401075-02</t>
  </si>
  <si>
    <t>C-2401-0600-67</t>
  </si>
  <si>
    <t>MEJORAMIENTO CONSTRUCCIÓN, REHABILITACIÓN Y MANTENIMIENTO DEL CORREDOR VILLAVICENCIO - YOPAL DEPARTAMENTOS DEL   META, CASANARE</t>
  </si>
  <si>
    <t>C-2401-0600-67-0</t>
  </si>
  <si>
    <t>C-2401-0600-67-0-2401074</t>
  </si>
  <si>
    <t>C-2401-0600-67-0-2401074-02</t>
  </si>
  <si>
    <t>C-2401-0600-68</t>
  </si>
  <si>
    <t>CONSTRUCCIÓN OPERACIÓN Y MANTENIMIENTO DE LA VÍA MULALO - LOBOGUERRERO, DEPARTAMENTO DEL VALLE DEL CAUCA</t>
  </si>
  <si>
    <t>C-2401-0600-68-0</t>
  </si>
  <si>
    <t>C-2401-0600-68-0-2401074</t>
  </si>
  <si>
    <t>C-2401-0600-68-0-2401074-02</t>
  </si>
  <si>
    <t>C-2401-0600-69</t>
  </si>
  <si>
    <t>MEJORAMIENTO REHABILITACIÓN, CONSTRUCCIÓN, MANTENIMIENTO Y OPERACIÓN DEL CORREDOR BUCARAMANGA PAMPLONA NORTE DE SANTANDER</t>
  </si>
  <si>
    <t>C-2401-0600-69-0</t>
  </si>
  <si>
    <t>C-2401-0600-69-0-2401074</t>
  </si>
  <si>
    <t>C-2401-0600-69-0-2401074-02</t>
  </si>
  <si>
    <t>C-2401-0600-70</t>
  </si>
  <si>
    <t>MEJORAMIENTO REHABILITACIÓN, MANTENIMIENTO Y OPERACIÓN DEL CORREDOR TRANSVERSAL DEL SISGA, DEPARTAMENTOS DE BOYACÁ, CUNDINAMARCA, CASANARE</t>
  </si>
  <si>
    <t>C-2401-0600-70-0</t>
  </si>
  <si>
    <t>C-2401-0600-70-0-2401074</t>
  </si>
  <si>
    <t>C-2401-0600-70-0-2401074-02</t>
  </si>
  <si>
    <t>C-2401-0600-71</t>
  </si>
  <si>
    <t>REHABILITACIÓN MEJORAMIENTO, CONSTRUCCIÓN, MANTENIMIENTO Y OPERACIÓN DEL CORREDOR CARTAGENA - BARRANQUILLA Y CIRCUNVALAR DE LA PROSPERIDAD, DEPARTAMENTOS DE   ATLÁNTICO, BOLÍVAR</t>
  </si>
  <si>
    <t>C-2401-0600-71-0</t>
  </si>
  <si>
    <t>C-2401-0600-71-0-2401074</t>
  </si>
  <si>
    <t>C-2401-0600-71-0-2401074-02</t>
  </si>
  <si>
    <t>C-2401-0600-72</t>
  </si>
  <si>
    <t>MEJORAMIENTO CONSTRUCCIÓN, OPERACIÓN Y MANTENIMIENTO DE LA CONCESIÓN AUTOPISTA CONEXIÓN PACIFICO 2 ANTIOQUIA</t>
  </si>
  <si>
    <t>C-2401-0600-72-0</t>
  </si>
  <si>
    <t>C-2401-0600-72-0-2401074</t>
  </si>
  <si>
    <t>C-2401-0600-72-0-2401074-02</t>
  </si>
  <si>
    <t>C-2401-0600-73</t>
  </si>
  <si>
    <t>MEJORAMIENTO  CONSTRUCCIÓN, OPERACIÓN, Y MANTENIMIENTO DE LA AUTOPISTA CONEXIÓN PACIFICO 3  AUTOPISTAS PARA LA PROSPERIDAD   ANTIOQUIA</t>
  </si>
  <si>
    <t>C-2401-0600-73-0</t>
  </si>
  <si>
    <t>C-2401-0600-73-0-2401074</t>
  </si>
  <si>
    <t>C-2401-0600-73-0-2401074-02</t>
  </si>
  <si>
    <t>C-2401-0600-74</t>
  </si>
  <si>
    <t>MEJORAMIENTO REHABILITACIÓN, CONSTRUCCIÓN, MANTENIMIENTO, Y OPERACIÓN DEL CORREDOR RUMICHACA - PASTO EN EL DEPARTAMENTO DE    NARIÑO</t>
  </si>
  <si>
    <t>C-2401-0600-74-0</t>
  </si>
  <si>
    <t>C-2401-0600-74-0-2401074</t>
  </si>
  <si>
    <t>C-2401-0600-74-0-2401074-02</t>
  </si>
  <si>
    <t>C-2401-0600-75</t>
  </si>
  <si>
    <t>REHABILITACIÓN MEJORAMIENTO, OPERACIÓN Y MANTENIMIENTO DEL CORREDOR PERIMETRAL DE CUNDINAMARCA, CENTRO ORIENTE   CUNDINAMARCA</t>
  </si>
  <si>
    <t>C-2401-0600-75-0</t>
  </si>
  <si>
    <t>C-2401-0600-75-0-2401074</t>
  </si>
  <si>
    <t>C-2401-0600-75-0-2401074-02</t>
  </si>
  <si>
    <t>C-2401-0600-76</t>
  </si>
  <si>
    <t>MEJORAMIENTO CONSTRUCCIÓN, REHABILITACIÓN OPERACIÓN Y MANTENIMIENTO DE LA CONCESIÓN AUTOPISTA AL MAR 2   ANTIOQUIA</t>
  </si>
  <si>
    <t>C-2401-0600-76-0</t>
  </si>
  <si>
    <t>C-2401-0600-76-0-2401074</t>
  </si>
  <si>
    <t>C-2401-0600-76-0-2401074-02</t>
  </si>
  <si>
    <t>C-2401-0600-77</t>
  </si>
  <si>
    <t>MEJORAMIENTO REHABILITACIÓN Y MANTENIMIENTO DEL CORREDOR HONDA - PUERTO SALGAR - GIRARDOT, DEPARTAMENTOS DE    CUNDINAMARCA, CALDAS, TOLIMA</t>
  </si>
  <si>
    <t>C-2401-0600-77-0</t>
  </si>
  <si>
    <t>C-2401-0600-77-0-2401074</t>
  </si>
  <si>
    <t>C-2401-0600-77-0-2401074-02</t>
  </si>
  <si>
    <t>C-2401-0600-78</t>
  </si>
  <si>
    <t>MEJORAMIENTO CONSTRUCCIÓN, REHABILITACIÓN, OPERACIÓN Y MANTENIMIENTO DE LA CONCESIÓN AUTOPISTA AL MAR 1, DEPARTAMENTO DE ANTIOQUIA</t>
  </si>
  <si>
    <t>C-2401-0600-78-0</t>
  </si>
  <si>
    <t>C-2401-0600-78-0-2401074</t>
  </si>
  <si>
    <t>C-2401-0600-78-0-2401074-02</t>
  </si>
  <si>
    <t>C-2401-0600-79</t>
  </si>
  <si>
    <t>MEJORAMIENTO DEL CORREDOR PUERTA DE HIERRO - PALMAR DE VARELA Y CARRETO - CRUZ DEL VISO EN LOS DEPARTAMENTOS DE    ATLÁNTICO, BOLÍVAR, SUCRE</t>
  </si>
  <si>
    <t>C-2401-0600-79-0</t>
  </si>
  <si>
    <t>C-2401-0600-79-0-2401074</t>
  </si>
  <si>
    <t>C-2401-0600-79-0-2401074-02</t>
  </si>
  <si>
    <t>C-2401-0600-80</t>
  </si>
  <si>
    <t>DESARROLLO DE OBRAS COMPLEMENTARIAS, GESTIÓN SOCIAL, AMBIENTAL Y PREDIAL DE LOS CONTRATOS DE CONCESIÓN VIAL.   NACIONAL-[PREVIO CONCEPTO DNP]</t>
  </si>
  <si>
    <t>C-2403</t>
  </si>
  <si>
    <t>INFRAESTRUCTURA Y SERVICIOS DE TRANSPORTE AÉREO</t>
  </si>
  <si>
    <t>C-2403-0600</t>
  </si>
  <si>
    <t>C-2403-0600-4</t>
  </si>
  <si>
    <t>CONTROL Y SEGUIMIENTO A LA OPERACIÓN DE LOS AEROPUERTOS CONCESIONADOS  NACIONAL</t>
  </si>
  <si>
    <t>C-2403-0600-4-0</t>
  </si>
  <si>
    <t>C-2403-0600-4-0-2403039</t>
  </si>
  <si>
    <t>DOCUMENTOS DE LINEAMIENTOS TÉCNICOS</t>
  </si>
  <si>
    <t>C-2403-0600-4-0-2403039-02</t>
  </si>
  <si>
    <t>C-2404</t>
  </si>
  <si>
    <t>INFRAESTRUCTURA DE TRANSPORTE FÉRREO</t>
  </si>
  <si>
    <t>C-2404-0600</t>
  </si>
  <si>
    <t>C-2404-0600-2</t>
  </si>
  <si>
    <t>REHABILITACIÓN CONSTRUCCIÓN Y MANTENIMIENTO DE LA RED FÉRREA A NIVEL NACIONAL  NACIONAL</t>
  </si>
  <si>
    <t>C-2404-0600-2-0</t>
  </si>
  <si>
    <t>C-2404-0600-2-0-2404020</t>
  </si>
  <si>
    <t xml:space="preserve">VÍA FÉRREA MANTENIDA </t>
  </si>
  <si>
    <t>C-2404-0600-2-0-2404020-02</t>
  </si>
  <si>
    <t>C-2404-0600-2-0-2404047</t>
  </si>
  <si>
    <t>VÍA FÉRREA CONCESIONADA</t>
  </si>
  <si>
    <t>C-2404-0600-2-0-2404047-02</t>
  </si>
  <si>
    <t>C-2404-0600-4</t>
  </si>
  <si>
    <t>CONTROL Y SEGUIMIENTO A LA OPERACIÓN DE LAS VÍAS FÉRREAS  NACIONAL</t>
  </si>
  <si>
    <t>C-2404-0600-4-0</t>
  </si>
  <si>
    <t>C-2404-0600-4-0-2404042</t>
  </si>
  <si>
    <t>C-2404-0600-4-0-2404042-02</t>
  </si>
  <si>
    <t>C-2405</t>
  </si>
  <si>
    <t>INFRAESTRUCTURA DE TRANSPORTE MARÍTIMO</t>
  </si>
  <si>
    <t>C-2405-0600</t>
  </si>
  <si>
    <t>C-2405-0600-2</t>
  </si>
  <si>
    <t>APOYO ESTATAL A LOS PUERTOS A NIVEL NACIONAL   NACIONAL-[PREVIO CONCEPTO DNP]</t>
  </si>
  <si>
    <t>C-2405-0600-2-0</t>
  </si>
  <si>
    <t>APOYO ESTATAL A LOS PUERTOS A NIVEL NACIONAL   NACIONAL</t>
  </si>
  <si>
    <t>C-2405-0600-2-0-2405021</t>
  </si>
  <si>
    <t>PUERTOS CONCESIONADOS</t>
  </si>
  <si>
    <t>C-2405-0600-2-0-2405021-02</t>
  </si>
  <si>
    <t>C-2405-0600-4</t>
  </si>
  <si>
    <t>CONTROL Y SEGUIMIENTO A LA OPERACIÓN DE LOS PUERTOS CONCESIONADOS   NACIONAL</t>
  </si>
  <si>
    <t>C-2405-0600-4-0</t>
  </si>
  <si>
    <t>C-2405-0600-4-0-2405013</t>
  </si>
  <si>
    <t>C-2405-0600-4-0-2405013-02</t>
  </si>
  <si>
    <t>C-2499</t>
  </si>
  <si>
    <t>FORTALECIMIENTO DE LA GESTIÓN Y DIRECCIÓN DEL SECTOR TRANSPORTE</t>
  </si>
  <si>
    <t>C-2499-0600</t>
  </si>
  <si>
    <t>C-2499-0600-7</t>
  </si>
  <si>
    <t>IMPLEMENTACIÓN DEL SISTEMA INTEGRADO DE GESTIÓN Y CONTROL DE LA AGENCIA NACIONAL DE INFRAESTRUCTURA  NACIONAL-[PREVIO CONCEPTO DNP]</t>
  </si>
  <si>
    <t>C-2499-0600-7-0</t>
  </si>
  <si>
    <t>IMPLEMENTACIÓN DEL SISTEMA INTEGRADO DE GESTIÓN Y CONTROL DE LA AGENCIA NACIONAL DE INFRAESTRUCTURA  NACIONAL</t>
  </si>
  <si>
    <t>C-2499-0600-7-0-2499060</t>
  </si>
  <si>
    <t>SERVICIO DE IMPLEMENTACIÓN SISTEMAS DE GESTIÓN</t>
  </si>
  <si>
    <t>C-2499-0600-7-0-2499060-02</t>
  </si>
  <si>
    <t>C-2499-0600-8</t>
  </si>
  <si>
    <t>APOYO PARA LA GESTIÓN DE LA AGENCIA NACIONAL DE INFRAESTRUCTURA A TRAVÉS DE ASESORÍAS Y CONSULTORÍAS  NACIONAL-[PREVIO CONCEPTO DNP]</t>
  </si>
  <si>
    <t>C-2499-0600-8-0</t>
  </si>
  <si>
    <t>APOYO PARA LA GESTIÓN DE LA AGENCIA NACIONAL DE INFRAESTRUCTURA A TRAVÉS DE ASESORÍAS Y CONSULTORÍAS  NACIONAL</t>
  </si>
  <si>
    <t>C-2499-0600-8-0-2499053</t>
  </si>
  <si>
    <t>C-2499-0600-8-0-2499053-02</t>
  </si>
  <si>
    <t>C-2499-0600-8-0-2499066</t>
  </si>
  <si>
    <t>ESTUDIOS DE PREINVERSIÓN</t>
  </si>
  <si>
    <t>C-2499-0600-8-0-2499066-02</t>
  </si>
  <si>
    <t>C-2499-0600-9</t>
  </si>
  <si>
    <t>SISTEMATIZACIÓN PARA EL SERVICIO DE INFORMACIÓN DE LA GESTIÓN ADMINISTRATIVA.  NACIONAL-[PREVIO CONCEPTO DNP]</t>
  </si>
  <si>
    <t>C-2499-0600-9-0</t>
  </si>
  <si>
    <t>SISTEMATIZACIÓN PARA EL SERVICIO DE INFORMACIÓN DE LA GESTIÓN ADMINISTRATIVA.  NACIONAL</t>
  </si>
  <si>
    <t>C-2499-0600-9-0-2499063</t>
  </si>
  <si>
    <t>SERVICIOS DE INFORMACIÓN IMPLEMENTADOS</t>
  </si>
  <si>
    <t>C-2499-0600-9-0-2499063-02</t>
  </si>
  <si>
    <t>C-2499-0600-10</t>
  </si>
  <si>
    <t>IMPLEMENTACION DEL SISTEMA DE GESTION DOCUMENTAL DE LA AGENCIA NACIONAL DE INFRAESTRUCTURA NACIONAL-[PREVIO CONCEPTO DNP]</t>
  </si>
  <si>
    <t>C-2499-0600-10-0</t>
  </si>
  <si>
    <t>IMPLEMENTACION DEL SISTEMA DE GESTION DOCUMENTAL DE LA AGENCIA NACIONAL DE INFRAESTRUCTURA NACIONAL</t>
  </si>
  <si>
    <t>C-2499-0600-10-0-2499052</t>
  </si>
  <si>
    <t>SERVICIO DE GESTIÓN DOCUMENTAL</t>
  </si>
  <si>
    <t>A-02-02-02-006-005</t>
  </si>
  <si>
    <t>SERVICIOS DE TRANSPORTE DE CARGA</t>
  </si>
  <si>
    <t>C-2401-0600-80-0</t>
  </si>
  <si>
    <t>DESARROLLO DE OBRAS COMPLEMENTARIAS, GESTIÓN SOCIAL, AMBIENTAL Y PREDIAL DE LOS CONTRATOS DE CONCESIÓN VIAL.   NACIONAL</t>
  </si>
  <si>
    <t>C-2401-0600-80-0-2401017</t>
  </si>
  <si>
    <t>PUENTE CONSTRUIDO</t>
  </si>
  <si>
    <t>C-2401-0600-80-0-2401017-02</t>
  </si>
  <si>
    <t>C-2401-0600-80-0-2401034</t>
  </si>
  <si>
    <t>VÍA PRIMARIA CON OBRAS COMPLEMENTARIAS DE SEGURIDAD VIAL</t>
  </si>
  <si>
    <t>C-2401-0600-80-0-2401034-02</t>
  </si>
  <si>
    <t>C-2401-0600-80-0-2401074</t>
  </si>
  <si>
    <t>C-2401-0600-80-0-2401074-02</t>
  </si>
  <si>
    <t>Mes</t>
  </si>
  <si>
    <t>Enero</t>
  </si>
  <si>
    <t>Febrero</t>
  </si>
  <si>
    <t>APORTES A LA SEGURIDAD SOCIAL EN PENSIONES</t>
  </si>
  <si>
    <t>APORTES A LA SEGURIDAD SOCIAL EN SALUD</t>
  </si>
  <si>
    <t>Marzo</t>
  </si>
  <si>
    <t>Adiciones
(a)</t>
  </si>
  <si>
    <t>Reducciones
(b)</t>
  </si>
  <si>
    <t>Créditos
(c)</t>
  </si>
  <si>
    <t>Contracréditos
(d)</t>
  </si>
  <si>
    <t>Total Modificaciones Presupuestales
( e) = (a)-(b)+( c) - (d)</t>
  </si>
  <si>
    <t>VACACIONES</t>
  </si>
  <si>
    <t xml:space="preserve">Apropiación Vigente
(1) </t>
  </si>
  <si>
    <t>ABRIL</t>
  </si>
  <si>
    <t>C-2499-0600-10-0-2499052-02</t>
  </si>
  <si>
    <t>A-02-02-01-004</t>
  </si>
  <si>
    <t>PRODUCTOS METÁLICOS Y PAQUETES DE SOFTWARE</t>
  </si>
  <si>
    <t>A-02-02-01-004-005</t>
  </si>
  <si>
    <t>MAQUINARIA DE OFICINA, CONTABILIDAD E INFORMÁTICA</t>
  </si>
  <si>
    <t>MAYO</t>
  </si>
  <si>
    <t>PRESTACIONES PARA CUBRIR RIESGOS SOCIALES</t>
  </si>
  <si>
    <t>APORTES A CAJAS DE COMPENSACIÓN FAMILIAR</t>
  </si>
  <si>
    <t>JUNIO</t>
  </si>
  <si>
    <t>JULIO</t>
  </si>
  <si>
    <t>A-02-01-01-004</t>
  </si>
  <si>
    <t>MAQUINARIA Y EQUIPO</t>
  </si>
  <si>
    <t>A-02-01-01-004-007</t>
  </si>
  <si>
    <t>EQUIPO Y APARATOS DE RADIO, TELEVISIÓN Y COMUNICACIONES</t>
  </si>
  <si>
    <t>B-10-01</t>
  </si>
  <si>
    <t>B-10-01-02</t>
  </si>
  <si>
    <t>B-10-01-02-001</t>
  </si>
  <si>
    <t>AGOSTO</t>
  </si>
  <si>
    <t>SEPTIEMBRE</t>
  </si>
  <si>
    <t>INVERSIÓN</t>
  </si>
  <si>
    <t>A-01-01-04-001</t>
  </si>
  <si>
    <t>OTROS GASTOS DE PERSONAL</t>
  </si>
  <si>
    <t>A-02-02-02-006-004</t>
  </si>
  <si>
    <t>SERVICIOS DE TRANSPORTE DE PASAJEROS</t>
  </si>
  <si>
    <t>INVERSION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</si>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</sst>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142">
    <xf numFmtId="0" fontId="0" fillId="0" borderId="0" xfId="0"/>
    <xf numFmtId="0" fontId="4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4" fillId="2" borderId="0" xfId="1" applyFont="1" applyFill="1" applyAlignment="1">
      <alignment vertical="center" wrapText="1"/>
    </xf>
    <xf numFmtId="49" fontId="2" fillId="4" borderId="5" xfId="3" applyNumberFormat="1" applyFont="1" applyFill="1" applyBorder="1" applyAlignment="1">
      <alignment horizontal="left" vertical="center"/>
    </xf>
    <xf numFmtId="0" fontId="2" fillId="4" borderId="6" xfId="3" applyFont="1" applyFill="1" applyBorder="1" applyAlignment="1">
      <alignment horizontal="center" vertical="center"/>
    </xf>
    <xf numFmtId="0" fontId="2" fillId="4" borderId="6" xfId="1" applyFont="1" applyFill="1" applyBorder="1" applyAlignment="1">
      <alignment vertical="center" wrapText="1"/>
    </xf>
    <xf numFmtId="39" fontId="2" fillId="4" borderId="6" xfId="2" applyNumberFormat="1" applyFont="1" applyFill="1" applyBorder="1" applyAlignment="1">
      <alignment horizontal="right" vertical="center"/>
    </xf>
    <xf numFmtId="39" fontId="2" fillId="4" borderId="7" xfId="2" applyNumberFormat="1" applyFont="1" applyFill="1" applyBorder="1" applyAlignment="1">
      <alignment horizontal="right" vertical="center"/>
    </xf>
    <xf numFmtId="49" fontId="3" fillId="2" borderId="8" xfId="3" applyNumberFormat="1" applyFont="1" applyFill="1" applyBorder="1" applyAlignment="1">
      <alignment horizontal="left" vertical="center"/>
    </xf>
    <xf numFmtId="0" fontId="3" fillId="2" borderId="9" xfId="3" applyFont="1" applyFill="1" applyBorder="1" applyAlignment="1">
      <alignment horizontal="center" vertical="center"/>
    </xf>
    <xf numFmtId="0" fontId="3" fillId="2" borderId="9" xfId="1" applyFont="1" applyFill="1" applyBorder="1" applyAlignment="1">
      <alignment vertical="center" wrapText="1"/>
    </xf>
    <xf numFmtId="4" fontId="3" fillId="2" borderId="9" xfId="1" applyNumberFormat="1" applyFont="1" applyFill="1" applyBorder="1" applyAlignment="1">
      <alignment vertical="center" wrapText="1"/>
    </xf>
    <xf numFmtId="4" fontId="3" fillId="2" borderId="10" xfId="1" applyNumberFormat="1" applyFont="1" applyFill="1" applyBorder="1" applyAlignment="1">
      <alignment vertical="center" wrapText="1"/>
    </xf>
    <xf numFmtId="49" fontId="3" fillId="2" borderId="11" xfId="3" applyNumberFormat="1" applyFont="1" applyFill="1" applyBorder="1" applyAlignment="1">
      <alignment horizontal="left" vertical="center"/>
    </xf>
    <xf numFmtId="0" fontId="3" fillId="2" borderId="12" xfId="3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vertical="center" wrapText="1"/>
    </xf>
    <xf numFmtId="4" fontId="3" fillId="2" borderId="12" xfId="1" applyNumberFormat="1" applyFont="1" applyFill="1" applyBorder="1" applyAlignment="1">
      <alignment vertical="center" wrapText="1"/>
    </xf>
    <xf numFmtId="4" fontId="3" fillId="2" borderId="13" xfId="1" applyNumberFormat="1" applyFont="1" applyFill="1" applyBorder="1" applyAlignment="1">
      <alignment vertical="center" wrapText="1"/>
    </xf>
    <xf numFmtId="49" fontId="4" fillId="2" borderId="11" xfId="3" applyNumberFormat="1" applyFont="1" applyFill="1" applyBorder="1" applyAlignment="1">
      <alignment horizontal="left" vertical="center"/>
    </xf>
    <xf numFmtId="0" fontId="4" fillId="2" borderId="12" xfId="3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vertical="center" wrapText="1"/>
    </xf>
    <xf numFmtId="4" fontId="4" fillId="2" borderId="12" xfId="1" applyNumberFormat="1" applyFont="1" applyFill="1" applyBorder="1" applyAlignment="1">
      <alignment vertical="center" wrapText="1"/>
    </xf>
    <xf numFmtId="4" fontId="7" fillId="2" borderId="12" xfId="1" applyNumberFormat="1" applyFont="1" applyFill="1" applyBorder="1" applyAlignment="1">
      <alignment horizontal="right" vertical="center" wrapText="1" readingOrder="1"/>
    </xf>
    <xf numFmtId="4" fontId="8" fillId="2" borderId="12" xfId="1" applyNumberFormat="1" applyFont="1" applyFill="1" applyBorder="1" applyAlignment="1">
      <alignment horizontal="right" vertical="center" wrapText="1" readingOrder="1"/>
    </xf>
    <xf numFmtId="4" fontId="7" fillId="2" borderId="13" xfId="1" applyNumberFormat="1" applyFont="1" applyFill="1" applyBorder="1" applyAlignment="1">
      <alignment horizontal="right" vertical="center" wrapText="1" readingOrder="1"/>
    </xf>
    <xf numFmtId="4" fontId="3" fillId="2" borderId="12" xfId="1" applyNumberFormat="1" applyFont="1" applyFill="1" applyBorder="1" applyAlignment="1">
      <alignment horizontal="right" vertical="center" wrapText="1" readingOrder="1"/>
    </xf>
    <xf numFmtId="4" fontId="9" fillId="2" borderId="12" xfId="1" applyNumberFormat="1" applyFont="1" applyFill="1" applyBorder="1" applyAlignment="1">
      <alignment horizontal="right" vertical="center" wrapText="1" readingOrder="1"/>
    </xf>
    <xf numFmtId="4" fontId="9" fillId="2" borderId="13" xfId="1" applyNumberFormat="1" applyFont="1" applyFill="1" applyBorder="1" applyAlignment="1">
      <alignment horizontal="right" vertical="center" wrapText="1" readingOrder="1"/>
    </xf>
    <xf numFmtId="4" fontId="10" fillId="2" borderId="12" xfId="1" applyNumberFormat="1" applyFont="1" applyFill="1" applyBorder="1" applyAlignment="1">
      <alignment horizontal="right" vertical="center" wrapText="1" readingOrder="1"/>
    </xf>
    <xf numFmtId="4" fontId="10" fillId="2" borderId="13" xfId="1" applyNumberFormat="1" applyFont="1" applyFill="1" applyBorder="1" applyAlignment="1">
      <alignment horizontal="right" vertical="center" wrapText="1" readingOrder="1"/>
    </xf>
    <xf numFmtId="4" fontId="8" fillId="2" borderId="13" xfId="1" applyNumberFormat="1" applyFont="1" applyFill="1" applyBorder="1" applyAlignment="1">
      <alignment horizontal="right" vertical="center" wrapText="1" readingOrder="1"/>
    </xf>
    <xf numFmtId="0" fontId="3" fillId="2" borderId="11" xfId="3" applyFont="1" applyFill="1" applyBorder="1" applyAlignment="1">
      <alignment horizontal="left" vertical="center"/>
    </xf>
    <xf numFmtId="0" fontId="4" fillId="2" borderId="11" xfId="3" applyFont="1" applyFill="1" applyBorder="1" applyAlignment="1">
      <alignment horizontal="left" vertical="center"/>
    </xf>
    <xf numFmtId="4" fontId="4" fillId="2" borderId="12" xfId="1" applyNumberFormat="1" applyFont="1" applyFill="1" applyBorder="1" applyAlignment="1">
      <alignment horizontal="right" vertical="center" wrapText="1" readingOrder="1"/>
    </xf>
    <xf numFmtId="49" fontId="4" fillId="2" borderId="14" xfId="3" applyNumberFormat="1" applyFont="1" applyFill="1" applyBorder="1" applyAlignment="1">
      <alignment horizontal="left" vertical="center"/>
    </xf>
    <xf numFmtId="0" fontId="4" fillId="2" borderId="15" xfId="3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vertical="center" wrapText="1"/>
    </xf>
    <xf numFmtId="4" fontId="7" fillId="2" borderId="15" xfId="1" applyNumberFormat="1" applyFont="1" applyFill="1" applyBorder="1" applyAlignment="1">
      <alignment horizontal="right" vertical="center" wrapText="1" readingOrder="1"/>
    </xf>
    <xf numFmtId="4" fontId="8" fillId="2" borderId="15" xfId="1" applyNumberFormat="1" applyFont="1" applyFill="1" applyBorder="1" applyAlignment="1">
      <alignment horizontal="right" vertical="center" wrapText="1" readingOrder="1"/>
    </xf>
    <xf numFmtId="4" fontId="7" fillId="2" borderId="16" xfId="1" applyNumberFormat="1" applyFont="1" applyFill="1" applyBorder="1" applyAlignment="1">
      <alignment horizontal="right" vertical="center" wrapText="1" readingOrder="1"/>
    </xf>
    <xf numFmtId="0" fontId="4" fillId="2" borderId="9" xfId="3" applyFont="1" applyFill="1" applyBorder="1" applyAlignment="1">
      <alignment horizontal="center" vertical="center"/>
    </xf>
    <xf numFmtId="39" fontId="3" fillId="2" borderId="9" xfId="2" applyNumberFormat="1" applyFont="1" applyFill="1" applyBorder="1" applyAlignment="1">
      <alignment horizontal="right" vertical="center"/>
    </xf>
    <xf numFmtId="39" fontId="3" fillId="2" borderId="10" xfId="2" applyNumberFormat="1" applyFont="1" applyFill="1" applyBorder="1" applyAlignment="1">
      <alignment horizontal="right" vertical="center"/>
    </xf>
    <xf numFmtId="39" fontId="3" fillId="2" borderId="12" xfId="2" applyNumberFormat="1" applyFont="1" applyFill="1" applyBorder="1" applyAlignment="1">
      <alignment horizontal="right" vertical="center"/>
    </xf>
    <xf numFmtId="39" fontId="3" fillId="2" borderId="13" xfId="2" applyNumberFormat="1" applyFont="1" applyFill="1" applyBorder="1" applyAlignment="1">
      <alignment horizontal="right" vertical="center"/>
    </xf>
    <xf numFmtId="39" fontId="4" fillId="2" borderId="12" xfId="2" applyNumberFormat="1" applyFont="1" applyFill="1" applyBorder="1" applyAlignment="1">
      <alignment horizontal="right" vertical="center"/>
    </xf>
    <xf numFmtId="39" fontId="4" fillId="2" borderId="13" xfId="2" applyNumberFormat="1" applyFont="1" applyFill="1" applyBorder="1" applyAlignment="1">
      <alignment horizontal="right" vertical="center"/>
    </xf>
    <xf numFmtId="39" fontId="4" fillId="2" borderId="15" xfId="2" applyNumberFormat="1" applyFont="1" applyFill="1" applyBorder="1" applyAlignment="1">
      <alignment horizontal="right" vertical="center"/>
    </xf>
    <xf numFmtId="39" fontId="4" fillId="2" borderId="16" xfId="2" applyNumberFormat="1" applyFont="1" applyFill="1" applyBorder="1" applyAlignment="1">
      <alignment horizontal="right" vertical="center"/>
    </xf>
    <xf numFmtId="4" fontId="10" fillId="2" borderId="9" xfId="1" applyNumberFormat="1" applyFont="1" applyFill="1" applyBorder="1" applyAlignment="1">
      <alignment horizontal="right" vertical="center" wrapText="1" readingOrder="1"/>
    </xf>
    <xf numFmtId="4" fontId="10" fillId="2" borderId="10" xfId="1" applyNumberFormat="1" applyFont="1" applyFill="1" applyBorder="1" applyAlignment="1">
      <alignment horizontal="right" vertical="center" wrapText="1" readingOrder="1"/>
    </xf>
    <xf numFmtId="0" fontId="8" fillId="2" borderId="12" xfId="3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vertical="center" wrapText="1"/>
    </xf>
    <xf numFmtId="0" fontId="9" fillId="2" borderId="12" xfId="3" applyFont="1" applyFill="1" applyBorder="1" applyAlignment="1">
      <alignment horizontal="center" vertical="center"/>
    </xf>
    <xf numFmtId="49" fontId="9" fillId="2" borderId="11" xfId="3" applyNumberFormat="1" applyFont="1" applyFill="1" applyBorder="1" applyAlignment="1">
      <alignment horizontal="left" vertical="center"/>
    </xf>
    <xf numFmtId="0" fontId="9" fillId="2" borderId="15" xfId="3" applyFont="1" applyFill="1" applyBorder="1" applyAlignment="1">
      <alignment horizontal="center" vertical="center" wrapText="1"/>
    </xf>
    <xf numFmtId="0" fontId="3" fillId="2" borderId="15" xfId="3" applyFont="1" applyFill="1" applyBorder="1" applyAlignment="1">
      <alignment horizontal="center" vertical="center"/>
    </xf>
    <xf numFmtId="49" fontId="8" fillId="2" borderId="11" xfId="3" applyNumberFormat="1" applyFont="1" applyFill="1" applyBorder="1" applyAlignment="1">
      <alignment horizontal="left" vertical="center"/>
    </xf>
    <xf numFmtId="0" fontId="8" fillId="2" borderId="12" xfId="3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/>
    </xf>
    <xf numFmtId="0" fontId="9" fillId="2" borderId="11" xfId="3" applyFont="1" applyFill="1" applyBorder="1" applyAlignment="1">
      <alignment horizontal="left" vertical="center"/>
    </xf>
    <xf numFmtId="0" fontId="9" fillId="2" borderId="12" xfId="3" applyFont="1" applyFill="1" applyBorder="1" applyAlignment="1">
      <alignment horizontal="center" vertical="center" wrapText="1"/>
    </xf>
    <xf numFmtId="0" fontId="11" fillId="2" borderId="12" xfId="3" applyFont="1" applyFill="1" applyBorder="1" applyAlignment="1">
      <alignment horizontal="center" vertical="center" wrapText="1"/>
    </xf>
    <xf numFmtId="0" fontId="11" fillId="2" borderId="12" xfId="3" applyFont="1" applyFill="1" applyBorder="1" applyAlignment="1">
      <alignment horizontal="center" vertical="center"/>
    </xf>
    <xf numFmtId="0" fontId="8" fillId="2" borderId="15" xfId="3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vertical="center" wrapText="1"/>
    </xf>
    <xf numFmtId="164" fontId="4" fillId="2" borderId="0" xfId="2" applyFont="1" applyFill="1" applyAlignment="1">
      <alignment vertical="center"/>
    </xf>
    <xf numFmtId="4" fontId="3" fillId="2" borderId="13" xfId="1" applyNumberFormat="1" applyFont="1" applyFill="1" applyBorder="1" applyAlignment="1">
      <alignment horizontal="right" vertical="center" wrapText="1" readingOrder="1"/>
    </xf>
    <xf numFmtId="4" fontId="4" fillId="2" borderId="13" xfId="1" applyNumberFormat="1" applyFont="1" applyFill="1" applyBorder="1" applyAlignment="1">
      <alignment horizontal="right" vertical="center" wrapText="1" readingOrder="1"/>
    </xf>
    <xf numFmtId="49" fontId="4" fillId="2" borderId="17" xfId="3" applyNumberFormat="1" applyFont="1" applyFill="1" applyBorder="1" applyAlignment="1">
      <alignment horizontal="left" vertical="center"/>
    </xf>
    <xf numFmtId="0" fontId="8" fillId="2" borderId="18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vertical="center" wrapText="1"/>
    </xf>
    <xf numFmtId="4" fontId="8" fillId="2" borderId="18" xfId="1" applyNumberFormat="1" applyFont="1" applyFill="1" applyBorder="1" applyAlignment="1">
      <alignment horizontal="right" vertical="center" wrapText="1" readingOrder="1"/>
    </xf>
    <xf numFmtId="4" fontId="7" fillId="2" borderId="18" xfId="1" applyNumberFormat="1" applyFont="1" applyFill="1" applyBorder="1" applyAlignment="1">
      <alignment horizontal="right" vertical="center" wrapText="1" readingOrder="1"/>
    </xf>
    <xf numFmtId="4" fontId="7" fillId="2" borderId="19" xfId="1" applyNumberFormat="1" applyFont="1" applyFill="1" applyBorder="1" applyAlignment="1">
      <alignment horizontal="right" vertical="center" wrapText="1" readingOrder="1"/>
    </xf>
    <xf numFmtId="49" fontId="2" fillId="4" borderId="5" xfId="3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2" fillId="4" borderId="6" xfId="6" applyFont="1" applyFill="1" applyBorder="1" applyAlignment="1">
      <alignment vertical="center" wrapText="1"/>
    </xf>
    <xf numFmtId="0" fontId="3" fillId="2" borderId="9" xfId="6" applyFont="1" applyFill="1" applyBorder="1" applyAlignment="1">
      <alignment vertical="center" wrapText="1"/>
    </xf>
    <xf numFmtId="4" fontId="3" fillId="2" borderId="9" xfId="6" applyNumberFormat="1" applyFont="1" applyFill="1" applyBorder="1" applyAlignment="1">
      <alignment vertical="center" wrapText="1"/>
    </xf>
    <xf numFmtId="4" fontId="3" fillId="2" borderId="10" xfId="6" applyNumberFormat="1" applyFont="1" applyFill="1" applyBorder="1" applyAlignment="1">
      <alignment vertical="center" wrapText="1"/>
    </xf>
    <xf numFmtId="0" fontId="3" fillId="2" borderId="12" xfId="6" applyFont="1" applyFill="1" applyBorder="1" applyAlignment="1">
      <alignment vertical="center" wrapText="1"/>
    </xf>
    <xf numFmtId="4" fontId="3" fillId="2" borderId="12" xfId="6" applyNumberFormat="1" applyFont="1" applyFill="1" applyBorder="1" applyAlignment="1">
      <alignment vertical="center" wrapText="1"/>
    </xf>
    <xf numFmtId="4" fontId="3" fillId="2" borderId="13" xfId="6" applyNumberFormat="1" applyFont="1" applyFill="1" applyBorder="1" applyAlignment="1">
      <alignment vertical="center" wrapText="1"/>
    </xf>
    <xf numFmtId="0" fontId="4" fillId="2" borderId="12" xfId="6" applyFont="1" applyFill="1" applyBorder="1" applyAlignment="1">
      <alignment vertical="center" wrapText="1"/>
    </xf>
    <xf numFmtId="4" fontId="4" fillId="2" borderId="12" xfId="6" applyNumberFormat="1" applyFont="1" applyFill="1" applyBorder="1" applyAlignment="1">
      <alignment vertical="center" wrapText="1"/>
    </xf>
    <xf numFmtId="4" fontId="7" fillId="2" borderId="12" xfId="6" applyNumberFormat="1" applyFont="1" applyFill="1" applyBorder="1" applyAlignment="1">
      <alignment horizontal="right" vertical="center" wrapText="1" readingOrder="1"/>
    </xf>
    <xf numFmtId="4" fontId="7" fillId="2" borderId="13" xfId="6" applyNumberFormat="1" applyFont="1" applyFill="1" applyBorder="1" applyAlignment="1">
      <alignment horizontal="right" vertical="center" wrapText="1" readingOrder="1"/>
    </xf>
    <xf numFmtId="4" fontId="8" fillId="2" borderId="12" xfId="6" applyNumberFormat="1" applyFont="1" applyFill="1" applyBorder="1" applyAlignment="1">
      <alignment horizontal="right" vertical="center" wrapText="1" readingOrder="1"/>
    </xf>
    <xf numFmtId="4" fontId="3" fillId="2" borderId="12" xfId="6" applyNumberFormat="1" applyFont="1" applyFill="1" applyBorder="1" applyAlignment="1">
      <alignment horizontal="right" vertical="center" wrapText="1" readingOrder="1"/>
    </xf>
    <xf numFmtId="4" fontId="9" fillId="2" borderId="12" xfId="6" applyNumberFormat="1" applyFont="1" applyFill="1" applyBorder="1" applyAlignment="1">
      <alignment horizontal="right" vertical="center" wrapText="1" readingOrder="1"/>
    </xf>
    <xf numFmtId="4" fontId="10" fillId="2" borderId="12" xfId="6" applyNumberFormat="1" applyFont="1" applyFill="1" applyBorder="1" applyAlignment="1">
      <alignment horizontal="right" vertical="center" wrapText="1" readingOrder="1"/>
    </xf>
    <xf numFmtId="4" fontId="9" fillId="2" borderId="13" xfId="6" applyNumberFormat="1" applyFont="1" applyFill="1" applyBorder="1" applyAlignment="1">
      <alignment horizontal="right" vertical="center" wrapText="1" readingOrder="1"/>
    </xf>
    <xf numFmtId="4" fontId="10" fillId="2" borderId="13" xfId="6" applyNumberFormat="1" applyFont="1" applyFill="1" applyBorder="1" applyAlignment="1">
      <alignment horizontal="right" vertical="center" wrapText="1" readingOrder="1"/>
    </xf>
    <xf numFmtId="4" fontId="8" fillId="2" borderId="13" xfId="6" applyNumberFormat="1" applyFont="1" applyFill="1" applyBorder="1" applyAlignment="1">
      <alignment horizontal="right" vertical="center" wrapText="1" readingOrder="1"/>
    </xf>
    <xf numFmtId="0" fontId="4" fillId="2" borderId="15" xfId="6" applyFont="1" applyFill="1" applyBorder="1" applyAlignment="1">
      <alignment vertical="center" wrapText="1"/>
    </xf>
    <xf numFmtId="4" fontId="7" fillId="2" borderId="15" xfId="6" applyNumberFormat="1" applyFont="1" applyFill="1" applyBorder="1" applyAlignment="1">
      <alignment horizontal="right" vertical="center" wrapText="1" readingOrder="1"/>
    </xf>
    <xf numFmtId="4" fontId="7" fillId="2" borderId="16" xfId="6" applyNumberFormat="1" applyFont="1" applyFill="1" applyBorder="1" applyAlignment="1">
      <alignment horizontal="right" vertical="center" wrapText="1" readingOrder="1"/>
    </xf>
    <xf numFmtId="4" fontId="10" fillId="2" borderId="9" xfId="6" applyNumberFormat="1" applyFont="1" applyFill="1" applyBorder="1" applyAlignment="1">
      <alignment horizontal="right" vertical="center" wrapText="1" readingOrder="1"/>
    </xf>
    <xf numFmtId="4" fontId="10" fillId="2" borderId="10" xfId="6" applyNumberFormat="1" applyFont="1" applyFill="1" applyBorder="1" applyAlignment="1">
      <alignment horizontal="right" vertical="center" wrapText="1" readingOrder="1"/>
    </xf>
    <xf numFmtId="0" fontId="9" fillId="2" borderId="12" xfId="6" applyFont="1" applyFill="1" applyBorder="1" applyAlignment="1">
      <alignment vertical="center" wrapText="1"/>
    </xf>
    <xf numFmtId="4" fontId="3" fillId="2" borderId="13" xfId="6" applyNumberFormat="1" applyFont="1" applyFill="1" applyBorder="1" applyAlignment="1">
      <alignment horizontal="right" vertical="center" wrapText="1" readingOrder="1"/>
    </xf>
    <xf numFmtId="4" fontId="4" fillId="2" borderId="12" xfId="6" applyNumberFormat="1" applyFont="1" applyFill="1" applyBorder="1" applyAlignment="1">
      <alignment horizontal="right" vertical="center" wrapText="1" readingOrder="1"/>
    </xf>
    <xf numFmtId="4" fontId="4" fillId="2" borderId="13" xfId="6" applyNumberFormat="1" applyFont="1" applyFill="1" applyBorder="1" applyAlignment="1">
      <alignment horizontal="right" vertical="center" wrapText="1" readingOrder="1"/>
    </xf>
    <xf numFmtId="0" fontId="8" fillId="2" borderId="12" xfId="6" applyFont="1" applyFill="1" applyBorder="1" applyAlignment="1">
      <alignment vertical="center" wrapText="1"/>
    </xf>
    <xf numFmtId="49" fontId="2" fillId="4" borderId="21" xfId="3" applyNumberFormat="1" applyFont="1" applyFill="1" applyBorder="1" applyAlignment="1">
      <alignment horizontal="center" vertical="center"/>
    </xf>
    <xf numFmtId="49" fontId="9" fillId="2" borderId="14" xfId="3" applyNumberFormat="1" applyFont="1" applyFill="1" applyBorder="1" applyAlignment="1">
      <alignment horizontal="left" vertical="center"/>
    </xf>
    <xf numFmtId="0" fontId="11" fillId="2" borderId="15" xfId="3" applyFont="1" applyFill="1" applyBorder="1" applyAlignment="1">
      <alignment horizontal="center" vertical="center" wrapText="1"/>
    </xf>
    <xf numFmtId="0" fontId="11" fillId="2" borderId="15" xfId="3" applyFont="1" applyFill="1" applyBorder="1" applyAlignment="1">
      <alignment horizontal="center" vertical="center"/>
    </xf>
    <xf numFmtId="0" fontId="9" fillId="2" borderId="15" xfId="6" applyFont="1" applyFill="1" applyBorder="1" applyAlignment="1">
      <alignment vertical="center" wrapText="1"/>
    </xf>
    <xf numFmtId="4" fontId="9" fillId="2" borderId="15" xfId="6" applyNumberFormat="1" applyFont="1" applyFill="1" applyBorder="1" applyAlignment="1">
      <alignment horizontal="right" vertical="center" wrapText="1" readingOrder="1"/>
    </xf>
    <xf numFmtId="4" fontId="9" fillId="2" borderId="16" xfId="6" applyNumberFormat="1" applyFont="1" applyFill="1" applyBorder="1" applyAlignment="1">
      <alignment horizontal="right" vertical="center" wrapText="1" readingOrder="1"/>
    </xf>
    <xf numFmtId="165" fontId="4" fillId="2" borderId="0" xfId="1" applyNumberFormat="1" applyFont="1" applyFill="1" applyAlignment="1">
      <alignment vertical="center"/>
    </xf>
    <xf numFmtId="49" fontId="4" fillId="2" borderId="23" xfId="3" applyNumberFormat="1" applyFont="1" applyFill="1" applyBorder="1" applyAlignment="1">
      <alignment horizontal="left" vertical="center"/>
    </xf>
    <xf numFmtId="49" fontId="2" fillId="4" borderId="22" xfId="3" applyNumberFormat="1" applyFont="1" applyFill="1" applyBorder="1" applyAlignment="1">
      <alignment horizontal="center" vertical="center"/>
    </xf>
    <xf numFmtId="49" fontId="3" fillId="2" borderId="9" xfId="3" applyNumberFormat="1" applyFont="1" applyFill="1" applyBorder="1" applyAlignment="1">
      <alignment horizontal="left" vertical="center"/>
    </xf>
    <xf numFmtId="49" fontId="3" fillId="2" borderId="12" xfId="3" applyNumberFormat="1" applyFont="1" applyFill="1" applyBorder="1" applyAlignment="1">
      <alignment horizontal="left" vertical="center"/>
    </xf>
    <xf numFmtId="49" fontId="4" fillId="2" borderId="12" xfId="3" applyNumberFormat="1" applyFont="1" applyFill="1" applyBorder="1" applyAlignment="1">
      <alignment horizontal="left" vertical="center"/>
    </xf>
    <xf numFmtId="0" fontId="3" fillId="2" borderId="12" xfId="3" applyFont="1" applyFill="1" applyBorder="1" applyAlignment="1">
      <alignment horizontal="left" vertical="center"/>
    </xf>
    <xf numFmtId="0" fontId="4" fillId="2" borderId="12" xfId="3" applyFont="1" applyFill="1" applyBorder="1" applyAlignment="1">
      <alignment horizontal="left" vertical="center"/>
    </xf>
    <xf numFmtId="49" fontId="4" fillId="2" borderId="15" xfId="3" applyNumberFormat="1" applyFont="1" applyFill="1" applyBorder="1" applyAlignment="1">
      <alignment horizontal="left" vertical="center"/>
    </xf>
    <xf numFmtId="49" fontId="9" fillId="2" borderId="12" xfId="3" applyNumberFormat="1" applyFont="1" applyFill="1" applyBorder="1" applyAlignment="1">
      <alignment horizontal="left" vertical="center"/>
    </xf>
    <xf numFmtId="49" fontId="8" fillId="2" borderId="12" xfId="3" applyNumberFormat="1" applyFont="1" applyFill="1" applyBorder="1" applyAlignment="1">
      <alignment horizontal="left" vertical="center"/>
    </xf>
    <xf numFmtId="0" fontId="9" fillId="2" borderId="12" xfId="3" applyFont="1" applyFill="1" applyBorder="1" applyAlignment="1">
      <alignment horizontal="left" vertical="center"/>
    </xf>
    <xf numFmtId="49" fontId="9" fillId="2" borderId="15" xfId="3" applyNumberFormat="1" applyFont="1" applyFill="1" applyBorder="1" applyAlignment="1">
      <alignment horizontal="left" vertical="center"/>
    </xf>
    <xf numFmtId="49" fontId="4" fillId="2" borderId="18" xfId="3" applyNumberFormat="1" applyFont="1" applyFill="1" applyBorder="1" applyAlignment="1">
      <alignment horizontal="left" vertical="center"/>
    </xf>
    <xf numFmtId="0" fontId="8" fillId="2" borderId="18" xfId="6" applyFont="1" applyFill="1" applyBorder="1" applyAlignment="1">
      <alignment vertical="center" wrapText="1"/>
    </xf>
    <xf numFmtId="4" fontId="8" fillId="2" borderId="18" xfId="6" applyNumberFormat="1" applyFont="1" applyFill="1" applyBorder="1" applyAlignment="1">
      <alignment horizontal="right" vertical="center" wrapText="1" readingOrder="1"/>
    </xf>
    <xf numFmtId="4" fontId="7" fillId="2" borderId="18" xfId="6" applyNumberFormat="1" applyFont="1" applyFill="1" applyBorder="1" applyAlignment="1">
      <alignment horizontal="right" vertical="center" wrapText="1" readingOrder="1"/>
    </xf>
    <xf numFmtId="4" fontId="7" fillId="2" borderId="19" xfId="6" applyNumberFormat="1" applyFont="1" applyFill="1" applyBorder="1" applyAlignment="1">
      <alignment horizontal="right" vertical="center" wrapText="1" readingOrder="1"/>
    </xf>
    <xf numFmtId="4" fontId="9" fillId="2" borderId="12" xfId="6" applyNumberFormat="1" applyFont="1" applyFill="1" applyBorder="1" applyAlignment="1">
      <alignment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6" fillId="3" borderId="20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vertical="center" wrapText="1"/>
    </xf>
    <xf numFmtId="0" fontId="6" fillId="3" borderId="2" xfId="3" applyFont="1" applyFill="1" applyBorder="1" applyAlignment="1">
      <alignment vertical="center" wrapText="1"/>
    </xf>
    <xf numFmtId="0" fontId="6" fillId="3" borderId="3" xfId="3" applyFont="1" applyFill="1" applyBorder="1" applyAlignment="1">
      <alignment vertical="center" wrapText="1"/>
    </xf>
    <xf numFmtId="164" fontId="6" fillId="3" borderId="2" xfId="4" applyFont="1" applyFill="1" applyBorder="1" applyAlignment="1">
      <alignment vertical="center" wrapText="1"/>
    </xf>
    <xf numFmtId="164" fontId="6" fillId="3" borderId="4" xfId="4" applyFont="1" applyFill="1" applyBorder="1" applyAlignment="1">
      <alignment vertical="center" wrapText="1"/>
    </xf>
  </cellXfs>
  <cellStyles count="7">
    <cellStyle name="Millares 14" xfId="4" xr:uid="{00000000-0005-0000-0000-000000000000}"/>
    <cellStyle name="Millares 2" xfId="2" xr:uid="{00000000-0005-0000-0000-000001000000}"/>
    <cellStyle name="Normal" xfId="0" builtinId="0"/>
    <cellStyle name="Normal 11" xfId="5" xr:uid="{00000000-0005-0000-0000-000003000000}"/>
    <cellStyle name="Normal 14" xfId="3" xr:uid="{00000000-0005-0000-0000-000004000000}"/>
    <cellStyle name="Normal 2 2" xfId="1" xr:uid="{00000000-0005-0000-0000-000005000000}"/>
    <cellStyle name="Normal 2 2 2" xfId="6" xr:uid="{1556E40D-0083-47B2-B3EC-2AF3CD2555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B583F-DA0C-492C-8208-D1D43893FBA5}">
  <dimension ref="A1:T2530"/>
  <sheetViews>
    <sheetView tabSelected="1" zoomScale="95" zoomScaleNormal="95" zoomScaleSheetLayoutView="100" workbookViewId="0">
      <selection activeCell="B5" sqref="B5"/>
    </sheetView>
  </sheetViews>
  <sheetFormatPr baseColWidth="10" defaultRowHeight="15.6" x14ac:dyDescent="0.3"/>
  <cols>
    <col min="1" max="1" width="18.5546875" style="80" customWidth="1"/>
    <col min="2" max="2" width="31" style="1" customWidth="1"/>
    <col min="3" max="3" width="16.33203125" style="3" customWidth="1"/>
    <col min="4" max="4" width="10.88671875" style="1" customWidth="1"/>
    <col min="5" max="5" width="11.109375" style="1" customWidth="1"/>
    <col min="6" max="6" width="49.33203125" style="4" customWidth="1"/>
    <col min="7" max="7" width="26.6640625" style="4" customWidth="1"/>
    <col min="8" max="9" width="16.44140625" style="4" customWidth="1"/>
    <col min="10" max="10" width="23" style="4" customWidth="1"/>
    <col min="11" max="11" width="23.6640625" style="4" customWidth="1"/>
    <col min="12" max="12" width="25" style="4" customWidth="1"/>
    <col min="13" max="13" width="27.109375" style="69" customWidth="1"/>
    <col min="14" max="14" width="27.33203125" style="69" customWidth="1"/>
    <col min="15" max="15" width="26.5546875" style="69" customWidth="1"/>
    <col min="16" max="16" width="25.44140625" style="69" customWidth="1"/>
    <col min="17" max="17" width="27" style="69" customWidth="1"/>
    <col min="18" max="18" width="11.44140625" style="1" customWidth="1"/>
    <col min="19" max="19" width="11.44140625" style="1"/>
    <col min="20" max="20" width="21.88671875" style="1" bestFit="1" customWidth="1"/>
    <col min="21" max="100" width="11.44140625" style="1"/>
    <col min="101" max="101" width="15.44140625" style="1" customWidth="1"/>
    <col min="102" max="102" width="9.5546875" style="1" customWidth="1"/>
    <col min="103" max="103" width="14.44140625" style="1" customWidth="1"/>
    <col min="104" max="104" width="49.88671875" style="1" customWidth="1"/>
    <col min="105" max="105" width="22.5546875" style="1" customWidth="1"/>
    <col min="106" max="106" width="23" style="1" customWidth="1"/>
    <col min="107" max="107" width="22.88671875" style="1" customWidth="1"/>
    <col min="108" max="108" width="23.44140625" style="1" customWidth="1"/>
    <col min="109" max="109" width="22.44140625" style="1" customWidth="1"/>
    <col min="110" max="110" width="13.88671875" style="1" customWidth="1"/>
    <col min="111" max="111" width="20.6640625" style="1" customWidth="1"/>
    <col min="112" max="112" width="18.109375" style="1" customWidth="1"/>
    <col min="113" max="113" width="14.88671875" style="1" bestFit="1" customWidth="1"/>
    <col min="114" max="114" width="11.44140625" style="1"/>
    <col min="115" max="115" width="17.44140625" style="1" customWidth="1"/>
    <col min="116" max="118" width="18.109375" style="1" customWidth="1"/>
    <col min="119" max="122" width="11.44140625" style="1"/>
    <col min="123" max="123" width="34" style="1" customWidth="1"/>
    <col min="124" max="124" width="9.5546875" style="1" customWidth="1"/>
    <col min="125" max="125" width="16.6640625" style="1" customWidth="1"/>
    <col min="126" max="126" width="55.109375" style="1" customWidth="1"/>
    <col min="127" max="127" width="22.5546875" style="1" customWidth="1"/>
    <col min="128" max="128" width="23" style="1" customWidth="1"/>
    <col min="129" max="129" width="22.88671875" style="1" customWidth="1"/>
    <col min="130" max="130" width="23.44140625" style="1" customWidth="1"/>
    <col min="131" max="131" width="28.6640625" style="1" customWidth="1"/>
    <col min="132" max="132" width="12.6640625" style="1" customWidth="1"/>
    <col min="133" max="133" width="11.44140625" style="1"/>
    <col min="134" max="134" width="25.33203125" style="1" customWidth="1"/>
    <col min="135" max="135" width="15.88671875" style="1" bestFit="1" customWidth="1"/>
    <col min="136" max="137" width="18" style="1" bestFit="1" customWidth="1"/>
    <col min="138" max="356" width="11.44140625" style="1"/>
    <col min="357" max="357" width="15.44140625" style="1" customWidth="1"/>
    <col min="358" max="358" width="9.5546875" style="1" customWidth="1"/>
    <col min="359" max="359" width="14.44140625" style="1" customWidth="1"/>
    <col min="360" max="360" width="49.88671875" style="1" customWidth="1"/>
    <col min="361" max="361" width="22.5546875" style="1" customWidth="1"/>
    <col min="362" max="362" width="23" style="1" customWidth="1"/>
    <col min="363" max="363" width="22.88671875" style="1" customWidth="1"/>
    <col min="364" max="364" width="23.44140625" style="1" customWidth="1"/>
    <col min="365" max="365" width="22.44140625" style="1" customWidth="1"/>
    <col min="366" max="366" width="13.88671875" style="1" customWidth="1"/>
    <col min="367" max="367" width="20.6640625" style="1" customWidth="1"/>
    <col min="368" max="368" width="18.109375" style="1" customWidth="1"/>
    <col min="369" max="369" width="14.88671875" style="1" bestFit="1" customWidth="1"/>
    <col min="370" max="370" width="11.44140625" style="1"/>
    <col min="371" max="371" width="17.44140625" style="1" customWidth="1"/>
    <col min="372" max="374" width="18.109375" style="1" customWidth="1"/>
    <col min="375" max="378" width="11.44140625" style="1"/>
    <col min="379" max="379" width="34" style="1" customWidth="1"/>
    <col min="380" max="380" width="9.5546875" style="1" customWidth="1"/>
    <col min="381" max="381" width="16.6640625" style="1" customWidth="1"/>
    <col min="382" max="382" width="55.109375" style="1" customWidth="1"/>
    <col min="383" max="383" width="22.5546875" style="1" customWidth="1"/>
    <col min="384" max="384" width="23" style="1" customWidth="1"/>
    <col min="385" max="385" width="22.88671875" style="1" customWidth="1"/>
    <col min="386" max="386" width="23.44140625" style="1" customWidth="1"/>
    <col min="387" max="387" width="28.6640625" style="1" customWidth="1"/>
    <col min="388" max="388" width="12.6640625" style="1" customWidth="1"/>
    <col min="389" max="389" width="11.44140625" style="1"/>
    <col min="390" max="390" width="25.33203125" style="1" customWidth="1"/>
    <col min="391" max="391" width="15.88671875" style="1" bestFit="1" customWidth="1"/>
    <col min="392" max="393" width="18" style="1" bestFit="1" customWidth="1"/>
    <col min="394" max="612" width="11.44140625" style="1"/>
    <col min="613" max="613" width="15.44140625" style="1" customWidth="1"/>
    <col min="614" max="614" width="9.5546875" style="1" customWidth="1"/>
    <col min="615" max="615" width="14.44140625" style="1" customWidth="1"/>
    <col min="616" max="616" width="49.88671875" style="1" customWidth="1"/>
    <col min="617" max="617" width="22.5546875" style="1" customWidth="1"/>
    <col min="618" max="618" width="23" style="1" customWidth="1"/>
    <col min="619" max="619" width="22.88671875" style="1" customWidth="1"/>
    <col min="620" max="620" width="23.44140625" style="1" customWidth="1"/>
    <col min="621" max="621" width="22.44140625" style="1" customWidth="1"/>
    <col min="622" max="622" width="13.88671875" style="1" customWidth="1"/>
    <col min="623" max="623" width="20.6640625" style="1" customWidth="1"/>
    <col min="624" max="624" width="18.109375" style="1" customWidth="1"/>
    <col min="625" max="625" width="14.88671875" style="1" bestFit="1" customWidth="1"/>
    <col min="626" max="626" width="11.44140625" style="1"/>
    <col min="627" max="627" width="17.44140625" style="1" customWidth="1"/>
    <col min="628" max="630" width="18.109375" style="1" customWidth="1"/>
    <col min="631" max="634" width="11.44140625" style="1"/>
    <col min="635" max="635" width="34" style="1" customWidth="1"/>
    <col min="636" max="636" width="9.5546875" style="1" customWidth="1"/>
    <col min="637" max="637" width="16.6640625" style="1" customWidth="1"/>
    <col min="638" max="638" width="55.109375" style="1" customWidth="1"/>
    <col min="639" max="639" width="22.5546875" style="1" customWidth="1"/>
    <col min="640" max="640" width="23" style="1" customWidth="1"/>
    <col min="641" max="641" width="22.88671875" style="1" customWidth="1"/>
    <col min="642" max="642" width="23.44140625" style="1" customWidth="1"/>
    <col min="643" max="643" width="28.6640625" style="1" customWidth="1"/>
    <col min="644" max="644" width="12.6640625" style="1" customWidth="1"/>
    <col min="645" max="645" width="11.44140625" style="1"/>
    <col min="646" max="646" width="25.33203125" style="1" customWidth="1"/>
    <col min="647" max="647" width="15.88671875" style="1" bestFit="1" customWidth="1"/>
    <col min="648" max="649" width="18" style="1" bestFit="1" customWidth="1"/>
    <col min="650" max="868" width="11.44140625" style="1"/>
    <col min="869" max="869" width="15.44140625" style="1" customWidth="1"/>
    <col min="870" max="870" width="9.5546875" style="1" customWidth="1"/>
    <col min="871" max="871" width="14.44140625" style="1" customWidth="1"/>
    <col min="872" max="872" width="49.88671875" style="1" customWidth="1"/>
    <col min="873" max="873" width="22.5546875" style="1" customWidth="1"/>
    <col min="874" max="874" width="23" style="1" customWidth="1"/>
    <col min="875" max="875" width="22.88671875" style="1" customWidth="1"/>
    <col min="876" max="876" width="23.44140625" style="1" customWidth="1"/>
    <col min="877" max="877" width="22.44140625" style="1" customWidth="1"/>
    <col min="878" max="878" width="13.88671875" style="1" customWidth="1"/>
    <col min="879" max="879" width="20.6640625" style="1" customWidth="1"/>
    <col min="880" max="880" width="18.109375" style="1" customWidth="1"/>
    <col min="881" max="881" width="14.88671875" style="1" bestFit="1" customWidth="1"/>
    <col min="882" max="882" width="11.44140625" style="1"/>
    <col min="883" max="883" width="17.44140625" style="1" customWidth="1"/>
    <col min="884" max="886" width="18.109375" style="1" customWidth="1"/>
    <col min="887" max="890" width="11.44140625" style="1"/>
    <col min="891" max="891" width="34" style="1" customWidth="1"/>
    <col min="892" max="892" width="9.5546875" style="1" customWidth="1"/>
    <col min="893" max="893" width="16.6640625" style="1" customWidth="1"/>
    <col min="894" max="894" width="55.109375" style="1" customWidth="1"/>
    <col min="895" max="895" width="22.5546875" style="1" customWidth="1"/>
    <col min="896" max="896" width="23" style="1" customWidth="1"/>
    <col min="897" max="897" width="22.88671875" style="1" customWidth="1"/>
    <col min="898" max="898" width="23.44140625" style="1" customWidth="1"/>
    <col min="899" max="899" width="28.6640625" style="1" customWidth="1"/>
    <col min="900" max="900" width="12.6640625" style="1" customWidth="1"/>
    <col min="901" max="901" width="11.44140625" style="1"/>
    <col min="902" max="902" width="25.33203125" style="1" customWidth="1"/>
    <col min="903" max="903" width="15.88671875" style="1" bestFit="1" customWidth="1"/>
    <col min="904" max="905" width="18" style="1" bestFit="1" customWidth="1"/>
    <col min="906" max="1124" width="11.44140625" style="1"/>
    <col min="1125" max="1125" width="15.44140625" style="1" customWidth="1"/>
    <col min="1126" max="1126" width="9.5546875" style="1" customWidth="1"/>
    <col min="1127" max="1127" width="14.44140625" style="1" customWidth="1"/>
    <col min="1128" max="1128" width="49.88671875" style="1" customWidth="1"/>
    <col min="1129" max="1129" width="22.5546875" style="1" customWidth="1"/>
    <col min="1130" max="1130" width="23" style="1" customWidth="1"/>
    <col min="1131" max="1131" width="22.88671875" style="1" customWidth="1"/>
    <col min="1132" max="1132" width="23.44140625" style="1" customWidth="1"/>
    <col min="1133" max="1133" width="22.44140625" style="1" customWidth="1"/>
    <col min="1134" max="1134" width="13.88671875" style="1" customWidth="1"/>
    <col min="1135" max="1135" width="20.6640625" style="1" customWidth="1"/>
    <col min="1136" max="1136" width="18.109375" style="1" customWidth="1"/>
    <col min="1137" max="1137" width="14.88671875" style="1" bestFit="1" customWidth="1"/>
    <col min="1138" max="1138" width="11.44140625" style="1"/>
    <col min="1139" max="1139" width="17.44140625" style="1" customWidth="1"/>
    <col min="1140" max="1142" width="18.109375" style="1" customWidth="1"/>
    <col min="1143" max="1146" width="11.44140625" style="1"/>
    <col min="1147" max="1147" width="34" style="1" customWidth="1"/>
    <col min="1148" max="1148" width="9.5546875" style="1" customWidth="1"/>
    <col min="1149" max="1149" width="16.6640625" style="1" customWidth="1"/>
    <col min="1150" max="1150" width="55.109375" style="1" customWidth="1"/>
    <col min="1151" max="1151" width="22.5546875" style="1" customWidth="1"/>
    <col min="1152" max="1152" width="23" style="1" customWidth="1"/>
    <col min="1153" max="1153" width="22.88671875" style="1" customWidth="1"/>
    <col min="1154" max="1154" width="23.44140625" style="1" customWidth="1"/>
    <col min="1155" max="1155" width="28.6640625" style="1" customWidth="1"/>
    <col min="1156" max="1156" width="12.6640625" style="1" customWidth="1"/>
    <col min="1157" max="1157" width="11.44140625" style="1"/>
    <col min="1158" max="1158" width="25.33203125" style="1" customWidth="1"/>
    <col min="1159" max="1159" width="15.88671875" style="1" bestFit="1" customWidth="1"/>
    <col min="1160" max="1161" width="18" style="1" bestFit="1" customWidth="1"/>
    <col min="1162" max="1380" width="11.44140625" style="1"/>
    <col min="1381" max="1381" width="15.44140625" style="1" customWidth="1"/>
    <col min="1382" max="1382" width="9.5546875" style="1" customWidth="1"/>
    <col min="1383" max="1383" width="14.44140625" style="1" customWidth="1"/>
    <col min="1384" max="1384" width="49.88671875" style="1" customWidth="1"/>
    <col min="1385" max="1385" width="22.5546875" style="1" customWidth="1"/>
    <col min="1386" max="1386" width="23" style="1" customWidth="1"/>
    <col min="1387" max="1387" width="22.88671875" style="1" customWidth="1"/>
    <col min="1388" max="1388" width="23.44140625" style="1" customWidth="1"/>
    <col min="1389" max="1389" width="22.44140625" style="1" customWidth="1"/>
    <col min="1390" max="1390" width="13.88671875" style="1" customWidth="1"/>
    <col min="1391" max="1391" width="20.6640625" style="1" customWidth="1"/>
    <col min="1392" max="1392" width="18.109375" style="1" customWidth="1"/>
    <col min="1393" max="1393" width="14.88671875" style="1" bestFit="1" customWidth="1"/>
    <col min="1394" max="1394" width="11.44140625" style="1"/>
    <col min="1395" max="1395" width="17.44140625" style="1" customWidth="1"/>
    <col min="1396" max="1398" width="18.109375" style="1" customWidth="1"/>
    <col min="1399" max="1402" width="11.44140625" style="1"/>
    <col min="1403" max="1403" width="34" style="1" customWidth="1"/>
    <col min="1404" max="1404" width="9.5546875" style="1" customWidth="1"/>
    <col min="1405" max="1405" width="16.6640625" style="1" customWidth="1"/>
    <col min="1406" max="1406" width="55.109375" style="1" customWidth="1"/>
    <col min="1407" max="1407" width="22.5546875" style="1" customWidth="1"/>
    <col min="1408" max="1408" width="23" style="1" customWidth="1"/>
    <col min="1409" max="1409" width="22.88671875" style="1" customWidth="1"/>
    <col min="1410" max="1410" width="23.44140625" style="1" customWidth="1"/>
    <col min="1411" max="1411" width="28.6640625" style="1" customWidth="1"/>
    <col min="1412" max="1412" width="12.6640625" style="1" customWidth="1"/>
    <col min="1413" max="1413" width="11.44140625" style="1"/>
    <col min="1414" max="1414" width="25.33203125" style="1" customWidth="1"/>
    <col min="1415" max="1415" width="15.88671875" style="1" bestFit="1" customWidth="1"/>
    <col min="1416" max="1417" width="18" style="1" bestFit="1" customWidth="1"/>
    <col min="1418" max="1636" width="11.44140625" style="1"/>
    <col min="1637" max="1637" width="15.44140625" style="1" customWidth="1"/>
    <col min="1638" max="1638" width="9.5546875" style="1" customWidth="1"/>
    <col min="1639" max="1639" width="14.44140625" style="1" customWidth="1"/>
    <col min="1640" max="1640" width="49.88671875" style="1" customWidth="1"/>
    <col min="1641" max="1641" width="22.5546875" style="1" customWidth="1"/>
    <col min="1642" max="1642" width="23" style="1" customWidth="1"/>
    <col min="1643" max="1643" width="22.88671875" style="1" customWidth="1"/>
    <col min="1644" max="1644" width="23.44140625" style="1" customWidth="1"/>
    <col min="1645" max="1645" width="22.44140625" style="1" customWidth="1"/>
    <col min="1646" max="1646" width="13.88671875" style="1" customWidth="1"/>
    <col min="1647" max="1647" width="20.6640625" style="1" customWidth="1"/>
    <col min="1648" max="1648" width="18.109375" style="1" customWidth="1"/>
    <col min="1649" max="1649" width="14.88671875" style="1" bestFit="1" customWidth="1"/>
    <col min="1650" max="1650" width="11.44140625" style="1"/>
    <col min="1651" max="1651" width="17.44140625" style="1" customWidth="1"/>
    <col min="1652" max="1654" width="18.109375" style="1" customWidth="1"/>
    <col min="1655" max="1658" width="11.44140625" style="1"/>
    <col min="1659" max="1659" width="34" style="1" customWidth="1"/>
    <col min="1660" max="1660" width="9.5546875" style="1" customWidth="1"/>
    <col min="1661" max="1661" width="16.6640625" style="1" customWidth="1"/>
    <col min="1662" max="1662" width="55.109375" style="1" customWidth="1"/>
    <col min="1663" max="1663" width="22.5546875" style="1" customWidth="1"/>
    <col min="1664" max="1664" width="23" style="1" customWidth="1"/>
    <col min="1665" max="1665" width="22.88671875" style="1" customWidth="1"/>
    <col min="1666" max="1666" width="23.44140625" style="1" customWidth="1"/>
    <col min="1667" max="1667" width="28.6640625" style="1" customWidth="1"/>
    <col min="1668" max="1668" width="12.6640625" style="1" customWidth="1"/>
    <col min="1669" max="1669" width="11.44140625" style="1"/>
    <col min="1670" max="1670" width="25.33203125" style="1" customWidth="1"/>
    <col min="1671" max="1671" width="15.88671875" style="1" bestFit="1" customWidth="1"/>
    <col min="1672" max="1673" width="18" style="1" bestFit="1" customWidth="1"/>
    <col min="1674" max="1892" width="11.44140625" style="1"/>
    <col min="1893" max="1893" width="15.44140625" style="1" customWidth="1"/>
    <col min="1894" max="1894" width="9.5546875" style="1" customWidth="1"/>
    <col min="1895" max="1895" width="14.44140625" style="1" customWidth="1"/>
    <col min="1896" max="1896" width="49.88671875" style="1" customWidth="1"/>
    <col min="1897" max="1897" width="22.5546875" style="1" customWidth="1"/>
    <col min="1898" max="1898" width="23" style="1" customWidth="1"/>
    <col min="1899" max="1899" width="22.88671875" style="1" customWidth="1"/>
    <col min="1900" max="1900" width="23.44140625" style="1" customWidth="1"/>
    <col min="1901" max="1901" width="22.44140625" style="1" customWidth="1"/>
    <col min="1902" max="1902" width="13.88671875" style="1" customWidth="1"/>
    <col min="1903" max="1903" width="20.6640625" style="1" customWidth="1"/>
    <col min="1904" max="1904" width="18.109375" style="1" customWidth="1"/>
    <col min="1905" max="1905" width="14.88671875" style="1" bestFit="1" customWidth="1"/>
    <col min="1906" max="1906" width="11.44140625" style="1"/>
    <col min="1907" max="1907" width="17.44140625" style="1" customWidth="1"/>
    <col min="1908" max="1910" width="18.109375" style="1" customWidth="1"/>
    <col min="1911" max="1914" width="11.44140625" style="1"/>
    <col min="1915" max="1915" width="34" style="1" customWidth="1"/>
    <col min="1916" max="1916" width="9.5546875" style="1" customWidth="1"/>
    <col min="1917" max="1917" width="16.6640625" style="1" customWidth="1"/>
    <col min="1918" max="1918" width="55.109375" style="1" customWidth="1"/>
    <col min="1919" max="1919" width="22.5546875" style="1" customWidth="1"/>
    <col min="1920" max="1920" width="23" style="1" customWidth="1"/>
    <col min="1921" max="1921" width="22.88671875" style="1" customWidth="1"/>
    <col min="1922" max="1922" width="23.44140625" style="1" customWidth="1"/>
    <col min="1923" max="1923" width="28.6640625" style="1" customWidth="1"/>
    <col min="1924" max="1924" width="12.6640625" style="1" customWidth="1"/>
    <col min="1925" max="1925" width="11.44140625" style="1"/>
    <col min="1926" max="1926" width="25.33203125" style="1" customWidth="1"/>
    <col min="1927" max="1927" width="15.88671875" style="1" bestFit="1" customWidth="1"/>
    <col min="1928" max="1929" width="18" style="1" bestFit="1" customWidth="1"/>
    <col min="1930" max="2148" width="11.44140625" style="1"/>
    <col min="2149" max="2149" width="15.44140625" style="1" customWidth="1"/>
    <col min="2150" max="2150" width="9.5546875" style="1" customWidth="1"/>
    <col min="2151" max="2151" width="14.44140625" style="1" customWidth="1"/>
    <col min="2152" max="2152" width="49.88671875" style="1" customWidth="1"/>
    <col min="2153" max="2153" width="22.5546875" style="1" customWidth="1"/>
    <col min="2154" max="2154" width="23" style="1" customWidth="1"/>
    <col min="2155" max="2155" width="22.88671875" style="1" customWidth="1"/>
    <col min="2156" max="2156" width="23.44140625" style="1" customWidth="1"/>
    <col min="2157" max="2157" width="22.44140625" style="1" customWidth="1"/>
    <col min="2158" max="2158" width="13.88671875" style="1" customWidth="1"/>
    <col min="2159" max="2159" width="20.6640625" style="1" customWidth="1"/>
    <col min="2160" max="2160" width="18.109375" style="1" customWidth="1"/>
    <col min="2161" max="2161" width="14.88671875" style="1" bestFit="1" customWidth="1"/>
    <col min="2162" max="2162" width="11.44140625" style="1"/>
    <col min="2163" max="2163" width="17.44140625" style="1" customWidth="1"/>
    <col min="2164" max="2166" width="18.109375" style="1" customWidth="1"/>
    <col min="2167" max="2170" width="11.44140625" style="1"/>
    <col min="2171" max="2171" width="34" style="1" customWidth="1"/>
    <col min="2172" max="2172" width="9.5546875" style="1" customWidth="1"/>
    <col min="2173" max="2173" width="16.6640625" style="1" customWidth="1"/>
    <col min="2174" max="2174" width="55.109375" style="1" customWidth="1"/>
    <col min="2175" max="2175" width="22.5546875" style="1" customWidth="1"/>
    <col min="2176" max="2176" width="23" style="1" customWidth="1"/>
    <col min="2177" max="2177" width="22.88671875" style="1" customWidth="1"/>
    <col min="2178" max="2178" width="23.44140625" style="1" customWidth="1"/>
    <col min="2179" max="2179" width="28.6640625" style="1" customWidth="1"/>
    <col min="2180" max="2180" width="12.6640625" style="1" customWidth="1"/>
    <col min="2181" max="2181" width="11.44140625" style="1"/>
    <col min="2182" max="2182" width="25.33203125" style="1" customWidth="1"/>
    <col min="2183" max="2183" width="15.88671875" style="1" bestFit="1" customWidth="1"/>
    <col min="2184" max="2185" width="18" style="1" bestFit="1" customWidth="1"/>
    <col min="2186" max="2404" width="11.44140625" style="1"/>
    <col min="2405" max="2405" width="15.44140625" style="1" customWidth="1"/>
    <col min="2406" max="2406" width="9.5546875" style="1" customWidth="1"/>
    <col min="2407" max="2407" width="14.44140625" style="1" customWidth="1"/>
    <col min="2408" max="2408" width="49.88671875" style="1" customWidth="1"/>
    <col min="2409" max="2409" width="22.5546875" style="1" customWidth="1"/>
    <col min="2410" max="2410" width="23" style="1" customWidth="1"/>
    <col min="2411" max="2411" width="22.88671875" style="1" customWidth="1"/>
    <col min="2412" max="2412" width="23.44140625" style="1" customWidth="1"/>
    <col min="2413" max="2413" width="22.44140625" style="1" customWidth="1"/>
    <col min="2414" max="2414" width="13.88671875" style="1" customWidth="1"/>
    <col min="2415" max="2415" width="20.6640625" style="1" customWidth="1"/>
    <col min="2416" max="2416" width="18.109375" style="1" customWidth="1"/>
    <col min="2417" max="2417" width="14.88671875" style="1" bestFit="1" customWidth="1"/>
    <col min="2418" max="2418" width="11.44140625" style="1"/>
    <col min="2419" max="2419" width="17.44140625" style="1" customWidth="1"/>
    <col min="2420" max="2422" width="18.109375" style="1" customWidth="1"/>
    <col min="2423" max="2426" width="11.44140625" style="1"/>
    <col min="2427" max="2427" width="34" style="1" customWidth="1"/>
    <col min="2428" max="2428" width="9.5546875" style="1" customWidth="1"/>
    <col min="2429" max="2429" width="16.6640625" style="1" customWidth="1"/>
    <col min="2430" max="2430" width="55.109375" style="1" customWidth="1"/>
    <col min="2431" max="2431" width="22.5546875" style="1" customWidth="1"/>
    <col min="2432" max="2432" width="23" style="1" customWidth="1"/>
    <col min="2433" max="2433" width="22.88671875" style="1" customWidth="1"/>
    <col min="2434" max="2434" width="23.44140625" style="1" customWidth="1"/>
    <col min="2435" max="2435" width="28.6640625" style="1" customWidth="1"/>
    <col min="2436" max="2436" width="12.6640625" style="1" customWidth="1"/>
    <col min="2437" max="2437" width="11.44140625" style="1"/>
    <col min="2438" max="2438" width="25.33203125" style="1" customWidth="1"/>
    <col min="2439" max="2439" width="15.88671875" style="1" bestFit="1" customWidth="1"/>
    <col min="2440" max="2441" width="18" style="1" bestFit="1" customWidth="1"/>
    <col min="2442" max="2660" width="11.44140625" style="1"/>
    <col min="2661" max="2661" width="15.44140625" style="1" customWidth="1"/>
    <col min="2662" max="2662" width="9.5546875" style="1" customWidth="1"/>
    <col min="2663" max="2663" width="14.44140625" style="1" customWidth="1"/>
    <col min="2664" max="2664" width="49.88671875" style="1" customWidth="1"/>
    <col min="2665" max="2665" width="22.5546875" style="1" customWidth="1"/>
    <col min="2666" max="2666" width="23" style="1" customWidth="1"/>
    <col min="2667" max="2667" width="22.88671875" style="1" customWidth="1"/>
    <col min="2668" max="2668" width="23.44140625" style="1" customWidth="1"/>
    <col min="2669" max="2669" width="22.44140625" style="1" customWidth="1"/>
    <col min="2670" max="2670" width="13.88671875" style="1" customWidth="1"/>
    <col min="2671" max="2671" width="20.6640625" style="1" customWidth="1"/>
    <col min="2672" max="2672" width="18.109375" style="1" customWidth="1"/>
    <col min="2673" max="2673" width="14.88671875" style="1" bestFit="1" customWidth="1"/>
    <col min="2674" max="2674" width="11.44140625" style="1"/>
    <col min="2675" max="2675" width="17.44140625" style="1" customWidth="1"/>
    <col min="2676" max="2678" width="18.109375" style="1" customWidth="1"/>
    <col min="2679" max="2682" width="11.44140625" style="1"/>
    <col min="2683" max="2683" width="34" style="1" customWidth="1"/>
    <col min="2684" max="2684" width="9.5546875" style="1" customWidth="1"/>
    <col min="2685" max="2685" width="16.6640625" style="1" customWidth="1"/>
    <col min="2686" max="2686" width="55.109375" style="1" customWidth="1"/>
    <col min="2687" max="2687" width="22.5546875" style="1" customWidth="1"/>
    <col min="2688" max="2688" width="23" style="1" customWidth="1"/>
    <col min="2689" max="2689" width="22.88671875" style="1" customWidth="1"/>
    <col min="2690" max="2690" width="23.44140625" style="1" customWidth="1"/>
    <col min="2691" max="2691" width="28.6640625" style="1" customWidth="1"/>
    <col min="2692" max="2692" width="12.6640625" style="1" customWidth="1"/>
    <col min="2693" max="2693" width="11.44140625" style="1"/>
    <col min="2694" max="2694" width="25.33203125" style="1" customWidth="1"/>
    <col min="2695" max="2695" width="15.88671875" style="1" bestFit="1" customWidth="1"/>
    <col min="2696" max="2697" width="18" style="1" bestFit="1" customWidth="1"/>
    <col min="2698" max="2916" width="11.44140625" style="1"/>
    <col min="2917" max="2917" width="15.44140625" style="1" customWidth="1"/>
    <col min="2918" max="2918" width="9.5546875" style="1" customWidth="1"/>
    <col min="2919" max="2919" width="14.44140625" style="1" customWidth="1"/>
    <col min="2920" max="2920" width="49.88671875" style="1" customWidth="1"/>
    <col min="2921" max="2921" width="22.5546875" style="1" customWidth="1"/>
    <col min="2922" max="2922" width="23" style="1" customWidth="1"/>
    <col min="2923" max="2923" width="22.88671875" style="1" customWidth="1"/>
    <col min="2924" max="2924" width="23.44140625" style="1" customWidth="1"/>
    <col min="2925" max="2925" width="22.44140625" style="1" customWidth="1"/>
    <col min="2926" max="2926" width="13.88671875" style="1" customWidth="1"/>
    <col min="2927" max="2927" width="20.6640625" style="1" customWidth="1"/>
    <col min="2928" max="2928" width="18.109375" style="1" customWidth="1"/>
    <col min="2929" max="2929" width="14.88671875" style="1" bestFit="1" customWidth="1"/>
    <col min="2930" max="2930" width="11.44140625" style="1"/>
    <col min="2931" max="2931" width="17.44140625" style="1" customWidth="1"/>
    <col min="2932" max="2934" width="18.109375" style="1" customWidth="1"/>
    <col min="2935" max="2938" width="11.44140625" style="1"/>
    <col min="2939" max="2939" width="34" style="1" customWidth="1"/>
    <col min="2940" max="2940" width="9.5546875" style="1" customWidth="1"/>
    <col min="2941" max="2941" width="16.6640625" style="1" customWidth="1"/>
    <col min="2942" max="2942" width="55.109375" style="1" customWidth="1"/>
    <col min="2943" max="2943" width="22.5546875" style="1" customWidth="1"/>
    <col min="2944" max="2944" width="23" style="1" customWidth="1"/>
    <col min="2945" max="2945" width="22.88671875" style="1" customWidth="1"/>
    <col min="2946" max="2946" width="23.44140625" style="1" customWidth="1"/>
    <col min="2947" max="2947" width="28.6640625" style="1" customWidth="1"/>
    <col min="2948" max="2948" width="12.6640625" style="1" customWidth="1"/>
    <col min="2949" max="2949" width="11.44140625" style="1"/>
    <col min="2950" max="2950" width="25.33203125" style="1" customWidth="1"/>
    <col min="2951" max="2951" width="15.88671875" style="1" bestFit="1" customWidth="1"/>
    <col min="2952" max="2953" width="18" style="1" bestFit="1" customWidth="1"/>
    <col min="2954" max="3172" width="11.44140625" style="1"/>
    <col min="3173" max="3173" width="15.44140625" style="1" customWidth="1"/>
    <col min="3174" max="3174" width="9.5546875" style="1" customWidth="1"/>
    <col min="3175" max="3175" width="14.44140625" style="1" customWidth="1"/>
    <col min="3176" max="3176" width="49.88671875" style="1" customWidth="1"/>
    <col min="3177" max="3177" width="22.5546875" style="1" customWidth="1"/>
    <col min="3178" max="3178" width="23" style="1" customWidth="1"/>
    <col min="3179" max="3179" width="22.88671875" style="1" customWidth="1"/>
    <col min="3180" max="3180" width="23.44140625" style="1" customWidth="1"/>
    <col min="3181" max="3181" width="22.44140625" style="1" customWidth="1"/>
    <col min="3182" max="3182" width="13.88671875" style="1" customWidth="1"/>
    <col min="3183" max="3183" width="20.6640625" style="1" customWidth="1"/>
    <col min="3184" max="3184" width="18.109375" style="1" customWidth="1"/>
    <col min="3185" max="3185" width="14.88671875" style="1" bestFit="1" customWidth="1"/>
    <col min="3186" max="3186" width="11.44140625" style="1"/>
    <col min="3187" max="3187" width="17.44140625" style="1" customWidth="1"/>
    <col min="3188" max="3190" width="18.109375" style="1" customWidth="1"/>
    <col min="3191" max="3194" width="11.44140625" style="1"/>
    <col min="3195" max="3195" width="34" style="1" customWidth="1"/>
    <col min="3196" max="3196" width="9.5546875" style="1" customWidth="1"/>
    <col min="3197" max="3197" width="16.6640625" style="1" customWidth="1"/>
    <col min="3198" max="3198" width="55.109375" style="1" customWidth="1"/>
    <col min="3199" max="3199" width="22.5546875" style="1" customWidth="1"/>
    <col min="3200" max="3200" width="23" style="1" customWidth="1"/>
    <col min="3201" max="3201" width="22.88671875" style="1" customWidth="1"/>
    <col min="3202" max="3202" width="23.44140625" style="1" customWidth="1"/>
    <col min="3203" max="3203" width="28.6640625" style="1" customWidth="1"/>
    <col min="3204" max="3204" width="12.6640625" style="1" customWidth="1"/>
    <col min="3205" max="3205" width="11.44140625" style="1"/>
    <col min="3206" max="3206" width="25.33203125" style="1" customWidth="1"/>
    <col min="3207" max="3207" width="15.88671875" style="1" bestFit="1" customWidth="1"/>
    <col min="3208" max="3209" width="18" style="1" bestFit="1" customWidth="1"/>
    <col min="3210" max="3428" width="11.44140625" style="1"/>
    <col min="3429" max="3429" width="15.44140625" style="1" customWidth="1"/>
    <col min="3430" max="3430" width="9.5546875" style="1" customWidth="1"/>
    <col min="3431" max="3431" width="14.44140625" style="1" customWidth="1"/>
    <col min="3432" max="3432" width="49.88671875" style="1" customWidth="1"/>
    <col min="3433" max="3433" width="22.5546875" style="1" customWidth="1"/>
    <col min="3434" max="3434" width="23" style="1" customWidth="1"/>
    <col min="3435" max="3435" width="22.88671875" style="1" customWidth="1"/>
    <col min="3436" max="3436" width="23.44140625" style="1" customWidth="1"/>
    <col min="3437" max="3437" width="22.44140625" style="1" customWidth="1"/>
    <col min="3438" max="3438" width="13.88671875" style="1" customWidth="1"/>
    <col min="3439" max="3439" width="20.6640625" style="1" customWidth="1"/>
    <col min="3440" max="3440" width="18.109375" style="1" customWidth="1"/>
    <col min="3441" max="3441" width="14.88671875" style="1" bestFit="1" customWidth="1"/>
    <col min="3442" max="3442" width="11.44140625" style="1"/>
    <col min="3443" max="3443" width="17.44140625" style="1" customWidth="1"/>
    <col min="3444" max="3446" width="18.109375" style="1" customWidth="1"/>
    <col min="3447" max="3450" width="11.44140625" style="1"/>
    <col min="3451" max="3451" width="34" style="1" customWidth="1"/>
    <col min="3452" max="3452" width="9.5546875" style="1" customWidth="1"/>
    <col min="3453" max="3453" width="16.6640625" style="1" customWidth="1"/>
    <col min="3454" max="3454" width="55.109375" style="1" customWidth="1"/>
    <col min="3455" max="3455" width="22.5546875" style="1" customWidth="1"/>
    <col min="3456" max="3456" width="23" style="1" customWidth="1"/>
    <col min="3457" max="3457" width="22.88671875" style="1" customWidth="1"/>
    <col min="3458" max="3458" width="23.44140625" style="1" customWidth="1"/>
    <col min="3459" max="3459" width="28.6640625" style="1" customWidth="1"/>
    <col min="3460" max="3460" width="12.6640625" style="1" customWidth="1"/>
    <col min="3461" max="3461" width="11.44140625" style="1"/>
    <col min="3462" max="3462" width="25.33203125" style="1" customWidth="1"/>
    <col min="3463" max="3463" width="15.88671875" style="1" bestFit="1" customWidth="1"/>
    <col min="3464" max="3465" width="18" style="1" bestFit="1" customWidth="1"/>
    <col min="3466" max="3684" width="11.44140625" style="1"/>
    <col min="3685" max="3685" width="15.44140625" style="1" customWidth="1"/>
    <col min="3686" max="3686" width="9.5546875" style="1" customWidth="1"/>
    <col min="3687" max="3687" width="14.44140625" style="1" customWidth="1"/>
    <col min="3688" max="3688" width="49.88671875" style="1" customWidth="1"/>
    <col min="3689" max="3689" width="22.5546875" style="1" customWidth="1"/>
    <col min="3690" max="3690" width="23" style="1" customWidth="1"/>
    <col min="3691" max="3691" width="22.88671875" style="1" customWidth="1"/>
    <col min="3692" max="3692" width="23.44140625" style="1" customWidth="1"/>
    <col min="3693" max="3693" width="22.44140625" style="1" customWidth="1"/>
    <col min="3694" max="3694" width="13.88671875" style="1" customWidth="1"/>
    <col min="3695" max="3695" width="20.6640625" style="1" customWidth="1"/>
    <col min="3696" max="3696" width="18.109375" style="1" customWidth="1"/>
    <col min="3697" max="3697" width="14.88671875" style="1" bestFit="1" customWidth="1"/>
    <col min="3698" max="3698" width="11.44140625" style="1"/>
    <col min="3699" max="3699" width="17.44140625" style="1" customWidth="1"/>
    <col min="3700" max="3702" width="18.109375" style="1" customWidth="1"/>
    <col min="3703" max="3706" width="11.44140625" style="1"/>
    <col min="3707" max="3707" width="34" style="1" customWidth="1"/>
    <col min="3708" max="3708" width="9.5546875" style="1" customWidth="1"/>
    <col min="3709" max="3709" width="16.6640625" style="1" customWidth="1"/>
    <col min="3710" max="3710" width="55.109375" style="1" customWidth="1"/>
    <col min="3711" max="3711" width="22.5546875" style="1" customWidth="1"/>
    <col min="3712" max="3712" width="23" style="1" customWidth="1"/>
    <col min="3713" max="3713" width="22.88671875" style="1" customWidth="1"/>
    <col min="3714" max="3714" width="23.44140625" style="1" customWidth="1"/>
    <col min="3715" max="3715" width="28.6640625" style="1" customWidth="1"/>
    <col min="3716" max="3716" width="12.6640625" style="1" customWidth="1"/>
    <col min="3717" max="3717" width="11.44140625" style="1"/>
    <col min="3718" max="3718" width="25.33203125" style="1" customWidth="1"/>
    <col min="3719" max="3719" width="15.88671875" style="1" bestFit="1" customWidth="1"/>
    <col min="3720" max="3721" width="18" style="1" bestFit="1" customWidth="1"/>
    <col min="3722" max="3940" width="11.44140625" style="1"/>
    <col min="3941" max="3941" width="15.44140625" style="1" customWidth="1"/>
    <col min="3942" max="3942" width="9.5546875" style="1" customWidth="1"/>
    <col min="3943" max="3943" width="14.44140625" style="1" customWidth="1"/>
    <col min="3944" max="3944" width="49.88671875" style="1" customWidth="1"/>
    <col min="3945" max="3945" width="22.5546875" style="1" customWidth="1"/>
    <col min="3946" max="3946" width="23" style="1" customWidth="1"/>
    <col min="3947" max="3947" width="22.88671875" style="1" customWidth="1"/>
    <col min="3948" max="3948" width="23.44140625" style="1" customWidth="1"/>
    <col min="3949" max="3949" width="22.44140625" style="1" customWidth="1"/>
    <col min="3950" max="3950" width="13.88671875" style="1" customWidth="1"/>
    <col min="3951" max="3951" width="20.6640625" style="1" customWidth="1"/>
    <col min="3952" max="3952" width="18.109375" style="1" customWidth="1"/>
    <col min="3953" max="3953" width="14.88671875" style="1" bestFit="1" customWidth="1"/>
    <col min="3954" max="3954" width="11.44140625" style="1"/>
    <col min="3955" max="3955" width="17.44140625" style="1" customWidth="1"/>
    <col min="3956" max="3958" width="18.109375" style="1" customWidth="1"/>
    <col min="3959" max="3962" width="11.44140625" style="1"/>
    <col min="3963" max="3963" width="34" style="1" customWidth="1"/>
    <col min="3964" max="3964" width="9.5546875" style="1" customWidth="1"/>
    <col min="3965" max="3965" width="16.6640625" style="1" customWidth="1"/>
    <col min="3966" max="3966" width="55.109375" style="1" customWidth="1"/>
    <col min="3967" max="3967" width="22.5546875" style="1" customWidth="1"/>
    <col min="3968" max="3968" width="23" style="1" customWidth="1"/>
    <col min="3969" max="3969" width="22.88671875" style="1" customWidth="1"/>
    <col min="3970" max="3970" width="23.44140625" style="1" customWidth="1"/>
    <col min="3971" max="3971" width="28.6640625" style="1" customWidth="1"/>
    <col min="3972" max="3972" width="12.6640625" style="1" customWidth="1"/>
    <col min="3973" max="3973" width="11.44140625" style="1"/>
    <col min="3974" max="3974" width="25.33203125" style="1" customWidth="1"/>
    <col min="3975" max="3975" width="15.88671875" style="1" bestFit="1" customWidth="1"/>
    <col min="3976" max="3977" width="18" style="1" bestFit="1" customWidth="1"/>
    <col min="3978" max="4196" width="11.44140625" style="1"/>
    <col min="4197" max="4197" width="15.44140625" style="1" customWidth="1"/>
    <col min="4198" max="4198" width="9.5546875" style="1" customWidth="1"/>
    <col min="4199" max="4199" width="14.44140625" style="1" customWidth="1"/>
    <col min="4200" max="4200" width="49.88671875" style="1" customWidth="1"/>
    <col min="4201" max="4201" width="22.5546875" style="1" customWidth="1"/>
    <col min="4202" max="4202" width="23" style="1" customWidth="1"/>
    <col min="4203" max="4203" width="22.88671875" style="1" customWidth="1"/>
    <col min="4204" max="4204" width="23.44140625" style="1" customWidth="1"/>
    <col min="4205" max="4205" width="22.44140625" style="1" customWidth="1"/>
    <col min="4206" max="4206" width="13.88671875" style="1" customWidth="1"/>
    <col min="4207" max="4207" width="20.6640625" style="1" customWidth="1"/>
    <col min="4208" max="4208" width="18.109375" style="1" customWidth="1"/>
    <col min="4209" max="4209" width="14.88671875" style="1" bestFit="1" customWidth="1"/>
    <col min="4210" max="4210" width="11.44140625" style="1"/>
    <col min="4211" max="4211" width="17.44140625" style="1" customWidth="1"/>
    <col min="4212" max="4214" width="18.109375" style="1" customWidth="1"/>
    <col min="4215" max="4218" width="11.44140625" style="1"/>
    <col min="4219" max="4219" width="34" style="1" customWidth="1"/>
    <col min="4220" max="4220" width="9.5546875" style="1" customWidth="1"/>
    <col min="4221" max="4221" width="16.6640625" style="1" customWidth="1"/>
    <col min="4222" max="4222" width="55.109375" style="1" customWidth="1"/>
    <col min="4223" max="4223" width="22.5546875" style="1" customWidth="1"/>
    <col min="4224" max="4224" width="23" style="1" customWidth="1"/>
    <col min="4225" max="4225" width="22.88671875" style="1" customWidth="1"/>
    <col min="4226" max="4226" width="23.44140625" style="1" customWidth="1"/>
    <col min="4227" max="4227" width="28.6640625" style="1" customWidth="1"/>
    <col min="4228" max="4228" width="12.6640625" style="1" customWidth="1"/>
    <col min="4229" max="4229" width="11.44140625" style="1"/>
    <col min="4230" max="4230" width="25.33203125" style="1" customWidth="1"/>
    <col min="4231" max="4231" width="15.88671875" style="1" bestFit="1" customWidth="1"/>
    <col min="4232" max="4233" width="18" style="1" bestFit="1" customWidth="1"/>
    <col min="4234" max="4452" width="11.44140625" style="1"/>
    <col min="4453" max="4453" width="15.44140625" style="1" customWidth="1"/>
    <col min="4454" max="4454" width="9.5546875" style="1" customWidth="1"/>
    <col min="4455" max="4455" width="14.44140625" style="1" customWidth="1"/>
    <col min="4456" max="4456" width="49.88671875" style="1" customWidth="1"/>
    <col min="4457" max="4457" width="22.5546875" style="1" customWidth="1"/>
    <col min="4458" max="4458" width="23" style="1" customWidth="1"/>
    <col min="4459" max="4459" width="22.88671875" style="1" customWidth="1"/>
    <col min="4460" max="4460" width="23.44140625" style="1" customWidth="1"/>
    <col min="4461" max="4461" width="22.44140625" style="1" customWidth="1"/>
    <col min="4462" max="4462" width="13.88671875" style="1" customWidth="1"/>
    <col min="4463" max="4463" width="20.6640625" style="1" customWidth="1"/>
    <col min="4464" max="4464" width="18.109375" style="1" customWidth="1"/>
    <col min="4465" max="4465" width="14.88671875" style="1" bestFit="1" customWidth="1"/>
    <col min="4466" max="4466" width="11.44140625" style="1"/>
    <col min="4467" max="4467" width="17.44140625" style="1" customWidth="1"/>
    <col min="4468" max="4470" width="18.109375" style="1" customWidth="1"/>
    <col min="4471" max="4474" width="11.44140625" style="1"/>
    <col min="4475" max="4475" width="34" style="1" customWidth="1"/>
    <col min="4476" max="4476" width="9.5546875" style="1" customWidth="1"/>
    <col min="4477" max="4477" width="16.6640625" style="1" customWidth="1"/>
    <col min="4478" max="4478" width="55.109375" style="1" customWidth="1"/>
    <col min="4479" max="4479" width="22.5546875" style="1" customWidth="1"/>
    <col min="4480" max="4480" width="23" style="1" customWidth="1"/>
    <col min="4481" max="4481" width="22.88671875" style="1" customWidth="1"/>
    <col min="4482" max="4482" width="23.44140625" style="1" customWidth="1"/>
    <col min="4483" max="4483" width="28.6640625" style="1" customWidth="1"/>
    <col min="4484" max="4484" width="12.6640625" style="1" customWidth="1"/>
    <col min="4485" max="4485" width="11.44140625" style="1"/>
    <col min="4486" max="4486" width="25.33203125" style="1" customWidth="1"/>
    <col min="4487" max="4487" width="15.88671875" style="1" bestFit="1" customWidth="1"/>
    <col min="4488" max="4489" width="18" style="1" bestFit="1" customWidth="1"/>
    <col min="4490" max="4708" width="11.44140625" style="1"/>
    <col min="4709" max="4709" width="15.44140625" style="1" customWidth="1"/>
    <col min="4710" max="4710" width="9.5546875" style="1" customWidth="1"/>
    <col min="4711" max="4711" width="14.44140625" style="1" customWidth="1"/>
    <col min="4712" max="4712" width="49.88671875" style="1" customWidth="1"/>
    <col min="4713" max="4713" width="22.5546875" style="1" customWidth="1"/>
    <col min="4714" max="4714" width="23" style="1" customWidth="1"/>
    <col min="4715" max="4715" width="22.88671875" style="1" customWidth="1"/>
    <col min="4716" max="4716" width="23.44140625" style="1" customWidth="1"/>
    <col min="4717" max="4717" width="22.44140625" style="1" customWidth="1"/>
    <col min="4718" max="4718" width="13.88671875" style="1" customWidth="1"/>
    <col min="4719" max="4719" width="20.6640625" style="1" customWidth="1"/>
    <col min="4720" max="4720" width="18.109375" style="1" customWidth="1"/>
    <col min="4721" max="4721" width="14.88671875" style="1" bestFit="1" customWidth="1"/>
    <col min="4722" max="4722" width="11.44140625" style="1"/>
    <col min="4723" max="4723" width="17.44140625" style="1" customWidth="1"/>
    <col min="4724" max="4726" width="18.109375" style="1" customWidth="1"/>
    <col min="4727" max="4730" width="11.44140625" style="1"/>
    <col min="4731" max="4731" width="34" style="1" customWidth="1"/>
    <col min="4732" max="4732" width="9.5546875" style="1" customWidth="1"/>
    <col min="4733" max="4733" width="16.6640625" style="1" customWidth="1"/>
    <col min="4734" max="4734" width="55.109375" style="1" customWidth="1"/>
    <col min="4735" max="4735" width="22.5546875" style="1" customWidth="1"/>
    <col min="4736" max="4736" width="23" style="1" customWidth="1"/>
    <col min="4737" max="4737" width="22.88671875" style="1" customWidth="1"/>
    <col min="4738" max="4738" width="23.44140625" style="1" customWidth="1"/>
    <col min="4739" max="4739" width="28.6640625" style="1" customWidth="1"/>
    <col min="4740" max="4740" width="12.6640625" style="1" customWidth="1"/>
    <col min="4741" max="4741" width="11.44140625" style="1"/>
    <col min="4742" max="4742" width="25.33203125" style="1" customWidth="1"/>
    <col min="4743" max="4743" width="15.88671875" style="1" bestFit="1" customWidth="1"/>
    <col min="4744" max="4745" width="18" style="1" bestFit="1" customWidth="1"/>
    <col min="4746" max="4964" width="11.44140625" style="1"/>
    <col min="4965" max="4965" width="15.44140625" style="1" customWidth="1"/>
    <col min="4966" max="4966" width="9.5546875" style="1" customWidth="1"/>
    <col min="4967" max="4967" width="14.44140625" style="1" customWidth="1"/>
    <col min="4968" max="4968" width="49.88671875" style="1" customWidth="1"/>
    <col min="4969" max="4969" width="22.5546875" style="1" customWidth="1"/>
    <col min="4970" max="4970" width="23" style="1" customWidth="1"/>
    <col min="4971" max="4971" width="22.88671875" style="1" customWidth="1"/>
    <col min="4972" max="4972" width="23.44140625" style="1" customWidth="1"/>
    <col min="4973" max="4973" width="22.44140625" style="1" customWidth="1"/>
    <col min="4974" max="4974" width="13.88671875" style="1" customWidth="1"/>
    <col min="4975" max="4975" width="20.6640625" style="1" customWidth="1"/>
    <col min="4976" max="4976" width="18.109375" style="1" customWidth="1"/>
    <col min="4977" max="4977" width="14.88671875" style="1" bestFit="1" customWidth="1"/>
    <col min="4978" max="4978" width="11.44140625" style="1"/>
    <col min="4979" max="4979" width="17.44140625" style="1" customWidth="1"/>
    <col min="4980" max="4982" width="18.109375" style="1" customWidth="1"/>
    <col min="4983" max="4986" width="11.44140625" style="1"/>
    <col min="4987" max="4987" width="34" style="1" customWidth="1"/>
    <col min="4988" max="4988" width="9.5546875" style="1" customWidth="1"/>
    <col min="4989" max="4989" width="16.6640625" style="1" customWidth="1"/>
    <col min="4990" max="4990" width="55.109375" style="1" customWidth="1"/>
    <col min="4991" max="4991" width="22.5546875" style="1" customWidth="1"/>
    <col min="4992" max="4992" width="23" style="1" customWidth="1"/>
    <col min="4993" max="4993" width="22.88671875" style="1" customWidth="1"/>
    <col min="4994" max="4994" width="23.44140625" style="1" customWidth="1"/>
    <col min="4995" max="4995" width="28.6640625" style="1" customWidth="1"/>
    <col min="4996" max="4996" width="12.6640625" style="1" customWidth="1"/>
    <col min="4997" max="4997" width="11.44140625" style="1"/>
    <col min="4998" max="4998" width="25.33203125" style="1" customWidth="1"/>
    <col min="4999" max="4999" width="15.88671875" style="1" bestFit="1" customWidth="1"/>
    <col min="5000" max="5001" width="18" style="1" bestFit="1" customWidth="1"/>
    <col min="5002" max="5220" width="11.44140625" style="1"/>
    <col min="5221" max="5221" width="15.44140625" style="1" customWidth="1"/>
    <col min="5222" max="5222" width="9.5546875" style="1" customWidth="1"/>
    <col min="5223" max="5223" width="14.44140625" style="1" customWidth="1"/>
    <col min="5224" max="5224" width="49.88671875" style="1" customWidth="1"/>
    <col min="5225" max="5225" width="22.5546875" style="1" customWidth="1"/>
    <col min="5226" max="5226" width="23" style="1" customWidth="1"/>
    <col min="5227" max="5227" width="22.88671875" style="1" customWidth="1"/>
    <col min="5228" max="5228" width="23.44140625" style="1" customWidth="1"/>
    <col min="5229" max="5229" width="22.44140625" style="1" customWidth="1"/>
    <col min="5230" max="5230" width="13.88671875" style="1" customWidth="1"/>
    <col min="5231" max="5231" width="20.6640625" style="1" customWidth="1"/>
    <col min="5232" max="5232" width="18.109375" style="1" customWidth="1"/>
    <col min="5233" max="5233" width="14.88671875" style="1" bestFit="1" customWidth="1"/>
    <col min="5234" max="5234" width="11.44140625" style="1"/>
    <col min="5235" max="5235" width="17.44140625" style="1" customWidth="1"/>
    <col min="5236" max="5238" width="18.109375" style="1" customWidth="1"/>
    <col min="5239" max="5242" width="11.44140625" style="1"/>
    <col min="5243" max="5243" width="34" style="1" customWidth="1"/>
    <col min="5244" max="5244" width="9.5546875" style="1" customWidth="1"/>
    <col min="5245" max="5245" width="16.6640625" style="1" customWidth="1"/>
    <col min="5246" max="5246" width="55.109375" style="1" customWidth="1"/>
    <col min="5247" max="5247" width="22.5546875" style="1" customWidth="1"/>
    <col min="5248" max="5248" width="23" style="1" customWidth="1"/>
    <col min="5249" max="5249" width="22.88671875" style="1" customWidth="1"/>
    <col min="5250" max="5250" width="23.44140625" style="1" customWidth="1"/>
    <col min="5251" max="5251" width="28.6640625" style="1" customWidth="1"/>
    <col min="5252" max="5252" width="12.6640625" style="1" customWidth="1"/>
    <col min="5253" max="5253" width="11.44140625" style="1"/>
    <col min="5254" max="5254" width="25.33203125" style="1" customWidth="1"/>
    <col min="5255" max="5255" width="15.88671875" style="1" bestFit="1" customWidth="1"/>
    <col min="5256" max="5257" width="18" style="1" bestFit="1" customWidth="1"/>
    <col min="5258" max="5476" width="11.44140625" style="1"/>
    <col min="5477" max="5477" width="15.44140625" style="1" customWidth="1"/>
    <col min="5478" max="5478" width="9.5546875" style="1" customWidth="1"/>
    <col min="5479" max="5479" width="14.44140625" style="1" customWidth="1"/>
    <col min="5480" max="5480" width="49.88671875" style="1" customWidth="1"/>
    <col min="5481" max="5481" width="22.5546875" style="1" customWidth="1"/>
    <col min="5482" max="5482" width="23" style="1" customWidth="1"/>
    <col min="5483" max="5483" width="22.88671875" style="1" customWidth="1"/>
    <col min="5484" max="5484" width="23.44140625" style="1" customWidth="1"/>
    <col min="5485" max="5485" width="22.44140625" style="1" customWidth="1"/>
    <col min="5486" max="5486" width="13.88671875" style="1" customWidth="1"/>
    <col min="5487" max="5487" width="20.6640625" style="1" customWidth="1"/>
    <col min="5488" max="5488" width="18.109375" style="1" customWidth="1"/>
    <col min="5489" max="5489" width="14.88671875" style="1" bestFit="1" customWidth="1"/>
    <col min="5490" max="5490" width="11.44140625" style="1"/>
    <col min="5491" max="5491" width="17.44140625" style="1" customWidth="1"/>
    <col min="5492" max="5494" width="18.109375" style="1" customWidth="1"/>
    <col min="5495" max="5498" width="11.44140625" style="1"/>
    <col min="5499" max="5499" width="34" style="1" customWidth="1"/>
    <col min="5500" max="5500" width="9.5546875" style="1" customWidth="1"/>
    <col min="5501" max="5501" width="16.6640625" style="1" customWidth="1"/>
    <col min="5502" max="5502" width="55.109375" style="1" customWidth="1"/>
    <col min="5503" max="5503" width="22.5546875" style="1" customWidth="1"/>
    <col min="5504" max="5504" width="23" style="1" customWidth="1"/>
    <col min="5505" max="5505" width="22.88671875" style="1" customWidth="1"/>
    <col min="5506" max="5506" width="23.44140625" style="1" customWidth="1"/>
    <col min="5507" max="5507" width="28.6640625" style="1" customWidth="1"/>
    <col min="5508" max="5508" width="12.6640625" style="1" customWidth="1"/>
    <col min="5509" max="5509" width="11.44140625" style="1"/>
    <col min="5510" max="5510" width="25.33203125" style="1" customWidth="1"/>
    <col min="5511" max="5511" width="15.88671875" style="1" bestFit="1" customWidth="1"/>
    <col min="5512" max="5513" width="18" style="1" bestFit="1" customWidth="1"/>
    <col min="5514" max="5732" width="11.44140625" style="1"/>
    <col min="5733" max="5733" width="15.44140625" style="1" customWidth="1"/>
    <col min="5734" max="5734" width="9.5546875" style="1" customWidth="1"/>
    <col min="5735" max="5735" width="14.44140625" style="1" customWidth="1"/>
    <col min="5736" max="5736" width="49.88671875" style="1" customWidth="1"/>
    <col min="5737" max="5737" width="22.5546875" style="1" customWidth="1"/>
    <col min="5738" max="5738" width="23" style="1" customWidth="1"/>
    <col min="5739" max="5739" width="22.88671875" style="1" customWidth="1"/>
    <col min="5740" max="5740" width="23.44140625" style="1" customWidth="1"/>
    <col min="5741" max="5741" width="22.44140625" style="1" customWidth="1"/>
    <col min="5742" max="5742" width="13.88671875" style="1" customWidth="1"/>
    <col min="5743" max="5743" width="20.6640625" style="1" customWidth="1"/>
    <col min="5744" max="5744" width="18.109375" style="1" customWidth="1"/>
    <col min="5745" max="5745" width="14.88671875" style="1" bestFit="1" customWidth="1"/>
    <col min="5746" max="5746" width="11.44140625" style="1"/>
    <col min="5747" max="5747" width="17.44140625" style="1" customWidth="1"/>
    <col min="5748" max="5750" width="18.109375" style="1" customWidth="1"/>
    <col min="5751" max="5754" width="11.44140625" style="1"/>
    <col min="5755" max="5755" width="34" style="1" customWidth="1"/>
    <col min="5756" max="5756" width="9.5546875" style="1" customWidth="1"/>
    <col min="5757" max="5757" width="16.6640625" style="1" customWidth="1"/>
    <col min="5758" max="5758" width="55.109375" style="1" customWidth="1"/>
    <col min="5759" max="5759" width="22.5546875" style="1" customWidth="1"/>
    <col min="5760" max="5760" width="23" style="1" customWidth="1"/>
    <col min="5761" max="5761" width="22.88671875" style="1" customWidth="1"/>
    <col min="5762" max="5762" width="23.44140625" style="1" customWidth="1"/>
    <col min="5763" max="5763" width="28.6640625" style="1" customWidth="1"/>
    <col min="5764" max="5764" width="12.6640625" style="1" customWidth="1"/>
    <col min="5765" max="5765" width="11.44140625" style="1"/>
    <col min="5766" max="5766" width="25.33203125" style="1" customWidth="1"/>
    <col min="5767" max="5767" width="15.88671875" style="1" bestFit="1" customWidth="1"/>
    <col min="5768" max="5769" width="18" style="1" bestFit="1" customWidth="1"/>
    <col min="5770" max="5988" width="11.44140625" style="1"/>
    <col min="5989" max="5989" width="15.44140625" style="1" customWidth="1"/>
    <col min="5990" max="5990" width="9.5546875" style="1" customWidth="1"/>
    <col min="5991" max="5991" width="14.44140625" style="1" customWidth="1"/>
    <col min="5992" max="5992" width="49.88671875" style="1" customWidth="1"/>
    <col min="5993" max="5993" width="22.5546875" style="1" customWidth="1"/>
    <col min="5994" max="5994" width="23" style="1" customWidth="1"/>
    <col min="5995" max="5995" width="22.88671875" style="1" customWidth="1"/>
    <col min="5996" max="5996" width="23.44140625" style="1" customWidth="1"/>
    <col min="5997" max="5997" width="22.44140625" style="1" customWidth="1"/>
    <col min="5998" max="5998" width="13.88671875" style="1" customWidth="1"/>
    <col min="5999" max="5999" width="20.6640625" style="1" customWidth="1"/>
    <col min="6000" max="6000" width="18.109375" style="1" customWidth="1"/>
    <col min="6001" max="6001" width="14.88671875" style="1" bestFit="1" customWidth="1"/>
    <col min="6002" max="6002" width="11.44140625" style="1"/>
    <col min="6003" max="6003" width="17.44140625" style="1" customWidth="1"/>
    <col min="6004" max="6006" width="18.109375" style="1" customWidth="1"/>
    <col min="6007" max="6010" width="11.44140625" style="1"/>
    <col min="6011" max="6011" width="34" style="1" customWidth="1"/>
    <col min="6012" max="6012" width="9.5546875" style="1" customWidth="1"/>
    <col min="6013" max="6013" width="16.6640625" style="1" customWidth="1"/>
    <col min="6014" max="6014" width="55.109375" style="1" customWidth="1"/>
    <col min="6015" max="6015" width="22.5546875" style="1" customWidth="1"/>
    <col min="6016" max="6016" width="23" style="1" customWidth="1"/>
    <col min="6017" max="6017" width="22.88671875" style="1" customWidth="1"/>
    <col min="6018" max="6018" width="23.44140625" style="1" customWidth="1"/>
    <col min="6019" max="6019" width="28.6640625" style="1" customWidth="1"/>
    <col min="6020" max="6020" width="12.6640625" style="1" customWidth="1"/>
    <col min="6021" max="6021" width="11.44140625" style="1"/>
    <col min="6022" max="6022" width="25.33203125" style="1" customWidth="1"/>
    <col min="6023" max="6023" width="15.88671875" style="1" bestFit="1" customWidth="1"/>
    <col min="6024" max="6025" width="18" style="1" bestFit="1" customWidth="1"/>
    <col min="6026" max="6244" width="11.44140625" style="1"/>
    <col min="6245" max="6245" width="15.44140625" style="1" customWidth="1"/>
    <col min="6246" max="6246" width="9.5546875" style="1" customWidth="1"/>
    <col min="6247" max="6247" width="14.44140625" style="1" customWidth="1"/>
    <col min="6248" max="6248" width="49.88671875" style="1" customWidth="1"/>
    <col min="6249" max="6249" width="22.5546875" style="1" customWidth="1"/>
    <col min="6250" max="6250" width="23" style="1" customWidth="1"/>
    <col min="6251" max="6251" width="22.88671875" style="1" customWidth="1"/>
    <col min="6252" max="6252" width="23.44140625" style="1" customWidth="1"/>
    <col min="6253" max="6253" width="22.44140625" style="1" customWidth="1"/>
    <col min="6254" max="6254" width="13.88671875" style="1" customWidth="1"/>
    <col min="6255" max="6255" width="20.6640625" style="1" customWidth="1"/>
    <col min="6256" max="6256" width="18.109375" style="1" customWidth="1"/>
    <col min="6257" max="6257" width="14.88671875" style="1" bestFit="1" customWidth="1"/>
    <col min="6258" max="6258" width="11.44140625" style="1"/>
    <col min="6259" max="6259" width="17.44140625" style="1" customWidth="1"/>
    <col min="6260" max="6262" width="18.109375" style="1" customWidth="1"/>
    <col min="6263" max="6266" width="11.44140625" style="1"/>
    <col min="6267" max="6267" width="34" style="1" customWidth="1"/>
    <col min="6268" max="6268" width="9.5546875" style="1" customWidth="1"/>
    <col min="6269" max="6269" width="16.6640625" style="1" customWidth="1"/>
    <col min="6270" max="6270" width="55.109375" style="1" customWidth="1"/>
    <col min="6271" max="6271" width="22.5546875" style="1" customWidth="1"/>
    <col min="6272" max="6272" width="23" style="1" customWidth="1"/>
    <col min="6273" max="6273" width="22.88671875" style="1" customWidth="1"/>
    <col min="6274" max="6274" width="23.44140625" style="1" customWidth="1"/>
    <col min="6275" max="6275" width="28.6640625" style="1" customWidth="1"/>
    <col min="6276" max="6276" width="12.6640625" style="1" customWidth="1"/>
    <col min="6277" max="6277" width="11.44140625" style="1"/>
    <col min="6278" max="6278" width="25.33203125" style="1" customWidth="1"/>
    <col min="6279" max="6279" width="15.88671875" style="1" bestFit="1" customWidth="1"/>
    <col min="6280" max="6281" width="18" style="1" bestFit="1" customWidth="1"/>
    <col min="6282" max="6500" width="11.44140625" style="1"/>
    <col min="6501" max="6501" width="15.44140625" style="1" customWidth="1"/>
    <col min="6502" max="6502" width="9.5546875" style="1" customWidth="1"/>
    <col min="6503" max="6503" width="14.44140625" style="1" customWidth="1"/>
    <col min="6504" max="6504" width="49.88671875" style="1" customWidth="1"/>
    <col min="6505" max="6505" width="22.5546875" style="1" customWidth="1"/>
    <col min="6506" max="6506" width="23" style="1" customWidth="1"/>
    <col min="6507" max="6507" width="22.88671875" style="1" customWidth="1"/>
    <col min="6508" max="6508" width="23.44140625" style="1" customWidth="1"/>
    <col min="6509" max="6509" width="22.44140625" style="1" customWidth="1"/>
    <col min="6510" max="6510" width="13.88671875" style="1" customWidth="1"/>
    <col min="6511" max="6511" width="20.6640625" style="1" customWidth="1"/>
    <col min="6512" max="6512" width="18.109375" style="1" customWidth="1"/>
    <col min="6513" max="6513" width="14.88671875" style="1" bestFit="1" customWidth="1"/>
    <col min="6514" max="6514" width="11.44140625" style="1"/>
    <col min="6515" max="6515" width="17.44140625" style="1" customWidth="1"/>
    <col min="6516" max="6518" width="18.109375" style="1" customWidth="1"/>
    <col min="6519" max="6522" width="11.44140625" style="1"/>
    <col min="6523" max="6523" width="34" style="1" customWidth="1"/>
    <col min="6524" max="6524" width="9.5546875" style="1" customWidth="1"/>
    <col min="6525" max="6525" width="16.6640625" style="1" customWidth="1"/>
    <col min="6526" max="6526" width="55.109375" style="1" customWidth="1"/>
    <col min="6527" max="6527" width="22.5546875" style="1" customWidth="1"/>
    <col min="6528" max="6528" width="23" style="1" customWidth="1"/>
    <col min="6529" max="6529" width="22.88671875" style="1" customWidth="1"/>
    <col min="6530" max="6530" width="23.44140625" style="1" customWidth="1"/>
    <col min="6531" max="6531" width="28.6640625" style="1" customWidth="1"/>
    <col min="6532" max="6532" width="12.6640625" style="1" customWidth="1"/>
    <col min="6533" max="6533" width="11.44140625" style="1"/>
    <col min="6534" max="6534" width="25.33203125" style="1" customWidth="1"/>
    <col min="6535" max="6535" width="15.88671875" style="1" bestFit="1" customWidth="1"/>
    <col min="6536" max="6537" width="18" style="1" bestFit="1" customWidth="1"/>
    <col min="6538" max="6756" width="11.44140625" style="1"/>
    <col min="6757" max="6757" width="15.44140625" style="1" customWidth="1"/>
    <col min="6758" max="6758" width="9.5546875" style="1" customWidth="1"/>
    <col min="6759" max="6759" width="14.44140625" style="1" customWidth="1"/>
    <col min="6760" max="6760" width="49.88671875" style="1" customWidth="1"/>
    <col min="6761" max="6761" width="22.5546875" style="1" customWidth="1"/>
    <col min="6762" max="6762" width="23" style="1" customWidth="1"/>
    <col min="6763" max="6763" width="22.88671875" style="1" customWidth="1"/>
    <col min="6764" max="6764" width="23.44140625" style="1" customWidth="1"/>
    <col min="6765" max="6765" width="22.44140625" style="1" customWidth="1"/>
    <col min="6766" max="6766" width="13.88671875" style="1" customWidth="1"/>
    <col min="6767" max="6767" width="20.6640625" style="1" customWidth="1"/>
    <col min="6768" max="6768" width="18.109375" style="1" customWidth="1"/>
    <col min="6769" max="6769" width="14.88671875" style="1" bestFit="1" customWidth="1"/>
    <col min="6770" max="6770" width="11.44140625" style="1"/>
    <col min="6771" max="6771" width="17.44140625" style="1" customWidth="1"/>
    <col min="6772" max="6774" width="18.109375" style="1" customWidth="1"/>
    <col min="6775" max="6778" width="11.44140625" style="1"/>
    <col min="6779" max="6779" width="34" style="1" customWidth="1"/>
    <col min="6780" max="6780" width="9.5546875" style="1" customWidth="1"/>
    <col min="6781" max="6781" width="16.6640625" style="1" customWidth="1"/>
    <col min="6782" max="6782" width="55.109375" style="1" customWidth="1"/>
    <col min="6783" max="6783" width="22.5546875" style="1" customWidth="1"/>
    <col min="6784" max="6784" width="23" style="1" customWidth="1"/>
    <col min="6785" max="6785" width="22.88671875" style="1" customWidth="1"/>
    <col min="6786" max="6786" width="23.44140625" style="1" customWidth="1"/>
    <col min="6787" max="6787" width="28.6640625" style="1" customWidth="1"/>
    <col min="6788" max="6788" width="12.6640625" style="1" customWidth="1"/>
    <col min="6789" max="6789" width="11.44140625" style="1"/>
    <col min="6790" max="6790" width="25.33203125" style="1" customWidth="1"/>
    <col min="6791" max="6791" width="15.88671875" style="1" bestFit="1" customWidth="1"/>
    <col min="6792" max="6793" width="18" style="1" bestFit="1" customWidth="1"/>
    <col min="6794" max="7012" width="11.44140625" style="1"/>
    <col min="7013" max="7013" width="15.44140625" style="1" customWidth="1"/>
    <col min="7014" max="7014" width="9.5546875" style="1" customWidth="1"/>
    <col min="7015" max="7015" width="14.44140625" style="1" customWidth="1"/>
    <col min="7016" max="7016" width="49.88671875" style="1" customWidth="1"/>
    <col min="7017" max="7017" width="22.5546875" style="1" customWidth="1"/>
    <col min="7018" max="7018" width="23" style="1" customWidth="1"/>
    <col min="7019" max="7019" width="22.88671875" style="1" customWidth="1"/>
    <col min="7020" max="7020" width="23.44140625" style="1" customWidth="1"/>
    <col min="7021" max="7021" width="22.44140625" style="1" customWidth="1"/>
    <col min="7022" max="7022" width="13.88671875" style="1" customWidth="1"/>
    <col min="7023" max="7023" width="20.6640625" style="1" customWidth="1"/>
    <col min="7024" max="7024" width="18.109375" style="1" customWidth="1"/>
    <col min="7025" max="7025" width="14.88671875" style="1" bestFit="1" customWidth="1"/>
    <col min="7026" max="7026" width="11.44140625" style="1"/>
    <col min="7027" max="7027" width="17.44140625" style="1" customWidth="1"/>
    <col min="7028" max="7030" width="18.109375" style="1" customWidth="1"/>
    <col min="7031" max="7034" width="11.44140625" style="1"/>
    <col min="7035" max="7035" width="34" style="1" customWidth="1"/>
    <col min="7036" max="7036" width="9.5546875" style="1" customWidth="1"/>
    <col min="7037" max="7037" width="16.6640625" style="1" customWidth="1"/>
    <col min="7038" max="7038" width="55.109375" style="1" customWidth="1"/>
    <col min="7039" max="7039" width="22.5546875" style="1" customWidth="1"/>
    <col min="7040" max="7040" width="23" style="1" customWidth="1"/>
    <col min="7041" max="7041" width="22.88671875" style="1" customWidth="1"/>
    <col min="7042" max="7042" width="23.44140625" style="1" customWidth="1"/>
    <col min="7043" max="7043" width="28.6640625" style="1" customWidth="1"/>
    <col min="7044" max="7044" width="12.6640625" style="1" customWidth="1"/>
    <col min="7045" max="7045" width="11.44140625" style="1"/>
    <col min="7046" max="7046" width="25.33203125" style="1" customWidth="1"/>
    <col min="7047" max="7047" width="15.88671875" style="1" bestFit="1" customWidth="1"/>
    <col min="7048" max="7049" width="18" style="1" bestFit="1" customWidth="1"/>
    <col min="7050" max="7268" width="11.44140625" style="1"/>
    <col min="7269" max="7269" width="15.44140625" style="1" customWidth="1"/>
    <col min="7270" max="7270" width="9.5546875" style="1" customWidth="1"/>
    <col min="7271" max="7271" width="14.44140625" style="1" customWidth="1"/>
    <col min="7272" max="7272" width="49.88671875" style="1" customWidth="1"/>
    <col min="7273" max="7273" width="22.5546875" style="1" customWidth="1"/>
    <col min="7274" max="7274" width="23" style="1" customWidth="1"/>
    <col min="7275" max="7275" width="22.88671875" style="1" customWidth="1"/>
    <col min="7276" max="7276" width="23.44140625" style="1" customWidth="1"/>
    <col min="7277" max="7277" width="22.44140625" style="1" customWidth="1"/>
    <col min="7278" max="7278" width="13.88671875" style="1" customWidth="1"/>
    <col min="7279" max="7279" width="20.6640625" style="1" customWidth="1"/>
    <col min="7280" max="7280" width="18.109375" style="1" customWidth="1"/>
    <col min="7281" max="7281" width="14.88671875" style="1" bestFit="1" customWidth="1"/>
    <col min="7282" max="7282" width="11.44140625" style="1"/>
    <col min="7283" max="7283" width="17.44140625" style="1" customWidth="1"/>
    <col min="7284" max="7286" width="18.109375" style="1" customWidth="1"/>
    <col min="7287" max="7290" width="11.44140625" style="1"/>
    <col min="7291" max="7291" width="34" style="1" customWidth="1"/>
    <col min="7292" max="7292" width="9.5546875" style="1" customWidth="1"/>
    <col min="7293" max="7293" width="16.6640625" style="1" customWidth="1"/>
    <col min="7294" max="7294" width="55.109375" style="1" customWidth="1"/>
    <col min="7295" max="7295" width="22.5546875" style="1" customWidth="1"/>
    <col min="7296" max="7296" width="23" style="1" customWidth="1"/>
    <col min="7297" max="7297" width="22.88671875" style="1" customWidth="1"/>
    <col min="7298" max="7298" width="23.44140625" style="1" customWidth="1"/>
    <col min="7299" max="7299" width="28.6640625" style="1" customWidth="1"/>
    <col min="7300" max="7300" width="12.6640625" style="1" customWidth="1"/>
    <col min="7301" max="7301" width="11.44140625" style="1"/>
    <col min="7302" max="7302" width="25.33203125" style="1" customWidth="1"/>
    <col min="7303" max="7303" width="15.88671875" style="1" bestFit="1" customWidth="1"/>
    <col min="7304" max="7305" width="18" style="1" bestFit="1" customWidth="1"/>
    <col min="7306" max="7524" width="11.44140625" style="1"/>
    <col min="7525" max="7525" width="15.44140625" style="1" customWidth="1"/>
    <col min="7526" max="7526" width="9.5546875" style="1" customWidth="1"/>
    <col min="7527" max="7527" width="14.44140625" style="1" customWidth="1"/>
    <col min="7528" max="7528" width="49.88671875" style="1" customWidth="1"/>
    <col min="7529" max="7529" width="22.5546875" style="1" customWidth="1"/>
    <col min="7530" max="7530" width="23" style="1" customWidth="1"/>
    <col min="7531" max="7531" width="22.88671875" style="1" customWidth="1"/>
    <col min="7532" max="7532" width="23.44140625" style="1" customWidth="1"/>
    <col min="7533" max="7533" width="22.44140625" style="1" customWidth="1"/>
    <col min="7534" max="7534" width="13.88671875" style="1" customWidth="1"/>
    <col min="7535" max="7535" width="20.6640625" style="1" customWidth="1"/>
    <col min="7536" max="7536" width="18.109375" style="1" customWidth="1"/>
    <col min="7537" max="7537" width="14.88671875" style="1" bestFit="1" customWidth="1"/>
    <col min="7538" max="7538" width="11.44140625" style="1"/>
    <col min="7539" max="7539" width="17.44140625" style="1" customWidth="1"/>
    <col min="7540" max="7542" width="18.109375" style="1" customWidth="1"/>
    <col min="7543" max="7546" width="11.44140625" style="1"/>
    <col min="7547" max="7547" width="34" style="1" customWidth="1"/>
    <col min="7548" max="7548" width="9.5546875" style="1" customWidth="1"/>
    <col min="7549" max="7549" width="16.6640625" style="1" customWidth="1"/>
    <col min="7550" max="7550" width="55.109375" style="1" customWidth="1"/>
    <col min="7551" max="7551" width="22.5546875" style="1" customWidth="1"/>
    <col min="7552" max="7552" width="23" style="1" customWidth="1"/>
    <col min="7553" max="7553" width="22.88671875" style="1" customWidth="1"/>
    <col min="7554" max="7554" width="23.44140625" style="1" customWidth="1"/>
    <col min="7555" max="7555" width="28.6640625" style="1" customWidth="1"/>
    <col min="7556" max="7556" width="12.6640625" style="1" customWidth="1"/>
    <col min="7557" max="7557" width="11.44140625" style="1"/>
    <col min="7558" max="7558" width="25.33203125" style="1" customWidth="1"/>
    <col min="7559" max="7559" width="15.88671875" style="1" bestFit="1" customWidth="1"/>
    <col min="7560" max="7561" width="18" style="1" bestFit="1" customWidth="1"/>
    <col min="7562" max="7780" width="11.44140625" style="1"/>
    <col min="7781" max="7781" width="15.44140625" style="1" customWidth="1"/>
    <col min="7782" max="7782" width="9.5546875" style="1" customWidth="1"/>
    <col min="7783" max="7783" width="14.44140625" style="1" customWidth="1"/>
    <col min="7784" max="7784" width="49.88671875" style="1" customWidth="1"/>
    <col min="7785" max="7785" width="22.5546875" style="1" customWidth="1"/>
    <col min="7786" max="7786" width="23" style="1" customWidth="1"/>
    <col min="7787" max="7787" width="22.88671875" style="1" customWidth="1"/>
    <col min="7788" max="7788" width="23.44140625" style="1" customWidth="1"/>
    <col min="7789" max="7789" width="22.44140625" style="1" customWidth="1"/>
    <col min="7790" max="7790" width="13.88671875" style="1" customWidth="1"/>
    <col min="7791" max="7791" width="20.6640625" style="1" customWidth="1"/>
    <col min="7792" max="7792" width="18.109375" style="1" customWidth="1"/>
    <col min="7793" max="7793" width="14.88671875" style="1" bestFit="1" customWidth="1"/>
    <col min="7794" max="7794" width="11.44140625" style="1"/>
    <col min="7795" max="7795" width="17.44140625" style="1" customWidth="1"/>
    <col min="7796" max="7798" width="18.109375" style="1" customWidth="1"/>
    <col min="7799" max="7802" width="11.44140625" style="1"/>
    <col min="7803" max="7803" width="34" style="1" customWidth="1"/>
    <col min="7804" max="7804" width="9.5546875" style="1" customWidth="1"/>
    <col min="7805" max="7805" width="16.6640625" style="1" customWidth="1"/>
    <col min="7806" max="7806" width="55.109375" style="1" customWidth="1"/>
    <col min="7807" max="7807" width="22.5546875" style="1" customWidth="1"/>
    <col min="7808" max="7808" width="23" style="1" customWidth="1"/>
    <col min="7809" max="7809" width="22.88671875" style="1" customWidth="1"/>
    <col min="7810" max="7810" width="23.44140625" style="1" customWidth="1"/>
    <col min="7811" max="7811" width="28.6640625" style="1" customWidth="1"/>
    <col min="7812" max="7812" width="12.6640625" style="1" customWidth="1"/>
    <col min="7813" max="7813" width="11.44140625" style="1"/>
    <col min="7814" max="7814" width="25.33203125" style="1" customWidth="1"/>
    <col min="7815" max="7815" width="15.88671875" style="1" bestFit="1" customWidth="1"/>
    <col min="7816" max="7817" width="18" style="1" bestFit="1" customWidth="1"/>
    <col min="7818" max="8036" width="11.44140625" style="1"/>
    <col min="8037" max="8037" width="15.44140625" style="1" customWidth="1"/>
    <col min="8038" max="8038" width="9.5546875" style="1" customWidth="1"/>
    <col min="8039" max="8039" width="14.44140625" style="1" customWidth="1"/>
    <col min="8040" max="8040" width="49.88671875" style="1" customWidth="1"/>
    <col min="8041" max="8041" width="22.5546875" style="1" customWidth="1"/>
    <col min="8042" max="8042" width="23" style="1" customWidth="1"/>
    <col min="8043" max="8043" width="22.88671875" style="1" customWidth="1"/>
    <col min="8044" max="8044" width="23.44140625" style="1" customWidth="1"/>
    <col min="8045" max="8045" width="22.44140625" style="1" customWidth="1"/>
    <col min="8046" max="8046" width="13.88671875" style="1" customWidth="1"/>
    <col min="8047" max="8047" width="20.6640625" style="1" customWidth="1"/>
    <col min="8048" max="8048" width="18.109375" style="1" customWidth="1"/>
    <col min="8049" max="8049" width="14.88671875" style="1" bestFit="1" customWidth="1"/>
    <col min="8050" max="8050" width="11.44140625" style="1"/>
    <col min="8051" max="8051" width="17.44140625" style="1" customWidth="1"/>
    <col min="8052" max="8054" width="18.109375" style="1" customWidth="1"/>
    <col min="8055" max="8058" width="11.44140625" style="1"/>
    <col min="8059" max="8059" width="34" style="1" customWidth="1"/>
    <col min="8060" max="8060" width="9.5546875" style="1" customWidth="1"/>
    <col min="8061" max="8061" width="16.6640625" style="1" customWidth="1"/>
    <col min="8062" max="8062" width="55.109375" style="1" customWidth="1"/>
    <col min="8063" max="8063" width="22.5546875" style="1" customWidth="1"/>
    <col min="8064" max="8064" width="23" style="1" customWidth="1"/>
    <col min="8065" max="8065" width="22.88671875" style="1" customWidth="1"/>
    <col min="8066" max="8066" width="23.44140625" style="1" customWidth="1"/>
    <col min="8067" max="8067" width="28.6640625" style="1" customWidth="1"/>
    <col min="8068" max="8068" width="12.6640625" style="1" customWidth="1"/>
    <col min="8069" max="8069" width="11.44140625" style="1"/>
    <col min="8070" max="8070" width="25.33203125" style="1" customWidth="1"/>
    <col min="8071" max="8071" width="15.88671875" style="1" bestFit="1" customWidth="1"/>
    <col min="8072" max="8073" width="18" style="1" bestFit="1" customWidth="1"/>
    <col min="8074" max="8292" width="11.44140625" style="1"/>
    <col min="8293" max="8293" width="15.44140625" style="1" customWidth="1"/>
    <col min="8294" max="8294" width="9.5546875" style="1" customWidth="1"/>
    <col min="8295" max="8295" width="14.44140625" style="1" customWidth="1"/>
    <col min="8296" max="8296" width="49.88671875" style="1" customWidth="1"/>
    <col min="8297" max="8297" width="22.5546875" style="1" customWidth="1"/>
    <col min="8298" max="8298" width="23" style="1" customWidth="1"/>
    <col min="8299" max="8299" width="22.88671875" style="1" customWidth="1"/>
    <col min="8300" max="8300" width="23.44140625" style="1" customWidth="1"/>
    <col min="8301" max="8301" width="22.44140625" style="1" customWidth="1"/>
    <col min="8302" max="8302" width="13.88671875" style="1" customWidth="1"/>
    <col min="8303" max="8303" width="20.6640625" style="1" customWidth="1"/>
    <col min="8304" max="8304" width="18.109375" style="1" customWidth="1"/>
    <col min="8305" max="8305" width="14.88671875" style="1" bestFit="1" customWidth="1"/>
    <col min="8306" max="8306" width="11.44140625" style="1"/>
    <col min="8307" max="8307" width="17.44140625" style="1" customWidth="1"/>
    <col min="8308" max="8310" width="18.109375" style="1" customWidth="1"/>
    <col min="8311" max="8314" width="11.44140625" style="1"/>
    <col min="8315" max="8315" width="34" style="1" customWidth="1"/>
    <col min="8316" max="8316" width="9.5546875" style="1" customWidth="1"/>
    <col min="8317" max="8317" width="16.6640625" style="1" customWidth="1"/>
    <col min="8318" max="8318" width="55.109375" style="1" customWidth="1"/>
    <col min="8319" max="8319" width="22.5546875" style="1" customWidth="1"/>
    <col min="8320" max="8320" width="23" style="1" customWidth="1"/>
    <col min="8321" max="8321" width="22.88671875" style="1" customWidth="1"/>
    <col min="8322" max="8322" width="23.44140625" style="1" customWidth="1"/>
    <col min="8323" max="8323" width="28.6640625" style="1" customWidth="1"/>
    <col min="8324" max="8324" width="12.6640625" style="1" customWidth="1"/>
    <col min="8325" max="8325" width="11.44140625" style="1"/>
    <col min="8326" max="8326" width="25.33203125" style="1" customWidth="1"/>
    <col min="8327" max="8327" width="15.88671875" style="1" bestFit="1" customWidth="1"/>
    <col min="8328" max="8329" width="18" style="1" bestFit="1" customWidth="1"/>
    <col min="8330" max="8548" width="11.44140625" style="1"/>
    <col min="8549" max="8549" width="15.44140625" style="1" customWidth="1"/>
    <col min="8550" max="8550" width="9.5546875" style="1" customWidth="1"/>
    <col min="8551" max="8551" width="14.44140625" style="1" customWidth="1"/>
    <col min="8552" max="8552" width="49.88671875" style="1" customWidth="1"/>
    <col min="8553" max="8553" width="22.5546875" style="1" customWidth="1"/>
    <col min="8554" max="8554" width="23" style="1" customWidth="1"/>
    <col min="8555" max="8555" width="22.88671875" style="1" customWidth="1"/>
    <col min="8556" max="8556" width="23.44140625" style="1" customWidth="1"/>
    <col min="8557" max="8557" width="22.44140625" style="1" customWidth="1"/>
    <col min="8558" max="8558" width="13.88671875" style="1" customWidth="1"/>
    <col min="8559" max="8559" width="20.6640625" style="1" customWidth="1"/>
    <col min="8560" max="8560" width="18.109375" style="1" customWidth="1"/>
    <col min="8561" max="8561" width="14.88671875" style="1" bestFit="1" customWidth="1"/>
    <col min="8562" max="8562" width="11.44140625" style="1"/>
    <col min="8563" max="8563" width="17.44140625" style="1" customWidth="1"/>
    <col min="8564" max="8566" width="18.109375" style="1" customWidth="1"/>
    <col min="8567" max="8570" width="11.44140625" style="1"/>
    <col min="8571" max="8571" width="34" style="1" customWidth="1"/>
    <col min="8572" max="8572" width="9.5546875" style="1" customWidth="1"/>
    <col min="8573" max="8573" width="16.6640625" style="1" customWidth="1"/>
    <col min="8574" max="8574" width="55.109375" style="1" customWidth="1"/>
    <col min="8575" max="8575" width="22.5546875" style="1" customWidth="1"/>
    <col min="8576" max="8576" width="23" style="1" customWidth="1"/>
    <col min="8577" max="8577" width="22.88671875" style="1" customWidth="1"/>
    <col min="8578" max="8578" width="23.44140625" style="1" customWidth="1"/>
    <col min="8579" max="8579" width="28.6640625" style="1" customWidth="1"/>
    <col min="8580" max="8580" width="12.6640625" style="1" customWidth="1"/>
    <col min="8581" max="8581" width="11.44140625" style="1"/>
    <col min="8582" max="8582" width="25.33203125" style="1" customWidth="1"/>
    <col min="8583" max="8583" width="15.88671875" style="1" bestFit="1" customWidth="1"/>
    <col min="8584" max="8585" width="18" style="1" bestFit="1" customWidth="1"/>
    <col min="8586" max="8804" width="11.44140625" style="1"/>
    <col min="8805" max="8805" width="15.44140625" style="1" customWidth="1"/>
    <col min="8806" max="8806" width="9.5546875" style="1" customWidth="1"/>
    <col min="8807" max="8807" width="14.44140625" style="1" customWidth="1"/>
    <col min="8808" max="8808" width="49.88671875" style="1" customWidth="1"/>
    <col min="8809" max="8809" width="22.5546875" style="1" customWidth="1"/>
    <col min="8810" max="8810" width="23" style="1" customWidth="1"/>
    <col min="8811" max="8811" width="22.88671875" style="1" customWidth="1"/>
    <col min="8812" max="8812" width="23.44140625" style="1" customWidth="1"/>
    <col min="8813" max="8813" width="22.44140625" style="1" customWidth="1"/>
    <col min="8814" max="8814" width="13.88671875" style="1" customWidth="1"/>
    <col min="8815" max="8815" width="20.6640625" style="1" customWidth="1"/>
    <col min="8816" max="8816" width="18.109375" style="1" customWidth="1"/>
    <col min="8817" max="8817" width="14.88671875" style="1" bestFit="1" customWidth="1"/>
    <col min="8818" max="8818" width="11.44140625" style="1"/>
    <col min="8819" max="8819" width="17.44140625" style="1" customWidth="1"/>
    <col min="8820" max="8822" width="18.109375" style="1" customWidth="1"/>
    <col min="8823" max="8826" width="11.44140625" style="1"/>
    <col min="8827" max="8827" width="34" style="1" customWidth="1"/>
    <col min="8828" max="8828" width="9.5546875" style="1" customWidth="1"/>
    <col min="8829" max="8829" width="16.6640625" style="1" customWidth="1"/>
    <col min="8830" max="8830" width="55.109375" style="1" customWidth="1"/>
    <col min="8831" max="8831" width="22.5546875" style="1" customWidth="1"/>
    <col min="8832" max="8832" width="23" style="1" customWidth="1"/>
    <col min="8833" max="8833" width="22.88671875" style="1" customWidth="1"/>
    <col min="8834" max="8834" width="23.44140625" style="1" customWidth="1"/>
    <col min="8835" max="8835" width="28.6640625" style="1" customWidth="1"/>
    <col min="8836" max="8836" width="12.6640625" style="1" customWidth="1"/>
    <col min="8837" max="8837" width="11.44140625" style="1"/>
    <col min="8838" max="8838" width="25.33203125" style="1" customWidth="1"/>
    <col min="8839" max="8839" width="15.88671875" style="1" bestFit="1" customWidth="1"/>
    <col min="8840" max="8841" width="18" style="1" bestFit="1" customWidth="1"/>
    <col min="8842" max="9060" width="11.44140625" style="1"/>
    <col min="9061" max="9061" width="15.44140625" style="1" customWidth="1"/>
    <col min="9062" max="9062" width="9.5546875" style="1" customWidth="1"/>
    <col min="9063" max="9063" width="14.44140625" style="1" customWidth="1"/>
    <col min="9064" max="9064" width="49.88671875" style="1" customWidth="1"/>
    <col min="9065" max="9065" width="22.5546875" style="1" customWidth="1"/>
    <col min="9066" max="9066" width="23" style="1" customWidth="1"/>
    <col min="9067" max="9067" width="22.88671875" style="1" customWidth="1"/>
    <col min="9068" max="9068" width="23.44140625" style="1" customWidth="1"/>
    <col min="9069" max="9069" width="22.44140625" style="1" customWidth="1"/>
    <col min="9070" max="9070" width="13.88671875" style="1" customWidth="1"/>
    <col min="9071" max="9071" width="20.6640625" style="1" customWidth="1"/>
    <col min="9072" max="9072" width="18.109375" style="1" customWidth="1"/>
    <col min="9073" max="9073" width="14.88671875" style="1" bestFit="1" customWidth="1"/>
    <col min="9074" max="9074" width="11.44140625" style="1"/>
    <col min="9075" max="9075" width="17.44140625" style="1" customWidth="1"/>
    <col min="9076" max="9078" width="18.109375" style="1" customWidth="1"/>
    <col min="9079" max="9082" width="11.44140625" style="1"/>
    <col min="9083" max="9083" width="34" style="1" customWidth="1"/>
    <col min="9084" max="9084" width="9.5546875" style="1" customWidth="1"/>
    <col min="9085" max="9085" width="16.6640625" style="1" customWidth="1"/>
    <col min="9086" max="9086" width="55.109375" style="1" customWidth="1"/>
    <col min="9087" max="9087" width="22.5546875" style="1" customWidth="1"/>
    <col min="9088" max="9088" width="23" style="1" customWidth="1"/>
    <col min="9089" max="9089" width="22.88671875" style="1" customWidth="1"/>
    <col min="9090" max="9090" width="23.44140625" style="1" customWidth="1"/>
    <col min="9091" max="9091" width="28.6640625" style="1" customWidth="1"/>
    <col min="9092" max="9092" width="12.6640625" style="1" customWidth="1"/>
    <col min="9093" max="9093" width="11.44140625" style="1"/>
    <col min="9094" max="9094" width="25.33203125" style="1" customWidth="1"/>
    <col min="9095" max="9095" width="15.88671875" style="1" bestFit="1" customWidth="1"/>
    <col min="9096" max="9097" width="18" style="1" bestFit="1" customWidth="1"/>
    <col min="9098" max="9316" width="11.44140625" style="1"/>
    <col min="9317" max="9317" width="15.44140625" style="1" customWidth="1"/>
    <col min="9318" max="9318" width="9.5546875" style="1" customWidth="1"/>
    <col min="9319" max="9319" width="14.44140625" style="1" customWidth="1"/>
    <col min="9320" max="9320" width="49.88671875" style="1" customWidth="1"/>
    <col min="9321" max="9321" width="22.5546875" style="1" customWidth="1"/>
    <col min="9322" max="9322" width="23" style="1" customWidth="1"/>
    <col min="9323" max="9323" width="22.88671875" style="1" customWidth="1"/>
    <col min="9324" max="9324" width="23.44140625" style="1" customWidth="1"/>
    <col min="9325" max="9325" width="22.44140625" style="1" customWidth="1"/>
    <col min="9326" max="9326" width="13.88671875" style="1" customWidth="1"/>
    <col min="9327" max="9327" width="20.6640625" style="1" customWidth="1"/>
    <col min="9328" max="9328" width="18.109375" style="1" customWidth="1"/>
    <col min="9329" max="9329" width="14.88671875" style="1" bestFit="1" customWidth="1"/>
    <col min="9330" max="9330" width="11.44140625" style="1"/>
    <col min="9331" max="9331" width="17.44140625" style="1" customWidth="1"/>
    <col min="9332" max="9334" width="18.109375" style="1" customWidth="1"/>
    <col min="9335" max="9338" width="11.44140625" style="1"/>
    <col min="9339" max="9339" width="34" style="1" customWidth="1"/>
    <col min="9340" max="9340" width="9.5546875" style="1" customWidth="1"/>
    <col min="9341" max="9341" width="16.6640625" style="1" customWidth="1"/>
    <col min="9342" max="9342" width="55.109375" style="1" customWidth="1"/>
    <col min="9343" max="9343" width="22.5546875" style="1" customWidth="1"/>
    <col min="9344" max="9344" width="23" style="1" customWidth="1"/>
    <col min="9345" max="9345" width="22.88671875" style="1" customWidth="1"/>
    <col min="9346" max="9346" width="23.44140625" style="1" customWidth="1"/>
    <col min="9347" max="9347" width="28.6640625" style="1" customWidth="1"/>
    <col min="9348" max="9348" width="12.6640625" style="1" customWidth="1"/>
    <col min="9349" max="9349" width="11.44140625" style="1"/>
    <col min="9350" max="9350" width="25.33203125" style="1" customWidth="1"/>
    <col min="9351" max="9351" width="15.88671875" style="1" bestFit="1" customWidth="1"/>
    <col min="9352" max="9353" width="18" style="1" bestFit="1" customWidth="1"/>
    <col min="9354" max="9572" width="11.44140625" style="1"/>
    <col min="9573" max="9573" width="15.44140625" style="1" customWidth="1"/>
    <col min="9574" max="9574" width="9.5546875" style="1" customWidth="1"/>
    <col min="9575" max="9575" width="14.44140625" style="1" customWidth="1"/>
    <col min="9576" max="9576" width="49.88671875" style="1" customWidth="1"/>
    <col min="9577" max="9577" width="22.5546875" style="1" customWidth="1"/>
    <col min="9578" max="9578" width="23" style="1" customWidth="1"/>
    <col min="9579" max="9579" width="22.88671875" style="1" customWidth="1"/>
    <col min="9580" max="9580" width="23.44140625" style="1" customWidth="1"/>
    <col min="9581" max="9581" width="22.44140625" style="1" customWidth="1"/>
    <col min="9582" max="9582" width="13.88671875" style="1" customWidth="1"/>
    <col min="9583" max="9583" width="20.6640625" style="1" customWidth="1"/>
    <col min="9584" max="9584" width="18.109375" style="1" customWidth="1"/>
    <col min="9585" max="9585" width="14.88671875" style="1" bestFit="1" customWidth="1"/>
    <col min="9586" max="9586" width="11.44140625" style="1"/>
    <col min="9587" max="9587" width="17.44140625" style="1" customWidth="1"/>
    <col min="9588" max="9590" width="18.109375" style="1" customWidth="1"/>
    <col min="9591" max="9594" width="11.44140625" style="1"/>
    <col min="9595" max="9595" width="34" style="1" customWidth="1"/>
    <col min="9596" max="9596" width="9.5546875" style="1" customWidth="1"/>
    <col min="9597" max="9597" width="16.6640625" style="1" customWidth="1"/>
    <col min="9598" max="9598" width="55.109375" style="1" customWidth="1"/>
    <col min="9599" max="9599" width="22.5546875" style="1" customWidth="1"/>
    <col min="9600" max="9600" width="23" style="1" customWidth="1"/>
    <col min="9601" max="9601" width="22.88671875" style="1" customWidth="1"/>
    <col min="9602" max="9602" width="23.44140625" style="1" customWidth="1"/>
    <col min="9603" max="9603" width="28.6640625" style="1" customWidth="1"/>
    <col min="9604" max="9604" width="12.6640625" style="1" customWidth="1"/>
    <col min="9605" max="9605" width="11.44140625" style="1"/>
    <col min="9606" max="9606" width="25.33203125" style="1" customWidth="1"/>
    <col min="9607" max="9607" width="15.88671875" style="1" bestFit="1" customWidth="1"/>
    <col min="9608" max="9609" width="18" style="1" bestFit="1" customWidth="1"/>
    <col min="9610" max="9828" width="11.44140625" style="1"/>
    <col min="9829" max="9829" width="15.44140625" style="1" customWidth="1"/>
    <col min="9830" max="9830" width="9.5546875" style="1" customWidth="1"/>
    <col min="9831" max="9831" width="14.44140625" style="1" customWidth="1"/>
    <col min="9832" max="9832" width="49.88671875" style="1" customWidth="1"/>
    <col min="9833" max="9833" width="22.5546875" style="1" customWidth="1"/>
    <col min="9834" max="9834" width="23" style="1" customWidth="1"/>
    <col min="9835" max="9835" width="22.88671875" style="1" customWidth="1"/>
    <col min="9836" max="9836" width="23.44140625" style="1" customWidth="1"/>
    <col min="9837" max="9837" width="22.44140625" style="1" customWidth="1"/>
    <col min="9838" max="9838" width="13.88671875" style="1" customWidth="1"/>
    <col min="9839" max="9839" width="20.6640625" style="1" customWidth="1"/>
    <col min="9840" max="9840" width="18.109375" style="1" customWidth="1"/>
    <col min="9841" max="9841" width="14.88671875" style="1" bestFit="1" customWidth="1"/>
    <col min="9842" max="9842" width="11.44140625" style="1"/>
    <col min="9843" max="9843" width="17.44140625" style="1" customWidth="1"/>
    <col min="9844" max="9846" width="18.109375" style="1" customWidth="1"/>
    <col min="9847" max="9850" width="11.44140625" style="1"/>
    <col min="9851" max="9851" width="34" style="1" customWidth="1"/>
    <col min="9852" max="9852" width="9.5546875" style="1" customWidth="1"/>
    <col min="9853" max="9853" width="16.6640625" style="1" customWidth="1"/>
    <col min="9854" max="9854" width="55.109375" style="1" customWidth="1"/>
    <col min="9855" max="9855" width="22.5546875" style="1" customWidth="1"/>
    <col min="9856" max="9856" width="23" style="1" customWidth="1"/>
    <col min="9857" max="9857" width="22.88671875" style="1" customWidth="1"/>
    <col min="9858" max="9858" width="23.44140625" style="1" customWidth="1"/>
    <col min="9859" max="9859" width="28.6640625" style="1" customWidth="1"/>
    <col min="9860" max="9860" width="12.6640625" style="1" customWidth="1"/>
    <col min="9861" max="9861" width="11.44140625" style="1"/>
    <col min="9862" max="9862" width="25.33203125" style="1" customWidth="1"/>
    <col min="9863" max="9863" width="15.88671875" style="1" bestFit="1" customWidth="1"/>
    <col min="9864" max="9865" width="18" style="1" bestFit="1" customWidth="1"/>
    <col min="9866" max="10084" width="11.44140625" style="1"/>
    <col min="10085" max="10085" width="15.44140625" style="1" customWidth="1"/>
    <col min="10086" max="10086" width="9.5546875" style="1" customWidth="1"/>
    <col min="10087" max="10087" width="14.44140625" style="1" customWidth="1"/>
    <col min="10088" max="10088" width="49.88671875" style="1" customWidth="1"/>
    <col min="10089" max="10089" width="22.5546875" style="1" customWidth="1"/>
    <col min="10090" max="10090" width="23" style="1" customWidth="1"/>
    <col min="10091" max="10091" width="22.88671875" style="1" customWidth="1"/>
    <col min="10092" max="10092" width="23.44140625" style="1" customWidth="1"/>
    <col min="10093" max="10093" width="22.44140625" style="1" customWidth="1"/>
    <col min="10094" max="10094" width="13.88671875" style="1" customWidth="1"/>
    <col min="10095" max="10095" width="20.6640625" style="1" customWidth="1"/>
    <col min="10096" max="10096" width="18.109375" style="1" customWidth="1"/>
    <col min="10097" max="10097" width="14.88671875" style="1" bestFit="1" customWidth="1"/>
    <col min="10098" max="10098" width="11.44140625" style="1"/>
    <col min="10099" max="10099" width="17.44140625" style="1" customWidth="1"/>
    <col min="10100" max="10102" width="18.109375" style="1" customWidth="1"/>
    <col min="10103" max="10106" width="11.44140625" style="1"/>
    <col min="10107" max="10107" width="34" style="1" customWidth="1"/>
    <col min="10108" max="10108" width="9.5546875" style="1" customWidth="1"/>
    <col min="10109" max="10109" width="16.6640625" style="1" customWidth="1"/>
    <col min="10110" max="10110" width="55.109375" style="1" customWidth="1"/>
    <col min="10111" max="10111" width="22.5546875" style="1" customWidth="1"/>
    <col min="10112" max="10112" width="23" style="1" customWidth="1"/>
    <col min="10113" max="10113" width="22.88671875" style="1" customWidth="1"/>
    <col min="10114" max="10114" width="23.44140625" style="1" customWidth="1"/>
    <col min="10115" max="10115" width="28.6640625" style="1" customWidth="1"/>
    <col min="10116" max="10116" width="12.6640625" style="1" customWidth="1"/>
    <col min="10117" max="10117" width="11.44140625" style="1"/>
    <col min="10118" max="10118" width="25.33203125" style="1" customWidth="1"/>
    <col min="10119" max="10119" width="15.88671875" style="1" bestFit="1" customWidth="1"/>
    <col min="10120" max="10121" width="18" style="1" bestFit="1" customWidth="1"/>
    <col min="10122" max="10340" width="11.44140625" style="1"/>
    <col min="10341" max="10341" width="15.44140625" style="1" customWidth="1"/>
    <col min="10342" max="10342" width="9.5546875" style="1" customWidth="1"/>
    <col min="10343" max="10343" width="14.44140625" style="1" customWidth="1"/>
    <col min="10344" max="10344" width="49.88671875" style="1" customWidth="1"/>
    <col min="10345" max="10345" width="22.5546875" style="1" customWidth="1"/>
    <col min="10346" max="10346" width="23" style="1" customWidth="1"/>
    <col min="10347" max="10347" width="22.88671875" style="1" customWidth="1"/>
    <col min="10348" max="10348" width="23.44140625" style="1" customWidth="1"/>
    <col min="10349" max="10349" width="22.44140625" style="1" customWidth="1"/>
    <col min="10350" max="10350" width="13.88671875" style="1" customWidth="1"/>
    <col min="10351" max="10351" width="20.6640625" style="1" customWidth="1"/>
    <col min="10352" max="10352" width="18.109375" style="1" customWidth="1"/>
    <col min="10353" max="10353" width="14.88671875" style="1" bestFit="1" customWidth="1"/>
    <col min="10354" max="10354" width="11.44140625" style="1"/>
    <col min="10355" max="10355" width="17.44140625" style="1" customWidth="1"/>
    <col min="10356" max="10358" width="18.109375" style="1" customWidth="1"/>
    <col min="10359" max="10362" width="11.44140625" style="1"/>
    <col min="10363" max="10363" width="34" style="1" customWidth="1"/>
    <col min="10364" max="10364" width="9.5546875" style="1" customWidth="1"/>
    <col min="10365" max="10365" width="16.6640625" style="1" customWidth="1"/>
    <col min="10366" max="10366" width="55.109375" style="1" customWidth="1"/>
    <col min="10367" max="10367" width="22.5546875" style="1" customWidth="1"/>
    <col min="10368" max="10368" width="23" style="1" customWidth="1"/>
    <col min="10369" max="10369" width="22.88671875" style="1" customWidth="1"/>
    <col min="10370" max="10370" width="23.44140625" style="1" customWidth="1"/>
    <col min="10371" max="10371" width="28.6640625" style="1" customWidth="1"/>
    <col min="10372" max="10372" width="12.6640625" style="1" customWidth="1"/>
    <col min="10373" max="10373" width="11.44140625" style="1"/>
    <col min="10374" max="10374" width="25.33203125" style="1" customWidth="1"/>
    <col min="10375" max="10375" width="15.88671875" style="1" bestFit="1" customWidth="1"/>
    <col min="10376" max="10377" width="18" style="1" bestFit="1" customWidth="1"/>
    <col min="10378" max="10596" width="11.44140625" style="1"/>
    <col min="10597" max="10597" width="15.44140625" style="1" customWidth="1"/>
    <col min="10598" max="10598" width="9.5546875" style="1" customWidth="1"/>
    <col min="10599" max="10599" width="14.44140625" style="1" customWidth="1"/>
    <col min="10600" max="10600" width="49.88671875" style="1" customWidth="1"/>
    <col min="10601" max="10601" width="22.5546875" style="1" customWidth="1"/>
    <col min="10602" max="10602" width="23" style="1" customWidth="1"/>
    <col min="10603" max="10603" width="22.88671875" style="1" customWidth="1"/>
    <col min="10604" max="10604" width="23.44140625" style="1" customWidth="1"/>
    <col min="10605" max="10605" width="22.44140625" style="1" customWidth="1"/>
    <col min="10606" max="10606" width="13.88671875" style="1" customWidth="1"/>
    <col min="10607" max="10607" width="20.6640625" style="1" customWidth="1"/>
    <col min="10608" max="10608" width="18.109375" style="1" customWidth="1"/>
    <col min="10609" max="10609" width="14.88671875" style="1" bestFit="1" customWidth="1"/>
    <col min="10610" max="10610" width="11.44140625" style="1"/>
    <col min="10611" max="10611" width="17.44140625" style="1" customWidth="1"/>
    <col min="10612" max="10614" width="18.109375" style="1" customWidth="1"/>
    <col min="10615" max="10618" width="11.44140625" style="1"/>
    <col min="10619" max="10619" width="34" style="1" customWidth="1"/>
    <col min="10620" max="10620" width="9.5546875" style="1" customWidth="1"/>
    <col min="10621" max="10621" width="16.6640625" style="1" customWidth="1"/>
    <col min="10622" max="10622" width="55.109375" style="1" customWidth="1"/>
    <col min="10623" max="10623" width="22.5546875" style="1" customWidth="1"/>
    <col min="10624" max="10624" width="23" style="1" customWidth="1"/>
    <col min="10625" max="10625" width="22.88671875" style="1" customWidth="1"/>
    <col min="10626" max="10626" width="23.44140625" style="1" customWidth="1"/>
    <col min="10627" max="10627" width="28.6640625" style="1" customWidth="1"/>
    <col min="10628" max="10628" width="12.6640625" style="1" customWidth="1"/>
    <col min="10629" max="10629" width="11.44140625" style="1"/>
    <col min="10630" max="10630" width="25.33203125" style="1" customWidth="1"/>
    <col min="10631" max="10631" width="15.88671875" style="1" bestFit="1" customWidth="1"/>
    <col min="10632" max="10633" width="18" style="1" bestFit="1" customWidth="1"/>
    <col min="10634" max="10852" width="11.44140625" style="1"/>
    <col min="10853" max="10853" width="15.44140625" style="1" customWidth="1"/>
    <col min="10854" max="10854" width="9.5546875" style="1" customWidth="1"/>
    <col min="10855" max="10855" width="14.44140625" style="1" customWidth="1"/>
    <col min="10856" max="10856" width="49.88671875" style="1" customWidth="1"/>
    <col min="10857" max="10857" width="22.5546875" style="1" customWidth="1"/>
    <col min="10858" max="10858" width="23" style="1" customWidth="1"/>
    <col min="10859" max="10859" width="22.88671875" style="1" customWidth="1"/>
    <col min="10860" max="10860" width="23.44140625" style="1" customWidth="1"/>
    <col min="10861" max="10861" width="22.44140625" style="1" customWidth="1"/>
    <col min="10862" max="10862" width="13.88671875" style="1" customWidth="1"/>
    <col min="10863" max="10863" width="20.6640625" style="1" customWidth="1"/>
    <col min="10864" max="10864" width="18.109375" style="1" customWidth="1"/>
    <col min="10865" max="10865" width="14.88671875" style="1" bestFit="1" customWidth="1"/>
    <col min="10866" max="10866" width="11.44140625" style="1"/>
    <col min="10867" max="10867" width="17.44140625" style="1" customWidth="1"/>
    <col min="10868" max="10870" width="18.109375" style="1" customWidth="1"/>
    <col min="10871" max="10874" width="11.44140625" style="1"/>
    <col min="10875" max="10875" width="34" style="1" customWidth="1"/>
    <col min="10876" max="10876" width="9.5546875" style="1" customWidth="1"/>
    <col min="10877" max="10877" width="16.6640625" style="1" customWidth="1"/>
    <col min="10878" max="10878" width="55.109375" style="1" customWidth="1"/>
    <col min="10879" max="10879" width="22.5546875" style="1" customWidth="1"/>
    <col min="10880" max="10880" width="23" style="1" customWidth="1"/>
    <col min="10881" max="10881" width="22.88671875" style="1" customWidth="1"/>
    <col min="10882" max="10882" width="23.44140625" style="1" customWidth="1"/>
    <col min="10883" max="10883" width="28.6640625" style="1" customWidth="1"/>
    <col min="10884" max="10884" width="12.6640625" style="1" customWidth="1"/>
    <col min="10885" max="10885" width="11.44140625" style="1"/>
    <col min="10886" max="10886" width="25.33203125" style="1" customWidth="1"/>
    <col min="10887" max="10887" width="15.88671875" style="1" bestFit="1" customWidth="1"/>
    <col min="10888" max="10889" width="18" style="1" bestFit="1" customWidth="1"/>
    <col min="10890" max="11108" width="11.44140625" style="1"/>
    <col min="11109" max="11109" width="15.44140625" style="1" customWidth="1"/>
    <col min="11110" max="11110" width="9.5546875" style="1" customWidth="1"/>
    <col min="11111" max="11111" width="14.44140625" style="1" customWidth="1"/>
    <col min="11112" max="11112" width="49.88671875" style="1" customWidth="1"/>
    <col min="11113" max="11113" width="22.5546875" style="1" customWidth="1"/>
    <col min="11114" max="11114" width="23" style="1" customWidth="1"/>
    <col min="11115" max="11115" width="22.88671875" style="1" customWidth="1"/>
    <col min="11116" max="11116" width="23.44140625" style="1" customWidth="1"/>
    <col min="11117" max="11117" width="22.44140625" style="1" customWidth="1"/>
    <col min="11118" max="11118" width="13.88671875" style="1" customWidth="1"/>
    <col min="11119" max="11119" width="20.6640625" style="1" customWidth="1"/>
    <col min="11120" max="11120" width="18.109375" style="1" customWidth="1"/>
    <col min="11121" max="11121" width="14.88671875" style="1" bestFit="1" customWidth="1"/>
    <col min="11122" max="11122" width="11.44140625" style="1"/>
    <col min="11123" max="11123" width="17.44140625" style="1" customWidth="1"/>
    <col min="11124" max="11126" width="18.109375" style="1" customWidth="1"/>
    <col min="11127" max="11130" width="11.44140625" style="1"/>
    <col min="11131" max="11131" width="34" style="1" customWidth="1"/>
    <col min="11132" max="11132" width="9.5546875" style="1" customWidth="1"/>
    <col min="11133" max="11133" width="16.6640625" style="1" customWidth="1"/>
    <col min="11134" max="11134" width="55.109375" style="1" customWidth="1"/>
    <col min="11135" max="11135" width="22.5546875" style="1" customWidth="1"/>
    <col min="11136" max="11136" width="23" style="1" customWidth="1"/>
    <col min="11137" max="11137" width="22.88671875" style="1" customWidth="1"/>
    <col min="11138" max="11138" width="23.44140625" style="1" customWidth="1"/>
    <col min="11139" max="11139" width="28.6640625" style="1" customWidth="1"/>
    <col min="11140" max="11140" width="12.6640625" style="1" customWidth="1"/>
    <col min="11141" max="11141" width="11.44140625" style="1"/>
    <col min="11142" max="11142" width="25.33203125" style="1" customWidth="1"/>
    <col min="11143" max="11143" width="15.88671875" style="1" bestFit="1" customWidth="1"/>
    <col min="11144" max="11145" width="18" style="1" bestFit="1" customWidth="1"/>
    <col min="11146" max="11364" width="11.44140625" style="1"/>
    <col min="11365" max="11365" width="15.44140625" style="1" customWidth="1"/>
    <col min="11366" max="11366" width="9.5546875" style="1" customWidth="1"/>
    <col min="11367" max="11367" width="14.44140625" style="1" customWidth="1"/>
    <col min="11368" max="11368" width="49.88671875" style="1" customWidth="1"/>
    <col min="11369" max="11369" width="22.5546875" style="1" customWidth="1"/>
    <col min="11370" max="11370" width="23" style="1" customWidth="1"/>
    <col min="11371" max="11371" width="22.88671875" style="1" customWidth="1"/>
    <col min="11372" max="11372" width="23.44140625" style="1" customWidth="1"/>
    <col min="11373" max="11373" width="22.44140625" style="1" customWidth="1"/>
    <col min="11374" max="11374" width="13.88671875" style="1" customWidth="1"/>
    <col min="11375" max="11375" width="20.6640625" style="1" customWidth="1"/>
    <col min="11376" max="11376" width="18.109375" style="1" customWidth="1"/>
    <col min="11377" max="11377" width="14.88671875" style="1" bestFit="1" customWidth="1"/>
    <col min="11378" max="11378" width="11.44140625" style="1"/>
    <col min="11379" max="11379" width="17.44140625" style="1" customWidth="1"/>
    <col min="11380" max="11382" width="18.109375" style="1" customWidth="1"/>
    <col min="11383" max="11386" width="11.44140625" style="1"/>
    <col min="11387" max="11387" width="34" style="1" customWidth="1"/>
    <col min="11388" max="11388" width="9.5546875" style="1" customWidth="1"/>
    <col min="11389" max="11389" width="16.6640625" style="1" customWidth="1"/>
    <col min="11390" max="11390" width="55.109375" style="1" customWidth="1"/>
    <col min="11391" max="11391" width="22.5546875" style="1" customWidth="1"/>
    <col min="11392" max="11392" width="23" style="1" customWidth="1"/>
    <col min="11393" max="11393" width="22.88671875" style="1" customWidth="1"/>
    <col min="11394" max="11394" width="23.44140625" style="1" customWidth="1"/>
    <col min="11395" max="11395" width="28.6640625" style="1" customWidth="1"/>
    <col min="11396" max="11396" width="12.6640625" style="1" customWidth="1"/>
    <col min="11397" max="11397" width="11.44140625" style="1"/>
    <col min="11398" max="11398" width="25.33203125" style="1" customWidth="1"/>
    <col min="11399" max="11399" width="15.88671875" style="1" bestFit="1" customWidth="1"/>
    <col min="11400" max="11401" width="18" style="1" bestFit="1" customWidth="1"/>
    <col min="11402" max="11620" width="11.44140625" style="1"/>
    <col min="11621" max="11621" width="15.44140625" style="1" customWidth="1"/>
    <col min="11622" max="11622" width="9.5546875" style="1" customWidth="1"/>
    <col min="11623" max="11623" width="14.44140625" style="1" customWidth="1"/>
    <col min="11624" max="11624" width="49.88671875" style="1" customWidth="1"/>
    <col min="11625" max="11625" width="22.5546875" style="1" customWidth="1"/>
    <col min="11626" max="11626" width="23" style="1" customWidth="1"/>
    <col min="11627" max="11627" width="22.88671875" style="1" customWidth="1"/>
    <col min="11628" max="11628" width="23.44140625" style="1" customWidth="1"/>
    <col min="11629" max="11629" width="22.44140625" style="1" customWidth="1"/>
    <col min="11630" max="11630" width="13.88671875" style="1" customWidth="1"/>
    <col min="11631" max="11631" width="20.6640625" style="1" customWidth="1"/>
    <col min="11632" max="11632" width="18.109375" style="1" customWidth="1"/>
    <col min="11633" max="11633" width="14.88671875" style="1" bestFit="1" customWidth="1"/>
    <col min="11634" max="11634" width="11.44140625" style="1"/>
    <col min="11635" max="11635" width="17.44140625" style="1" customWidth="1"/>
    <col min="11636" max="11638" width="18.109375" style="1" customWidth="1"/>
    <col min="11639" max="11642" width="11.44140625" style="1"/>
    <col min="11643" max="11643" width="34" style="1" customWidth="1"/>
    <col min="11644" max="11644" width="9.5546875" style="1" customWidth="1"/>
    <col min="11645" max="11645" width="16.6640625" style="1" customWidth="1"/>
    <col min="11646" max="11646" width="55.109375" style="1" customWidth="1"/>
    <col min="11647" max="11647" width="22.5546875" style="1" customWidth="1"/>
    <col min="11648" max="11648" width="23" style="1" customWidth="1"/>
    <col min="11649" max="11649" width="22.88671875" style="1" customWidth="1"/>
    <col min="11650" max="11650" width="23.44140625" style="1" customWidth="1"/>
    <col min="11651" max="11651" width="28.6640625" style="1" customWidth="1"/>
    <col min="11652" max="11652" width="12.6640625" style="1" customWidth="1"/>
    <col min="11653" max="11653" width="11.44140625" style="1"/>
    <col min="11654" max="11654" width="25.33203125" style="1" customWidth="1"/>
    <col min="11655" max="11655" width="15.88671875" style="1" bestFit="1" customWidth="1"/>
    <col min="11656" max="11657" width="18" style="1" bestFit="1" customWidth="1"/>
    <col min="11658" max="11876" width="11.44140625" style="1"/>
    <col min="11877" max="11877" width="15.44140625" style="1" customWidth="1"/>
    <col min="11878" max="11878" width="9.5546875" style="1" customWidth="1"/>
    <col min="11879" max="11879" width="14.44140625" style="1" customWidth="1"/>
    <col min="11880" max="11880" width="49.88671875" style="1" customWidth="1"/>
    <col min="11881" max="11881" width="22.5546875" style="1" customWidth="1"/>
    <col min="11882" max="11882" width="23" style="1" customWidth="1"/>
    <col min="11883" max="11883" width="22.88671875" style="1" customWidth="1"/>
    <col min="11884" max="11884" width="23.44140625" style="1" customWidth="1"/>
    <col min="11885" max="11885" width="22.44140625" style="1" customWidth="1"/>
    <col min="11886" max="11886" width="13.88671875" style="1" customWidth="1"/>
    <col min="11887" max="11887" width="20.6640625" style="1" customWidth="1"/>
    <col min="11888" max="11888" width="18.109375" style="1" customWidth="1"/>
    <col min="11889" max="11889" width="14.88671875" style="1" bestFit="1" customWidth="1"/>
    <col min="11890" max="11890" width="11.44140625" style="1"/>
    <col min="11891" max="11891" width="17.44140625" style="1" customWidth="1"/>
    <col min="11892" max="11894" width="18.109375" style="1" customWidth="1"/>
    <col min="11895" max="11898" width="11.44140625" style="1"/>
    <col min="11899" max="11899" width="34" style="1" customWidth="1"/>
    <col min="11900" max="11900" width="9.5546875" style="1" customWidth="1"/>
    <col min="11901" max="11901" width="16.6640625" style="1" customWidth="1"/>
    <col min="11902" max="11902" width="55.109375" style="1" customWidth="1"/>
    <col min="11903" max="11903" width="22.5546875" style="1" customWidth="1"/>
    <col min="11904" max="11904" width="23" style="1" customWidth="1"/>
    <col min="11905" max="11905" width="22.88671875" style="1" customWidth="1"/>
    <col min="11906" max="11906" width="23.44140625" style="1" customWidth="1"/>
    <col min="11907" max="11907" width="28.6640625" style="1" customWidth="1"/>
    <col min="11908" max="11908" width="12.6640625" style="1" customWidth="1"/>
    <col min="11909" max="11909" width="11.44140625" style="1"/>
    <col min="11910" max="11910" width="25.33203125" style="1" customWidth="1"/>
    <col min="11911" max="11911" width="15.88671875" style="1" bestFit="1" customWidth="1"/>
    <col min="11912" max="11913" width="18" style="1" bestFit="1" customWidth="1"/>
    <col min="11914" max="12132" width="11.44140625" style="1"/>
    <col min="12133" max="12133" width="15.44140625" style="1" customWidth="1"/>
    <col min="12134" max="12134" width="9.5546875" style="1" customWidth="1"/>
    <col min="12135" max="12135" width="14.44140625" style="1" customWidth="1"/>
    <col min="12136" max="12136" width="49.88671875" style="1" customWidth="1"/>
    <col min="12137" max="12137" width="22.5546875" style="1" customWidth="1"/>
    <col min="12138" max="12138" width="23" style="1" customWidth="1"/>
    <col min="12139" max="12139" width="22.88671875" style="1" customWidth="1"/>
    <col min="12140" max="12140" width="23.44140625" style="1" customWidth="1"/>
    <col min="12141" max="12141" width="22.44140625" style="1" customWidth="1"/>
    <col min="12142" max="12142" width="13.88671875" style="1" customWidth="1"/>
    <col min="12143" max="12143" width="20.6640625" style="1" customWidth="1"/>
    <col min="12144" max="12144" width="18.109375" style="1" customWidth="1"/>
    <col min="12145" max="12145" width="14.88671875" style="1" bestFit="1" customWidth="1"/>
    <col min="12146" max="12146" width="11.44140625" style="1"/>
    <col min="12147" max="12147" width="17.44140625" style="1" customWidth="1"/>
    <col min="12148" max="12150" width="18.109375" style="1" customWidth="1"/>
    <col min="12151" max="12154" width="11.44140625" style="1"/>
    <col min="12155" max="12155" width="34" style="1" customWidth="1"/>
    <col min="12156" max="12156" width="9.5546875" style="1" customWidth="1"/>
    <col min="12157" max="12157" width="16.6640625" style="1" customWidth="1"/>
    <col min="12158" max="12158" width="55.109375" style="1" customWidth="1"/>
    <col min="12159" max="12159" width="22.5546875" style="1" customWidth="1"/>
    <col min="12160" max="12160" width="23" style="1" customWidth="1"/>
    <col min="12161" max="12161" width="22.88671875" style="1" customWidth="1"/>
    <col min="12162" max="12162" width="23.44140625" style="1" customWidth="1"/>
    <col min="12163" max="12163" width="28.6640625" style="1" customWidth="1"/>
    <col min="12164" max="12164" width="12.6640625" style="1" customWidth="1"/>
    <col min="12165" max="12165" width="11.44140625" style="1"/>
    <col min="12166" max="12166" width="25.33203125" style="1" customWidth="1"/>
    <col min="12167" max="12167" width="15.88671875" style="1" bestFit="1" customWidth="1"/>
    <col min="12168" max="12169" width="18" style="1" bestFit="1" customWidth="1"/>
    <col min="12170" max="12388" width="11.44140625" style="1"/>
    <col min="12389" max="12389" width="15.44140625" style="1" customWidth="1"/>
    <col min="12390" max="12390" width="9.5546875" style="1" customWidth="1"/>
    <col min="12391" max="12391" width="14.44140625" style="1" customWidth="1"/>
    <col min="12392" max="12392" width="49.88671875" style="1" customWidth="1"/>
    <col min="12393" max="12393" width="22.5546875" style="1" customWidth="1"/>
    <col min="12394" max="12394" width="23" style="1" customWidth="1"/>
    <col min="12395" max="12395" width="22.88671875" style="1" customWidth="1"/>
    <col min="12396" max="12396" width="23.44140625" style="1" customWidth="1"/>
    <col min="12397" max="12397" width="22.44140625" style="1" customWidth="1"/>
    <col min="12398" max="12398" width="13.88671875" style="1" customWidth="1"/>
    <col min="12399" max="12399" width="20.6640625" style="1" customWidth="1"/>
    <col min="12400" max="12400" width="18.109375" style="1" customWidth="1"/>
    <col min="12401" max="12401" width="14.88671875" style="1" bestFit="1" customWidth="1"/>
    <col min="12402" max="12402" width="11.44140625" style="1"/>
    <col min="12403" max="12403" width="17.44140625" style="1" customWidth="1"/>
    <col min="12404" max="12406" width="18.109375" style="1" customWidth="1"/>
    <col min="12407" max="12410" width="11.44140625" style="1"/>
    <col min="12411" max="12411" width="34" style="1" customWidth="1"/>
    <col min="12412" max="12412" width="9.5546875" style="1" customWidth="1"/>
    <col min="12413" max="12413" width="16.6640625" style="1" customWidth="1"/>
    <col min="12414" max="12414" width="55.109375" style="1" customWidth="1"/>
    <col min="12415" max="12415" width="22.5546875" style="1" customWidth="1"/>
    <col min="12416" max="12416" width="23" style="1" customWidth="1"/>
    <col min="12417" max="12417" width="22.88671875" style="1" customWidth="1"/>
    <col min="12418" max="12418" width="23.44140625" style="1" customWidth="1"/>
    <col min="12419" max="12419" width="28.6640625" style="1" customWidth="1"/>
    <col min="12420" max="12420" width="12.6640625" style="1" customWidth="1"/>
    <col min="12421" max="12421" width="11.44140625" style="1"/>
    <col min="12422" max="12422" width="25.33203125" style="1" customWidth="1"/>
    <col min="12423" max="12423" width="15.88671875" style="1" bestFit="1" customWidth="1"/>
    <col min="12424" max="12425" width="18" style="1" bestFit="1" customWidth="1"/>
    <col min="12426" max="12644" width="11.44140625" style="1"/>
    <col min="12645" max="12645" width="15.44140625" style="1" customWidth="1"/>
    <col min="12646" max="12646" width="9.5546875" style="1" customWidth="1"/>
    <col min="12647" max="12647" width="14.44140625" style="1" customWidth="1"/>
    <col min="12648" max="12648" width="49.88671875" style="1" customWidth="1"/>
    <col min="12649" max="12649" width="22.5546875" style="1" customWidth="1"/>
    <col min="12650" max="12650" width="23" style="1" customWidth="1"/>
    <col min="12651" max="12651" width="22.88671875" style="1" customWidth="1"/>
    <col min="12652" max="12652" width="23.44140625" style="1" customWidth="1"/>
    <col min="12653" max="12653" width="22.44140625" style="1" customWidth="1"/>
    <col min="12654" max="12654" width="13.88671875" style="1" customWidth="1"/>
    <col min="12655" max="12655" width="20.6640625" style="1" customWidth="1"/>
    <col min="12656" max="12656" width="18.109375" style="1" customWidth="1"/>
    <col min="12657" max="12657" width="14.88671875" style="1" bestFit="1" customWidth="1"/>
    <col min="12658" max="12658" width="11.44140625" style="1"/>
    <col min="12659" max="12659" width="17.44140625" style="1" customWidth="1"/>
    <col min="12660" max="12662" width="18.109375" style="1" customWidth="1"/>
    <col min="12663" max="12666" width="11.44140625" style="1"/>
    <col min="12667" max="12667" width="34" style="1" customWidth="1"/>
    <col min="12668" max="12668" width="9.5546875" style="1" customWidth="1"/>
    <col min="12669" max="12669" width="16.6640625" style="1" customWidth="1"/>
    <col min="12670" max="12670" width="55.109375" style="1" customWidth="1"/>
    <col min="12671" max="12671" width="22.5546875" style="1" customWidth="1"/>
    <col min="12672" max="12672" width="23" style="1" customWidth="1"/>
    <col min="12673" max="12673" width="22.88671875" style="1" customWidth="1"/>
    <col min="12674" max="12674" width="23.44140625" style="1" customWidth="1"/>
    <col min="12675" max="12675" width="28.6640625" style="1" customWidth="1"/>
    <col min="12676" max="12676" width="12.6640625" style="1" customWidth="1"/>
    <col min="12677" max="12677" width="11.44140625" style="1"/>
    <col min="12678" max="12678" width="25.33203125" style="1" customWidth="1"/>
    <col min="12679" max="12679" width="15.88671875" style="1" bestFit="1" customWidth="1"/>
    <col min="12680" max="12681" width="18" style="1" bestFit="1" customWidth="1"/>
    <col min="12682" max="12900" width="11.44140625" style="1"/>
    <col min="12901" max="12901" width="15.44140625" style="1" customWidth="1"/>
    <col min="12902" max="12902" width="9.5546875" style="1" customWidth="1"/>
    <col min="12903" max="12903" width="14.44140625" style="1" customWidth="1"/>
    <col min="12904" max="12904" width="49.88671875" style="1" customWidth="1"/>
    <col min="12905" max="12905" width="22.5546875" style="1" customWidth="1"/>
    <col min="12906" max="12906" width="23" style="1" customWidth="1"/>
    <col min="12907" max="12907" width="22.88671875" style="1" customWidth="1"/>
    <col min="12908" max="12908" width="23.44140625" style="1" customWidth="1"/>
    <col min="12909" max="12909" width="22.44140625" style="1" customWidth="1"/>
    <col min="12910" max="12910" width="13.88671875" style="1" customWidth="1"/>
    <col min="12911" max="12911" width="20.6640625" style="1" customWidth="1"/>
    <col min="12912" max="12912" width="18.109375" style="1" customWidth="1"/>
    <col min="12913" max="12913" width="14.88671875" style="1" bestFit="1" customWidth="1"/>
    <col min="12914" max="12914" width="11.44140625" style="1"/>
    <col min="12915" max="12915" width="17.44140625" style="1" customWidth="1"/>
    <col min="12916" max="12918" width="18.109375" style="1" customWidth="1"/>
    <col min="12919" max="12922" width="11.44140625" style="1"/>
    <col min="12923" max="12923" width="34" style="1" customWidth="1"/>
    <col min="12924" max="12924" width="9.5546875" style="1" customWidth="1"/>
    <col min="12925" max="12925" width="16.6640625" style="1" customWidth="1"/>
    <col min="12926" max="12926" width="55.109375" style="1" customWidth="1"/>
    <col min="12927" max="12927" width="22.5546875" style="1" customWidth="1"/>
    <col min="12928" max="12928" width="23" style="1" customWidth="1"/>
    <col min="12929" max="12929" width="22.88671875" style="1" customWidth="1"/>
    <col min="12930" max="12930" width="23.44140625" style="1" customWidth="1"/>
    <col min="12931" max="12931" width="28.6640625" style="1" customWidth="1"/>
    <col min="12932" max="12932" width="12.6640625" style="1" customWidth="1"/>
    <col min="12933" max="12933" width="11.44140625" style="1"/>
    <col min="12934" max="12934" width="25.33203125" style="1" customWidth="1"/>
    <col min="12935" max="12935" width="15.88671875" style="1" bestFit="1" customWidth="1"/>
    <col min="12936" max="12937" width="18" style="1" bestFit="1" customWidth="1"/>
    <col min="12938" max="13156" width="11.44140625" style="1"/>
    <col min="13157" max="13157" width="15.44140625" style="1" customWidth="1"/>
    <col min="13158" max="13158" width="9.5546875" style="1" customWidth="1"/>
    <col min="13159" max="13159" width="14.44140625" style="1" customWidth="1"/>
    <col min="13160" max="13160" width="49.88671875" style="1" customWidth="1"/>
    <col min="13161" max="13161" width="22.5546875" style="1" customWidth="1"/>
    <col min="13162" max="13162" width="23" style="1" customWidth="1"/>
    <col min="13163" max="13163" width="22.88671875" style="1" customWidth="1"/>
    <col min="13164" max="13164" width="23.44140625" style="1" customWidth="1"/>
    <col min="13165" max="13165" width="22.44140625" style="1" customWidth="1"/>
    <col min="13166" max="13166" width="13.88671875" style="1" customWidth="1"/>
    <col min="13167" max="13167" width="20.6640625" style="1" customWidth="1"/>
    <col min="13168" max="13168" width="18.109375" style="1" customWidth="1"/>
    <col min="13169" max="13169" width="14.88671875" style="1" bestFit="1" customWidth="1"/>
    <col min="13170" max="13170" width="11.44140625" style="1"/>
    <col min="13171" max="13171" width="17.44140625" style="1" customWidth="1"/>
    <col min="13172" max="13174" width="18.109375" style="1" customWidth="1"/>
    <col min="13175" max="13178" width="11.44140625" style="1"/>
    <col min="13179" max="13179" width="34" style="1" customWidth="1"/>
    <col min="13180" max="13180" width="9.5546875" style="1" customWidth="1"/>
    <col min="13181" max="13181" width="16.6640625" style="1" customWidth="1"/>
    <col min="13182" max="13182" width="55.109375" style="1" customWidth="1"/>
    <col min="13183" max="13183" width="22.5546875" style="1" customWidth="1"/>
    <col min="13184" max="13184" width="23" style="1" customWidth="1"/>
    <col min="13185" max="13185" width="22.88671875" style="1" customWidth="1"/>
    <col min="13186" max="13186" width="23.44140625" style="1" customWidth="1"/>
    <col min="13187" max="13187" width="28.6640625" style="1" customWidth="1"/>
    <col min="13188" max="13188" width="12.6640625" style="1" customWidth="1"/>
    <col min="13189" max="13189" width="11.44140625" style="1"/>
    <col min="13190" max="13190" width="25.33203125" style="1" customWidth="1"/>
    <col min="13191" max="13191" width="15.88671875" style="1" bestFit="1" customWidth="1"/>
    <col min="13192" max="13193" width="18" style="1" bestFit="1" customWidth="1"/>
    <col min="13194" max="13412" width="11.44140625" style="1"/>
    <col min="13413" max="13413" width="15.44140625" style="1" customWidth="1"/>
    <col min="13414" max="13414" width="9.5546875" style="1" customWidth="1"/>
    <col min="13415" max="13415" width="14.44140625" style="1" customWidth="1"/>
    <col min="13416" max="13416" width="49.88671875" style="1" customWidth="1"/>
    <col min="13417" max="13417" width="22.5546875" style="1" customWidth="1"/>
    <col min="13418" max="13418" width="23" style="1" customWidth="1"/>
    <col min="13419" max="13419" width="22.88671875" style="1" customWidth="1"/>
    <col min="13420" max="13420" width="23.44140625" style="1" customWidth="1"/>
    <col min="13421" max="13421" width="22.44140625" style="1" customWidth="1"/>
    <col min="13422" max="13422" width="13.88671875" style="1" customWidth="1"/>
    <col min="13423" max="13423" width="20.6640625" style="1" customWidth="1"/>
    <col min="13424" max="13424" width="18.109375" style="1" customWidth="1"/>
    <col min="13425" max="13425" width="14.88671875" style="1" bestFit="1" customWidth="1"/>
    <col min="13426" max="13426" width="11.44140625" style="1"/>
    <col min="13427" max="13427" width="17.44140625" style="1" customWidth="1"/>
    <col min="13428" max="13430" width="18.109375" style="1" customWidth="1"/>
    <col min="13431" max="13434" width="11.44140625" style="1"/>
    <col min="13435" max="13435" width="34" style="1" customWidth="1"/>
    <col min="13436" max="13436" width="9.5546875" style="1" customWidth="1"/>
    <col min="13437" max="13437" width="16.6640625" style="1" customWidth="1"/>
    <col min="13438" max="13438" width="55.109375" style="1" customWidth="1"/>
    <col min="13439" max="13439" width="22.5546875" style="1" customWidth="1"/>
    <col min="13440" max="13440" width="23" style="1" customWidth="1"/>
    <col min="13441" max="13441" width="22.88671875" style="1" customWidth="1"/>
    <col min="13442" max="13442" width="23.44140625" style="1" customWidth="1"/>
    <col min="13443" max="13443" width="28.6640625" style="1" customWidth="1"/>
    <col min="13444" max="13444" width="12.6640625" style="1" customWidth="1"/>
    <col min="13445" max="13445" width="11.44140625" style="1"/>
    <col min="13446" max="13446" width="25.33203125" style="1" customWidth="1"/>
    <col min="13447" max="13447" width="15.88671875" style="1" bestFit="1" customWidth="1"/>
    <col min="13448" max="13449" width="18" style="1" bestFit="1" customWidth="1"/>
    <col min="13450" max="13668" width="11.44140625" style="1"/>
    <col min="13669" max="13669" width="15.44140625" style="1" customWidth="1"/>
    <col min="13670" max="13670" width="9.5546875" style="1" customWidth="1"/>
    <col min="13671" max="13671" width="14.44140625" style="1" customWidth="1"/>
    <col min="13672" max="13672" width="49.88671875" style="1" customWidth="1"/>
    <col min="13673" max="13673" width="22.5546875" style="1" customWidth="1"/>
    <col min="13674" max="13674" width="23" style="1" customWidth="1"/>
    <col min="13675" max="13675" width="22.88671875" style="1" customWidth="1"/>
    <col min="13676" max="13676" width="23.44140625" style="1" customWidth="1"/>
    <col min="13677" max="13677" width="22.44140625" style="1" customWidth="1"/>
    <col min="13678" max="13678" width="13.88671875" style="1" customWidth="1"/>
    <col min="13679" max="13679" width="20.6640625" style="1" customWidth="1"/>
    <col min="13680" max="13680" width="18.109375" style="1" customWidth="1"/>
    <col min="13681" max="13681" width="14.88671875" style="1" bestFit="1" customWidth="1"/>
    <col min="13682" max="13682" width="11.44140625" style="1"/>
    <col min="13683" max="13683" width="17.44140625" style="1" customWidth="1"/>
    <col min="13684" max="13686" width="18.109375" style="1" customWidth="1"/>
    <col min="13687" max="13690" width="11.44140625" style="1"/>
    <col min="13691" max="13691" width="34" style="1" customWidth="1"/>
    <col min="13692" max="13692" width="9.5546875" style="1" customWidth="1"/>
    <col min="13693" max="13693" width="16.6640625" style="1" customWidth="1"/>
    <col min="13694" max="13694" width="55.109375" style="1" customWidth="1"/>
    <col min="13695" max="13695" width="22.5546875" style="1" customWidth="1"/>
    <col min="13696" max="13696" width="23" style="1" customWidth="1"/>
    <col min="13697" max="13697" width="22.88671875" style="1" customWidth="1"/>
    <col min="13698" max="13698" width="23.44140625" style="1" customWidth="1"/>
    <col min="13699" max="13699" width="28.6640625" style="1" customWidth="1"/>
    <col min="13700" max="13700" width="12.6640625" style="1" customWidth="1"/>
    <col min="13701" max="13701" width="11.44140625" style="1"/>
    <col min="13702" max="13702" width="25.33203125" style="1" customWidth="1"/>
    <col min="13703" max="13703" width="15.88671875" style="1" bestFit="1" customWidth="1"/>
    <col min="13704" max="13705" width="18" style="1" bestFit="1" customWidth="1"/>
    <col min="13706" max="13924" width="11.44140625" style="1"/>
    <col min="13925" max="13925" width="15.44140625" style="1" customWidth="1"/>
    <col min="13926" max="13926" width="9.5546875" style="1" customWidth="1"/>
    <col min="13927" max="13927" width="14.44140625" style="1" customWidth="1"/>
    <col min="13928" max="13928" width="49.88671875" style="1" customWidth="1"/>
    <col min="13929" max="13929" width="22.5546875" style="1" customWidth="1"/>
    <col min="13930" max="13930" width="23" style="1" customWidth="1"/>
    <col min="13931" max="13931" width="22.88671875" style="1" customWidth="1"/>
    <col min="13932" max="13932" width="23.44140625" style="1" customWidth="1"/>
    <col min="13933" max="13933" width="22.44140625" style="1" customWidth="1"/>
    <col min="13934" max="13934" width="13.88671875" style="1" customWidth="1"/>
    <col min="13935" max="13935" width="20.6640625" style="1" customWidth="1"/>
    <col min="13936" max="13936" width="18.109375" style="1" customWidth="1"/>
    <col min="13937" max="13937" width="14.88671875" style="1" bestFit="1" customWidth="1"/>
    <col min="13938" max="13938" width="11.44140625" style="1"/>
    <col min="13939" max="13939" width="17.44140625" style="1" customWidth="1"/>
    <col min="13940" max="13942" width="18.109375" style="1" customWidth="1"/>
    <col min="13943" max="13946" width="11.44140625" style="1"/>
    <col min="13947" max="13947" width="34" style="1" customWidth="1"/>
    <col min="13948" max="13948" width="9.5546875" style="1" customWidth="1"/>
    <col min="13949" max="13949" width="16.6640625" style="1" customWidth="1"/>
    <col min="13950" max="13950" width="55.109375" style="1" customWidth="1"/>
    <col min="13951" max="13951" width="22.5546875" style="1" customWidth="1"/>
    <col min="13952" max="13952" width="23" style="1" customWidth="1"/>
    <col min="13953" max="13953" width="22.88671875" style="1" customWidth="1"/>
    <col min="13954" max="13954" width="23.44140625" style="1" customWidth="1"/>
    <col min="13955" max="13955" width="28.6640625" style="1" customWidth="1"/>
    <col min="13956" max="13956" width="12.6640625" style="1" customWidth="1"/>
    <col min="13957" max="13957" width="11.44140625" style="1"/>
    <col min="13958" max="13958" width="25.33203125" style="1" customWidth="1"/>
    <col min="13959" max="13959" width="15.88671875" style="1" bestFit="1" customWidth="1"/>
    <col min="13960" max="13961" width="18" style="1" bestFit="1" customWidth="1"/>
    <col min="13962" max="14180" width="11.44140625" style="1"/>
    <col min="14181" max="14181" width="15.44140625" style="1" customWidth="1"/>
    <col min="14182" max="14182" width="9.5546875" style="1" customWidth="1"/>
    <col min="14183" max="14183" width="14.44140625" style="1" customWidth="1"/>
    <col min="14184" max="14184" width="49.88671875" style="1" customWidth="1"/>
    <col min="14185" max="14185" width="22.5546875" style="1" customWidth="1"/>
    <col min="14186" max="14186" width="23" style="1" customWidth="1"/>
    <col min="14187" max="14187" width="22.88671875" style="1" customWidth="1"/>
    <col min="14188" max="14188" width="23.44140625" style="1" customWidth="1"/>
    <col min="14189" max="14189" width="22.44140625" style="1" customWidth="1"/>
    <col min="14190" max="14190" width="13.88671875" style="1" customWidth="1"/>
    <col min="14191" max="14191" width="20.6640625" style="1" customWidth="1"/>
    <col min="14192" max="14192" width="18.109375" style="1" customWidth="1"/>
    <col min="14193" max="14193" width="14.88671875" style="1" bestFit="1" customWidth="1"/>
    <col min="14194" max="14194" width="11.44140625" style="1"/>
    <col min="14195" max="14195" width="17.44140625" style="1" customWidth="1"/>
    <col min="14196" max="14198" width="18.109375" style="1" customWidth="1"/>
    <col min="14199" max="14202" width="11.44140625" style="1"/>
    <col min="14203" max="14203" width="34" style="1" customWidth="1"/>
    <col min="14204" max="14204" width="9.5546875" style="1" customWidth="1"/>
    <col min="14205" max="14205" width="16.6640625" style="1" customWidth="1"/>
    <col min="14206" max="14206" width="55.109375" style="1" customWidth="1"/>
    <col min="14207" max="14207" width="22.5546875" style="1" customWidth="1"/>
    <col min="14208" max="14208" width="23" style="1" customWidth="1"/>
    <col min="14209" max="14209" width="22.88671875" style="1" customWidth="1"/>
    <col min="14210" max="14210" width="23.44140625" style="1" customWidth="1"/>
    <col min="14211" max="14211" width="28.6640625" style="1" customWidth="1"/>
    <col min="14212" max="14212" width="12.6640625" style="1" customWidth="1"/>
    <col min="14213" max="14213" width="11.44140625" style="1"/>
    <col min="14214" max="14214" width="25.33203125" style="1" customWidth="1"/>
    <col min="14215" max="14215" width="15.88671875" style="1" bestFit="1" customWidth="1"/>
    <col min="14216" max="14217" width="18" style="1" bestFit="1" customWidth="1"/>
    <col min="14218" max="14436" width="11.44140625" style="1"/>
    <col min="14437" max="14437" width="15.44140625" style="1" customWidth="1"/>
    <col min="14438" max="14438" width="9.5546875" style="1" customWidth="1"/>
    <col min="14439" max="14439" width="14.44140625" style="1" customWidth="1"/>
    <col min="14440" max="14440" width="49.88671875" style="1" customWidth="1"/>
    <col min="14441" max="14441" width="22.5546875" style="1" customWidth="1"/>
    <col min="14442" max="14442" width="23" style="1" customWidth="1"/>
    <col min="14443" max="14443" width="22.88671875" style="1" customWidth="1"/>
    <col min="14444" max="14444" width="23.44140625" style="1" customWidth="1"/>
    <col min="14445" max="14445" width="22.44140625" style="1" customWidth="1"/>
    <col min="14446" max="14446" width="13.88671875" style="1" customWidth="1"/>
    <col min="14447" max="14447" width="20.6640625" style="1" customWidth="1"/>
    <col min="14448" max="14448" width="18.109375" style="1" customWidth="1"/>
    <col min="14449" max="14449" width="14.88671875" style="1" bestFit="1" customWidth="1"/>
    <col min="14450" max="14450" width="11.44140625" style="1"/>
    <col min="14451" max="14451" width="17.44140625" style="1" customWidth="1"/>
    <col min="14452" max="14454" width="18.109375" style="1" customWidth="1"/>
    <col min="14455" max="14458" width="11.44140625" style="1"/>
    <col min="14459" max="14459" width="34" style="1" customWidth="1"/>
    <col min="14460" max="14460" width="9.5546875" style="1" customWidth="1"/>
    <col min="14461" max="14461" width="16.6640625" style="1" customWidth="1"/>
    <col min="14462" max="14462" width="55.109375" style="1" customWidth="1"/>
    <col min="14463" max="14463" width="22.5546875" style="1" customWidth="1"/>
    <col min="14464" max="14464" width="23" style="1" customWidth="1"/>
    <col min="14465" max="14465" width="22.88671875" style="1" customWidth="1"/>
    <col min="14466" max="14466" width="23.44140625" style="1" customWidth="1"/>
    <col min="14467" max="14467" width="28.6640625" style="1" customWidth="1"/>
    <col min="14468" max="14468" width="12.6640625" style="1" customWidth="1"/>
    <col min="14469" max="14469" width="11.44140625" style="1"/>
    <col min="14470" max="14470" width="25.33203125" style="1" customWidth="1"/>
    <col min="14471" max="14471" width="15.88671875" style="1" bestFit="1" customWidth="1"/>
    <col min="14472" max="14473" width="18" style="1" bestFit="1" customWidth="1"/>
    <col min="14474" max="14692" width="11.44140625" style="1"/>
    <col min="14693" max="14693" width="15.44140625" style="1" customWidth="1"/>
    <col min="14694" max="14694" width="9.5546875" style="1" customWidth="1"/>
    <col min="14695" max="14695" width="14.44140625" style="1" customWidth="1"/>
    <col min="14696" max="14696" width="49.88671875" style="1" customWidth="1"/>
    <col min="14697" max="14697" width="22.5546875" style="1" customWidth="1"/>
    <col min="14698" max="14698" width="23" style="1" customWidth="1"/>
    <col min="14699" max="14699" width="22.88671875" style="1" customWidth="1"/>
    <col min="14700" max="14700" width="23.44140625" style="1" customWidth="1"/>
    <col min="14701" max="14701" width="22.44140625" style="1" customWidth="1"/>
    <col min="14702" max="14702" width="13.88671875" style="1" customWidth="1"/>
    <col min="14703" max="14703" width="20.6640625" style="1" customWidth="1"/>
    <col min="14704" max="14704" width="18.109375" style="1" customWidth="1"/>
    <col min="14705" max="14705" width="14.88671875" style="1" bestFit="1" customWidth="1"/>
    <col min="14706" max="14706" width="11.44140625" style="1"/>
    <col min="14707" max="14707" width="17.44140625" style="1" customWidth="1"/>
    <col min="14708" max="14710" width="18.109375" style="1" customWidth="1"/>
    <col min="14711" max="14714" width="11.44140625" style="1"/>
    <col min="14715" max="14715" width="34" style="1" customWidth="1"/>
    <col min="14716" max="14716" width="9.5546875" style="1" customWidth="1"/>
    <col min="14717" max="14717" width="16.6640625" style="1" customWidth="1"/>
    <col min="14718" max="14718" width="55.109375" style="1" customWidth="1"/>
    <col min="14719" max="14719" width="22.5546875" style="1" customWidth="1"/>
    <col min="14720" max="14720" width="23" style="1" customWidth="1"/>
    <col min="14721" max="14721" width="22.88671875" style="1" customWidth="1"/>
    <col min="14722" max="14722" width="23.44140625" style="1" customWidth="1"/>
    <col min="14723" max="14723" width="28.6640625" style="1" customWidth="1"/>
    <col min="14724" max="14724" width="12.6640625" style="1" customWidth="1"/>
    <col min="14725" max="14725" width="11.44140625" style="1"/>
    <col min="14726" max="14726" width="25.33203125" style="1" customWidth="1"/>
    <col min="14727" max="14727" width="15.88671875" style="1" bestFit="1" customWidth="1"/>
    <col min="14728" max="14729" width="18" style="1" bestFit="1" customWidth="1"/>
    <col min="14730" max="14948" width="11.44140625" style="1"/>
    <col min="14949" max="14949" width="15.44140625" style="1" customWidth="1"/>
    <col min="14950" max="14950" width="9.5546875" style="1" customWidth="1"/>
    <col min="14951" max="14951" width="14.44140625" style="1" customWidth="1"/>
    <col min="14952" max="14952" width="49.88671875" style="1" customWidth="1"/>
    <col min="14953" max="14953" width="22.5546875" style="1" customWidth="1"/>
    <col min="14954" max="14954" width="23" style="1" customWidth="1"/>
    <col min="14955" max="14955" width="22.88671875" style="1" customWidth="1"/>
    <col min="14956" max="14956" width="23.44140625" style="1" customWidth="1"/>
    <col min="14957" max="14957" width="22.44140625" style="1" customWidth="1"/>
    <col min="14958" max="14958" width="13.88671875" style="1" customWidth="1"/>
    <col min="14959" max="14959" width="20.6640625" style="1" customWidth="1"/>
    <col min="14960" max="14960" width="18.109375" style="1" customWidth="1"/>
    <col min="14961" max="14961" width="14.88671875" style="1" bestFit="1" customWidth="1"/>
    <col min="14962" max="14962" width="11.44140625" style="1"/>
    <col min="14963" max="14963" width="17.44140625" style="1" customWidth="1"/>
    <col min="14964" max="14966" width="18.109375" style="1" customWidth="1"/>
    <col min="14967" max="14970" width="11.44140625" style="1"/>
    <col min="14971" max="14971" width="34" style="1" customWidth="1"/>
    <col min="14972" max="14972" width="9.5546875" style="1" customWidth="1"/>
    <col min="14973" max="14973" width="16.6640625" style="1" customWidth="1"/>
    <col min="14974" max="14974" width="55.109375" style="1" customWidth="1"/>
    <col min="14975" max="14975" width="22.5546875" style="1" customWidth="1"/>
    <col min="14976" max="14976" width="23" style="1" customWidth="1"/>
    <col min="14977" max="14977" width="22.88671875" style="1" customWidth="1"/>
    <col min="14978" max="14978" width="23.44140625" style="1" customWidth="1"/>
    <col min="14979" max="14979" width="28.6640625" style="1" customWidth="1"/>
    <col min="14980" max="14980" width="12.6640625" style="1" customWidth="1"/>
    <col min="14981" max="14981" width="11.44140625" style="1"/>
    <col min="14982" max="14982" width="25.33203125" style="1" customWidth="1"/>
    <col min="14983" max="14983" width="15.88671875" style="1" bestFit="1" customWidth="1"/>
    <col min="14984" max="14985" width="18" style="1" bestFit="1" customWidth="1"/>
    <col min="14986" max="15204" width="11.44140625" style="1"/>
    <col min="15205" max="15205" width="15.44140625" style="1" customWidth="1"/>
    <col min="15206" max="15206" width="9.5546875" style="1" customWidth="1"/>
    <col min="15207" max="15207" width="14.44140625" style="1" customWidth="1"/>
    <col min="15208" max="15208" width="49.88671875" style="1" customWidth="1"/>
    <col min="15209" max="15209" width="22.5546875" style="1" customWidth="1"/>
    <col min="15210" max="15210" width="23" style="1" customWidth="1"/>
    <col min="15211" max="15211" width="22.88671875" style="1" customWidth="1"/>
    <col min="15212" max="15212" width="23.44140625" style="1" customWidth="1"/>
    <col min="15213" max="15213" width="22.44140625" style="1" customWidth="1"/>
    <col min="15214" max="15214" width="13.88671875" style="1" customWidth="1"/>
    <col min="15215" max="15215" width="20.6640625" style="1" customWidth="1"/>
    <col min="15216" max="15216" width="18.109375" style="1" customWidth="1"/>
    <col min="15217" max="15217" width="14.88671875" style="1" bestFit="1" customWidth="1"/>
    <col min="15218" max="15218" width="11.44140625" style="1"/>
    <col min="15219" max="15219" width="17.44140625" style="1" customWidth="1"/>
    <col min="15220" max="15222" width="18.109375" style="1" customWidth="1"/>
    <col min="15223" max="15226" width="11.44140625" style="1"/>
    <col min="15227" max="15227" width="34" style="1" customWidth="1"/>
    <col min="15228" max="15228" width="9.5546875" style="1" customWidth="1"/>
    <col min="15229" max="15229" width="16.6640625" style="1" customWidth="1"/>
    <col min="15230" max="15230" width="55.109375" style="1" customWidth="1"/>
    <col min="15231" max="15231" width="22.5546875" style="1" customWidth="1"/>
    <col min="15232" max="15232" width="23" style="1" customWidth="1"/>
    <col min="15233" max="15233" width="22.88671875" style="1" customWidth="1"/>
    <col min="15234" max="15234" width="23.44140625" style="1" customWidth="1"/>
    <col min="15235" max="15235" width="28.6640625" style="1" customWidth="1"/>
    <col min="15236" max="15236" width="12.6640625" style="1" customWidth="1"/>
    <col min="15237" max="15237" width="11.44140625" style="1"/>
    <col min="15238" max="15238" width="25.33203125" style="1" customWidth="1"/>
    <col min="15239" max="15239" width="15.88671875" style="1" bestFit="1" customWidth="1"/>
    <col min="15240" max="15241" width="18" style="1" bestFit="1" customWidth="1"/>
    <col min="15242" max="15460" width="11.44140625" style="1"/>
    <col min="15461" max="15461" width="15.44140625" style="1" customWidth="1"/>
    <col min="15462" max="15462" width="9.5546875" style="1" customWidth="1"/>
    <col min="15463" max="15463" width="14.44140625" style="1" customWidth="1"/>
    <col min="15464" max="15464" width="49.88671875" style="1" customWidth="1"/>
    <col min="15465" max="15465" width="22.5546875" style="1" customWidth="1"/>
    <col min="15466" max="15466" width="23" style="1" customWidth="1"/>
    <col min="15467" max="15467" width="22.88671875" style="1" customWidth="1"/>
    <col min="15468" max="15468" width="23.44140625" style="1" customWidth="1"/>
    <col min="15469" max="15469" width="22.44140625" style="1" customWidth="1"/>
    <col min="15470" max="15470" width="13.88671875" style="1" customWidth="1"/>
    <col min="15471" max="15471" width="20.6640625" style="1" customWidth="1"/>
    <col min="15472" max="15472" width="18.109375" style="1" customWidth="1"/>
    <col min="15473" max="15473" width="14.88671875" style="1" bestFit="1" customWidth="1"/>
    <col min="15474" max="15474" width="11.44140625" style="1"/>
    <col min="15475" max="15475" width="17.44140625" style="1" customWidth="1"/>
    <col min="15476" max="15478" width="18.109375" style="1" customWidth="1"/>
    <col min="15479" max="15482" width="11.44140625" style="1"/>
    <col min="15483" max="15483" width="34" style="1" customWidth="1"/>
    <col min="15484" max="15484" width="9.5546875" style="1" customWidth="1"/>
    <col min="15485" max="15485" width="16.6640625" style="1" customWidth="1"/>
    <col min="15486" max="15486" width="55.109375" style="1" customWidth="1"/>
    <col min="15487" max="15487" width="22.5546875" style="1" customWidth="1"/>
    <col min="15488" max="15488" width="23" style="1" customWidth="1"/>
    <col min="15489" max="15489" width="22.88671875" style="1" customWidth="1"/>
    <col min="15490" max="15490" width="23.44140625" style="1" customWidth="1"/>
    <col min="15491" max="15491" width="28.6640625" style="1" customWidth="1"/>
    <col min="15492" max="15492" width="12.6640625" style="1" customWidth="1"/>
    <col min="15493" max="15493" width="11.44140625" style="1"/>
    <col min="15494" max="15494" width="25.33203125" style="1" customWidth="1"/>
    <col min="15495" max="15495" width="15.88671875" style="1" bestFit="1" customWidth="1"/>
    <col min="15496" max="15497" width="18" style="1" bestFit="1" customWidth="1"/>
    <col min="15498" max="15716" width="11.44140625" style="1"/>
    <col min="15717" max="15717" width="15.44140625" style="1" customWidth="1"/>
    <col min="15718" max="15718" width="9.5546875" style="1" customWidth="1"/>
    <col min="15719" max="15719" width="14.44140625" style="1" customWidth="1"/>
    <col min="15720" max="15720" width="49.88671875" style="1" customWidth="1"/>
    <col min="15721" max="15721" width="22.5546875" style="1" customWidth="1"/>
    <col min="15722" max="15722" width="23" style="1" customWidth="1"/>
    <col min="15723" max="15723" width="22.88671875" style="1" customWidth="1"/>
    <col min="15724" max="15724" width="23.44140625" style="1" customWidth="1"/>
    <col min="15725" max="15725" width="22.44140625" style="1" customWidth="1"/>
    <col min="15726" max="15726" width="13.88671875" style="1" customWidth="1"/>
    <col min="15727" max="15727" width="20.6640625" style="1" customWidth="1"/>
    <col min="15728" max="15728" width="18.109375" style="1" customWidth="1"/>
    <col min="15729" max="15729" width="14.88671875" style="1" bestFit="1" customWidth="1"/>
    <col min="15730" max="15730" width="11.44140625" style="1"/>
    <col min="15731" max="15731" width="17.44140625" style="1" customWidth="1"/>
    <col min="15732" max="15734" width="18.109375" style="1" customWidth="1"/>
    <col min="15735" max="15738" width="11.44140625" style="1"/>
    <col min="15739" max="15739" width="34" style="1" customWidth="1"/>
    <col min="15740" max="15740" width="9.5546875" style="1" customWidth="1"/>
    <col min="15741" max="15741" width="16.6640625" style="1" customWidth="1"/>
    <col min="15742" max="15742" width="55.109375" style="1" customWidth="1"/>
    <col min="15743" max="15743" width="22.5546875" style="1" customWidth="1"/>
    <col min="15744" max="15744" width="23" style="1" customWidth="1"/>
    <col min="15745" max="15745" width="22.88671875" style="1" customWidth="1"/>
    <col min="15746" max="15746" width="23.44140625" style="1" customWidth="1"/>
    <col min="15747" max="15747" width="28.6640625" style="1" customWidth="1"/>
    <col min="15748" max="15748" width="12.6640625" style="1" customWidth="1"/>
    <col min="15749" max="15749" width="11.44140625" style="1"/>
    <col min="15750" max="15750" width="25.33203125" style="1" customWidth="1"/>
    <col min="15751" max="15751" width="15.88671875" style="1" bestFit="1" customWidth="1"/>
    <col min="15752" max="15753" width="18" style="1" bestFit="1" customWidth="1"/>
    <col min="15754" max="15972" width="11.44140625" style="1"/>
    <col min="15973" max="15973" width="15.44140625" style="1" customWidth="1"/>
    <col min="15974" max="15974" width="9.5546875" style="1" customWidth="1"/>
    <col min="15975" max="15975" width="14.44140625" style="1" customWidth="1"/>
    <col min="15976" max="15976" width="49.88671875" style="1" customWidth="1"/>
    <col min="15977" max="15977" width="22.5546875" style="1" customWidth="1"/>
    <col min="15978" max="15978" width="23" style="1" customWidth="1"/>
    <col min="15979" max="15979" width="22.88671875" style="1" customWidth="1"/>
    <col min="15980" max="15980" width="23.44140625" style="1" customWidth="1"/>
    <col min="15981" max="15981" width="22.44140625" style="1" customWidth="1"/>
    <col min="15982" max="15982" width="13.88671875" style="1" customWidth="1"/>
    <col min="15983" max="15983" width="20.6640625" style="1" customWidth="1"/>
    <col min="15984" max="15984" width="18.109375" style="1" customWidth="1"/>
    <col min="15985" max="15985" width="14.88671875" style="1" bestFit="1" customWidth="1"/>
    <col min="15986" max="15986" width="11.44140625" style="1"/>
    <col min="15987" max="15987" width="17.44140625" style="1" customWidth="1"/>
    <col min="15988" max="15990" width="18.109375" style="1" customWidth="1"/>
    <col min="15991" max="15994" width="11.44140625" style="1"/>
    <col min="15995" max="15995" width="34" style="1" customWidth="1"/>
    <col min="15996" max="15996" width="9.5546875" style="1" customWidth="1"/>
    <col min="15997" max="15997" width="16.6640625" style="1" customWidth="1"/>
    <col min="15998" max="15998" width="55.109375" style="1" customWidth="1"/>
    <col min="15999" max="15999" width="22.5546875" style="1" customWidth="1"/>
    <col min="16000" max="16000" width="23" style="1" customWidth="1"/>
    <col min="16001" max="16001" width="22.88671875" style="1" customWidth="1"/>
    <col min="16002" max="16002" width="23.44140625" style="1" customWidth="1"/>
    <col min="16003" max="16003" width="28.6640625" style="1" customWidth="1"/>
    <col min="16004" max="16004" width="12.6640625" style="1" customWidth="1"/>
    <col min="16005" max="16005" width="11.44140625" style="1"/>
    <col min="16006" max="16006" width="25.33203125" style="1" customWidth="1"/>
    <col min="16007" max="16007" width="15.88671875" style="1" bestFit="1" customWidth="1"/>
    <col min="16008" max="16009" width="18" style="1" bestFit="1" customWidth="1"/>
    <col min="16010" max="16228" width="11.44140625" style="1"/>
    <col min="16229" max="16229" width="15.44140625" style="1" customWidth="1"/>
    <col min="16230" max="16230" width="9.5546875" style="1" customWidth="1"/>
    <col min="16231" max="16231" width="14.44140625" style="1" customWidth="1"/>
    <col min="16232" max="16232" width="49.88671875" style="1" customWidth="1"/>
    <col min="16233" max="16233" width="22.5546875" style="1" customWidth="1"/>
    <col min="16234" max="16234" width="23" style="1" customWidth="1"/>
    <col min="16235" max="16235" width="22.88671875" style="1" customWidth="1"/>
    <col min="16236" max="16236" width="23.44140625" style="1" customWidth="1"/>
    <col min="16237" max="16237" width="22.44140625" style="1" customWidth="1"/>
    <col min="16238" max="16238" width="13.88671875" style="1" customWidth="1"/>
    <col min="16239" max="16239" width="20.6640625" style="1" customWidth="1"/>
    <col min="16240" max="16240" width="18.109375" style="1" customWidth="1"/>
    <col min="16241" max="16241" width="14.88671875" style="1" bestFit="1" customWidth="1"/>
    <col min="16242" max="16242" width="11.44140625" style="1"/>
    <col min="16243" max="16243" width="17.44140625" style="1" customWidth="1"/>
    <col min="16244" max="16246" width="18.109375" style="1" customWidth="1"/>
    <col min="16247" max="16384" width="11.44140625" style="1"/>
  </cols>
  <sheetData>
    <row r="1" spans="1:17" ht="16.2" customHeight="1" thickBot="1" x14ac:dyDescent="0.35">
      <c r="A1" s="135" t="s">
        <v>412</v>
      </c>
      <c r="B1" s="137" t="s">
        <v>0</v>
      </c>
      <c r="C1" s="138" t="s">
        <v>1</v>
      </c>
      <c r="D1" s="138" t="s">
        <v>2</v>
      </c>
      <c r="E1" s="139" t="s">
        <v>3</v>
      </c>
      <c r="F1" s="138" t="s">
        <v>4</v>
      </c>
      <c r="G1" s="138" t="s">
        <v>5</v>
      </c>
      <c r="H1" s="136" t="s">
        <v>418</v>
      </c>
      <c r="I1" s="136" t="s">
        <v>419</v>
      </c>
      <c r="J1" s="136" t="s">
        <v>420</v>
      </c>
      <c r="K1" s="136" t="s">
        <v>421</v>
      </c>
      <c r="L1" s="136" t="s">
        <v>422</v>
      </c>
      <c r="M1" s="139" t="s">
        <v>424</v>
      </c>
      <c r="N1" s="140" t="s">
        <v>6</v>
      </c>
      <c r="O1" s="140" t="s">
        <v>7</v>
      </c>
      <c r="P1" s="140" t="s">
        <v>8</v>
      </c>
      <c r="Q1" s="141" t="s">
        <v>9</v>
      </c>
    </row>
    <row r="2" spans="1:17" s="2" customFormat="1" ht="28.5" customHeight="1" thickBot="1" x14ac:dyDescent="0.35">
      <c r="A2" s="79" t="s">
        <v>413</v>
      </c>
      <c r="B2" s="5" t="s">
        <v>10</v>
      </c>
      <c r="C2" s="6"/>
      <c r="D2" s="6"/>
      <c r="E2" s="6"/>
      <c r="F2" s="7" t="s">
        <v>11</v>
      </c>
      <c r="G2" s="8">
        <f t="shared" ref="G2:Q2" si="0">+G3+G31+G72+G86</f>
        <v>101565565000</v>
      </c>
      <c r="H2" s="8">
        <f t="shared" si="0"/>
        <v>0</v>
      </c>
      <c r="I2" s="8">
        <f t="shared" si="0"/>
        <v>0</v>
      </c>
      <c r="J2" s="8">
        <f t="shared" si="0"/>
        <v>0</v>
      </c>
      <c r="K2" s="8">
        <f t="shared" si="0"/>
        <v>0</v>
      </c>
      <c r="L2" s="8">
        <f t="shared" si="0"/>
        <v>0</v>
      </c>
      <c r="M2" s="8">
        <f t="shared" si="0"/>
        <v>101565565000</v>
      </c>
      <c r="N2" s="8">
        <f t="shared" si="0"/>
        <v>67513320250.449997</v>
      </c>
      <c r="O2" s="8">
        <f t="shared" si="0"/>
        <v>22968278229.450001</v>
      </c>
      <c r="P2" s="8">
        <f t="shared" si="0"/>
        <v>9644209218.6300011</v>
      </c>
      <c r="Q2" s="9">
        <f t="shared" si="0"/>
        <v>7724843731.6300001</v>
      </c>
    </row>
    <row r="3" spans="1:17" ht="27" customHeight="1" thickBot="1" x14ac:dyDescent="0.35">
      <c r="A3" s="79" t="s">
        <v>413</v>
      </c>
      <c r="B3" s="10" t="s">
        <v>12</v>
      </c>
      <c r="C3" s="11"/>
      <c r="D3" s="11"/>
      <c r="E3" s="11"/>
      <c r="F3" s="12" t="s">
        <v>13</v>
      </c>
      <c r="G3" s="13">
        <f t="shared" ref="G3:Q3" si="1">+G4</f>
        <v>48846668000</v>
      </c>
      <c r="H3" s="13">
        <f t="shared" si="1"/>
        <v>0</v>
      </c>
      <c r="I3" s="13">
        <f t="shared" si="1"/>
        <v>0</v>
      </c>
      <c r="J3" s="13">
        <f t="shared" si="1"/>
        <v>0</v>
      </c>
      <c r="K3" s="13">
        <f t="shared" si="1"/>
        <v>0</v>
      </c>
      <c r="L3" s="13">
        <f t="shared" si="1"/>
        <v>0</v>
      </c>
      <c r="M3" s="13">
        <f t="shared" si="1"/>
        <v>48846668000</v>
      </c>
      <c r="N3" s="13">
        <f t="shared" si="1"/>
        <v>44256310000</v>
      </c>
      <c r="O3" s="13">
        <f t="shared" si="1"/>
        <v>3422427615</v>
      </c>
      <c r="P3" s="13">
        <f t="shared" si="1"/>
        <v>3422427615</v>
      </c>
      <c r="Q3" s="14">
        <f t="shared" si="1"/>
        <v>2520444069</v>
      </c>
    </row>
    <row r="4" spans="1:17" ht="27" customHeight="1" thickBot="1" x14ac:dyDescent="0.35">
      <c r="A4" s="79" t="s">
        <v>413</v>
      </c>
      <c r="B4" s="15" t="s">
        <v>14</v>
      </c>
      <c r="C4" s="16"/>
      <c r="D4" s="16"/>
      <c r="E4" s="16"/>
      <c r="F4" s="17" t="s">
        <v>15</v>
      </c>
      <c r="G4" s="18">
        <f t="shared" ref="G4:Q4" si="2">+G5+G15+G23+G30</f>
        <v>48846668000</v>
      </c>
      <c r="H4" s="18">
        <f t="shared" si="2"/>
        <v>0</v>
      </c>
      <c r="I4" s="18">
        <f t="shared" si="2"/>
        <v>0</v>
      </c>
      <c r="J4" s="18">
        <f t="shared" si="2"/>
        <v>0</v>
      </c>
      <c r="K4" s="18">
        <f t="shared" si="2"/>
        <v>0</v>
      </c>
      <c r="L4" s="18">
        <f t="shared" si="2"/>
        <v>0</v>
      </c>
      <c r="M4" s="18">
        <f t="shared" si="2"/>
        <v>48846668000</v>
      </c>
      <c r="N4" s="18">
        <f t="shared" si="2"/>
        <v>44256310000</v>
      </c>
      <c r="O4" s="18">
        <f t="shared" si="2"/>
        <v>3422427615</v>
      </c>
      <c r="P4" s="18">
        <f t="shared" si="2"/>
        <v>3422427615</v>
      </c>
      <c r="Q4" s="19">
        <f t="shared" si="2"/>
        <v>2520444069</v>
      </c>
    </row>
    <row r="5" spans="1:17" ht="27" customHeight="1" thickBot="1" x14ac:dyDescent="0.35">
      <c r="A5" s="79" t="s">
        <v>413</v>
      </c>
      <c r="B5" s="15" t="s">
        <v>16</v>
      </c>
      <c r="C5" s="16"/>
      <c r="D5" s="16"/>
      <c r="E5" s="16"/>
      <c r="F5" s="17" t="s">
        <v>17</v>
      </c>
      <c r="G5" s="18">
        <f t="shared" ref="G5:Q5" si="3">+G6</f>
        <v>28789591000</v>
      </c>
      <c r="H5" s="18">
        <f t="shared" si="3"/>
        <v>0</v>
      </c>
      <c r="I5" s="18">
        <f t="shared" si="3"/>
        <v>0</v>
      </c>
      <c r="J5" s="18">
        <f t="shared" si="3"/>
        <v>0</v>
      </c>
      <c r="K5" s="18">
        <f t="shared" si="3"/>
        <v>0</v>
      </c>
      <c r="L5" s="18">
        <f t="shared" si="3"/>
        <v>0</v>
      </c>
      <c r="M5" s="18">
        <f t="shared" si="3"/>
        <v>28789591000</v>
      </c>
      <c r="N5" s="18">
        <f t="shared" si="3"/>
        <v>28789591000</v>
      </c>
      <c r="O5" s="18">
        <f t="shared" si="3"/>
        <v>2271641380</v>
      </c>
      <c r="P5" s="18">
        <f t="shared" si="3"/>
        <v>2271641380</v>
      </c>
      <c r="Q5" s="19">
        <f t="shared" si="3"/>
        <v>2271641380</v>
      </c>
    </row>
    <row r="6" spans="1:17" ht="27" customHeight="1" thickBot="1" x14ac:dyDescent="0.35">
      <c r="A6" s="79" t="s">
        <v>413</v>
      </c>
      <c r="B6" s="15" t="s">
        <v>18</v>
      </c>
      <c r="C6" s="16"/>
      <c r="D6" s="16"/>
      <c r="E6" s="16"/>
      <c r="F6" s="17" t="s">
        <v>19</v>
      </c>
      <c r="G6" s="18">
        <f t="shared" ref="G6:Q6" si="4">SUM(G7:G14)</f>
        <v>28789591000</v>
      </c>
      <c r="H6" s="18">
        <f t="shared" si="4"/>
        <v>0</v>
      </c>
      <c r="I6" s="18">
        <f t="shared" si="4"/>
        <v>0</v>
      </c>
      <c r="J6" s="18">
        <f t="shared" si="4"/>
        <v>0</v>
      </c>
      <c r="K6" s="18">
        <f t="shared" si="4"/>
        <v>0</v>
      </c>
      <c r="L6" s="18">
        <f t="shared" si="4"/>
        <v>0</v>
      </c>
      <c r="M6" s="18">
        <f t="shared" si="4"/>
        <v>28789591000</v>
      </c>
      <c r="N6" s="18">
        <f t="shared" si="4"/>
        <v>28789591000</v>
      </c>
      <c r="O6" s="18">
        <f t="shared" si="4"/>
        <v>2271641380</v>
      </c>
      <c r="P6" s="18">
        <f t="shared" si="4"/>
        <v>2271641380</v>
      </c>
      <c r="Q6" s="19">
        <f t="shared" si="4"/>
        <v>2271641380</v>
      </c>
    </row>
    <row r="7" spans="1:17" ht="27" customHeight="1" thickBot="1" x14ac:dyDescent="0.35">
      <c r="A7" s="79" t="s">
        <v>413</v>
      </c>
      <c r="B7" s="20" t="s">
        <v>20</v>
      </c>
      <c r="C7" s="21" t="s">
        <v>21</v>
      </c>
      <c r="D7" s="21">
        <v>20</v>
      </c>
      <c r="E7" s="21" t="s">
        <v>22</v>
      </c>
      <c r="F7" s="22" t="s">
        <v>23</v>
      </c>
      <c r="G7" s="23">
        <v>22821279655</v>
      </c>
      <c r="H7" s="24">
        <v>0</v>
      </c>
      <c r="I7" s="24">
        <v>0</v>
      </c>
      <c r="J7" s="24">
        <v>0</v>
      </c>
      <c r="K7" s="24">
        <v>0</v>
      </c>
      <c r="L7" s="25">
        <f t="shared" ref="L7:L14" si="5">+H7-I7+J7-K7</f>
        <v>0</v>
      </c>
      <c r="M7" s="23">
        <f t="shared" ref="M7:M14" si="6">G7+L7</f>
        <v>22821279655</v>
      </c>
      <c r="N7" s="24">
        <v>22821279655</v>
      </c>
      <c r="O7" s="24">
        <v>2021603896</v>
      </c>
      <c r="P7" s="24">
        <v>2021603896</v>
      </c>
      <c r="Q7" s="26">
        <v>2021603896</v>
      </c>
    </row>
    <row r="8" spans="1:17" ht="27" customHeight="1" thickBot="1" x14ac:dyDescent="0.35">
      <c r="A8" s="79" t="s">
        <v>413</v>
      </c>
      <c r="B8" s="20" t="s">
        <v>24</v>
      </c>
      <c r="C8" s="21" t="s">
        <v>21</v>
      </c>
      <c r="D8" s="21">
        <v>20</v>
      </c>
      <c r="E8" s="21" t="s">
        <v>22</v>
      </c>
      <c r="F8" s="22" t="s">
        <v>25</v>
      </c>
      <c r="G8" s="23">
        <v>1516830834</v>
      </c>
      <c r="H8" s="24">
        <v>0</v>
      </c>
      <c r="I8" s="24">
        <v>0</v>
      </c>
      <c r="J8" s="24">
        <v>0</v>
      </c>
      <c r="K8" s="24">
        <v>0</v>
      </c>
      <c r="L8" s="25">
        <f t="shared" si="5"/>
        <v>0</v>
      </c>
      <c r="M8" s="23">
        <f t="shared" si="6"/>
        <v>1516830834</v>
      </c>
      <c r="N8" s="24">
        <v>1516830834</v>
      </c>
      <c r="O8" s="24">
        <v>151451515</v>
      </c>
      <c r="P8" s="24">
        <v>151451515</v>
      </c>
      <c r="Q8" s="26">
        <v>151451515</v>
      </c>
    </row>
    <row r="9" spans="1:17" ht="27" customHeight="1" thickBot="1" x14ac:dyDescent="0.35">
      <c r="A9" s="79" t="s">
        <v>413</v>
      </c>
      <c r="B9" s="20" t="s">
        <v>26</v>
      </c>
      <c r="C9" s="21" t="s">
        <v>21</v>
      </c>
      <c r="D9" s="21">
        <v>20</v>
      </c>
      <c r="E9" s="21" t="s">
        <v>22</v>
      </c>
      <c r="F9" s="22" t="s">
        <v>27</v>
      </c>
      <c r="G9" s="23">
        <v>2475792</v>
      </c>
      <c r="H9" s="24">
        <v>0</v>
      </c>
      <c r="I9" s="24">
        <v>0</v>
      </c>
      <c r="J9" s="24">
        <v>0</v>
      </c>
      <c r="K9" s="24">
        <v>0</v>
      </c>
      <c r="L9" s="25">
        <f t="shared" si="5"/>
        <v>0</v>
      </c>
      <c r="M9" s="23">
        <f t="shared" si="6"/>
        <v>2475792</v>
      </c>
      <c r="N9" s="25">
        <v>2475792</v>
      </c>
      <c r="O9" s="24">
        <v>160838</v>
      </c>
      <c r="P9" s="24">
        <v>160838</v>
      </c>
      <c r="Q9" s="26">
        <v>160838</v>
      </c>
    </row>
    <row r="10" spans="1:17" ht="27" customHeight="1" thickBot="1" x14ac:dyDescent="0.35">
      <c r="A10" s="79" t="s">
        <v>413</v>
      </c>
      <c r="B10" s="20" t="s">
        <v>28</v>
      </c>
      <c r="C10" s="21" t="s">
        <v>21</v>
      </c>
      <c r="D10" s="21">
        <v>20</v>
      </c>
      <c r="E10" s="21" t="s">
        <v>22</v>
      </c>
      <c r="F10" s="22" t="s">
        <v>29</v>
      </c>
      <c r="G10" s="23">
        <v>1222067257</v>
      </c>
      <c r="H10" s="24">
        <v>0</v>
      </c>
      <c r="I10" s="24">
        <v>0</v>
      </c>
      <c r="J10" s="24">
        <v>0</v>
      </c>
      <c r="K10" s="24">
        <v>0</v>
      </c>
      <c r="L10" s="25">
        <f t="shared" si="5"/>
        <v>0</v>
      </c>
      <c r="M10" s="23">
        <f t="shared" si="6"/>
        <v>1222067257</v>
      </c>
      <c r="N10" s="25">
        <v>1222067257</v>
      </c>
      <c r="O10" s="24">
        <v>0</v>
      </c>
      <c r="P10" s="24">
        <v>0</v>
      </c>
      <c r="Q10" s="26">
        <v>0</v>
      </c>
    </row>
    <row r="11" spans="1:17" ht="27" customHeight="1" thickBot="1" x14ac:dyDescent="0.35">
      <c r="A11" s="79" t="s">
        <v>413</v>
      </c>
      <c r="B11" s="20" t="s">
        <v>30</v>
      </c>
      <c r="C11" s="21" t="s">
        <v>21</v>
      </c>
      <c r="D11" s="21">
        <v>20</v>
      </c>
      <c r="E11" s="21" t="s">
        <v>22</v>
      </c>
      <c r="F11" s="22" t="s">
        <v>31</v>
      </c>
      <c r="G11" s="23">
        <v>883433667</v>
      </c>
      <c r="H11" s="24">
        <v>0</v>
      </c>
      <c r="I11" s="24">
        <v>0</v>
      </c>
      <c r="J11" s="24">
        <v>0</v>
      </c>
      <c r="K11" s="24">
        <v>0</v>
      </c>
      <c r="L11" s="25">
        <f t="shared" si="5"/>
        <v>0</v>
      </c>
      <c r="M11" s="23">
        <f t="shared" si="6"/>
        <v>883433667</v>
      </c>
      <c r="N11" s="25">
        <v>883433667</v>
      </c>
      <c r="O11" s="24">
        <v>56138293</v>
      </c>
      <c r="P11" s="24">
        <v>56138293</v>
      </c>
      <c r="Q11" s="26">
        <v>56138293</v>
      </c>
    </row>
    <row r="12" spans="1:17" ht="33.75" customHeight="1" thickBot="1" x14ac:dyDescent="0.35">
      <c r="A12" s="79" t="s">
        <v>413</v>
      </c>
      <c r="B12" s="20" t="s">
        <v>32</v>
      </c>
      <c r="C12" s="21" t="s">
        <v>21</v>
      </c>
      <c r="D12" s="21">
        <v>20</v>
      </c>
      <c r="E12" s="21" t="s">
        <v>22</v>
      </c>
      <c r="F12" s="22" t="s">
        <v>33</v>
      </c>
      <c r="G12" s="23">
        <v>76852744</v>
      </c>
      <c r="H12" s="24">
        <v>0</v>
      </c>
      <c r="I12" s="24">
        <v>0</v>
      </c>
      <c r="J12" s="24">
        <v>0</v>
      </c>
      <c r="K12" s="24">
        <v>0</v>
      </c>
      <c r="L12" s="25">
        <f t="shared" si="5"/>
        <v>0</v>
      </c>
      <c r="M12" s="23">
        <f t="shared" si="6"/>
        <v>76852744</v>
      </c>
      <c r="N12" s="25">
        <v>76852744</v>
      </c>
      <c r="O12" s="24">
        <v>0</v>
      </c>
      <c r="P12" s="24">
        <v>0</v>
      </c>
      <c r="Q12" s="26">
        <v>0</v>
      </c>
    </row>
    <row r="13" spans="1:17" ht="27" customHeight="1" thickBot="1" x14ac:dyDescent="0.35">
      <c r="A13" s="79" t="s">
        <v>413</v>
      </c>
      <c r="B13" s="20" t="s">
        <v>34</v>
      </c>
      <c r="C13" s="21" t="s">
        <v>21</v>
      </c>
      <c r="D13" s="21">
        <v>20</v>
      </c>
      <c r="E13" s="21" t="s">
        <v>22</v>
      </c>
      <c r="F13" s="22" t="s">
        <v>35</v>
      </c>
      <c r="G13" s="23">
        <v>1271900429</v>
      </c>
      <c r="H13" s="24">
        <v>0</v>
      </c>
      <c r="I13" s="24">
        <v>0</v>
      </c>
      <c r="J13" s="24">
        <v>0</v>
      </c>
      <c r="K13" s="24">
        <v>0</v>
      </c>
      <c r="L13" s="25">
        <f t="shared" si="5"/>
        <v>0</v>
      </c>
      <c r="M13" s="23">
        <f t="shared" si="6"/>
        <v>1271900429</v>
      </c>
      <c r="N13" s="25">
        <v>1271900429</v>
      </c>
      <c r="O13" s="24">
        <v>0</v>
      </c>
      <c r="P13" s="24">
        <v>0</v>
      </c>
      <c r="Q13" s="26">
        <v>0</v>
      </c>
    </row>
    <row r="14" spans="1:17" ht="27" customHeight="1" thickBot="1" x14ac:dyDescent="0.35">
      <c r="A14" s="79" t="s">
        <v>413</v>
      </c>
      <c r="B14" s="20" t="s">
        <v>36</v>
      </c>
      <c r="C14" s="21" t="s">
        <v>21</v>
      </c>
      <c r="D14" s="21">
        <v>20</v>
      </c>
      <c r="E14" s="21" t="s">
        <v>22</v>
      </c>
      <c r="F14" s="22" t="s">
        <v>37</v>
      </c>
      <c r="G14" s="23">
        <v>994750622</v>
      </c>
      <c r="H14" s="24">
        <v>0</v>
      </c>
      <c r="I14" s="24">
        <v>0</v>
      </c>
      <c r="J14" s="24">
        <v>0</v>
      </c>
      <c r="K14" s="24">
        <v>0</v>
      </c>
      <c r="L14" s="25">
        <f t="shared" si="5"/>
        <v>0</v>
      </c>
      <c r="M14" s="23">
        <f t="shared" si="6"/>
        <v>994750622</v>
      </c>
      <c r="N14" s="25">
        <v>994750622</v>
      </c>
      <c r="O14" s="24">
        <v>42286838</v>
      </c>
      <c r="P14" s="24">
        <v>42286838</v>
      </c>
      <c r="Q14" s="26">
        <v>42286838</v>
      </c>
    </row>
    <row r="15" spans="1:17" ht="32.25" customHeight="1" thickBot="1" x14ac:dyDescent="0.35">
      <c r="A15" s="79" t="s">
        <v>413</v>
      </c>
      <c r="B15" s="15" t="s">
        <v>38</v>
      </c>
      <c r="C15" s="16"/>
      <c r="D15" s="16"/>
      <c r="E15" s="21"/>
      <c r="F15" s="17" t="s">
        <v>39</v>
      </c>
      <c r="G15" s="18">
        <f t="shared" ref="G15:Q15" si="7">SUM(G16:G22)</f>
        <v>10389288000</v>
      </c>
      <c r="H15" s="18">
        <f t="shared" si="7"/>
        <v>0</v>
      </c>
      <c r="I15" s="18">
        <f t="shared" si="7"/>
        <v>0</v>
      </c>
      <c r="J15" s="18">
        <f t="shared" si="7"/>
        <v>0</v>
      </c>
      <c r="K15" s="18">
        <f t="shared" si="7"/>
        <v>0</v>
      </c>
      <c r="L15" s="18">
        <f t="shared" si="7"/>
        <v>0</v>
      </c>
      <c r="M15" s="18">
        <f t="shared" si="7"/>
        <v>10389288000</v>
      </c>
      <c r="N15" s="18">
        <f t="shared" si="7"/>
        <v>10389288000</v>
      </c>
      <c r="O15" s="18">
        <f t="shared" si="7"/>
        <v>901983546</v>
      </c>
      <c r="P15" s="18">
        <f t="shared" si="7"/>
        <v>901983546</v>
      </c>
      <c r="Q15" s="19">
        <f t="shared" si="7"/>
        <v>0</v>
      </c>
    </row>
    <row r="16" spans="1:17" ht="21.75" customHeight="1" thickBot="1" x14ac:dyDescent="0.35">
      <c r="A16" s="79" t="s">
        <v>413</v>
      </c>
      <c r="B16" s="20" t="s">
        <v>40</v>
      </c>
      <c r="C16" s="21" t="s">
        <v>21</v>
      </c>
      <c r="D16" s="21">
        <v>20</v>
      </c>
      <c r="E16" s="21" t="s">
        <v>22</v>
      </c>
      <c r="F16" s="22" t="s">
        <v>41</v>
      </c>
      <c r="G16" s="23">
        <v>3540437888</v>
      </c>
      <c r="H16" s="24">
        <v>0</v>
      </c>
      <c r="I16" s="24">
        <v>0</v>
      </c>
      <c r="J16" s="24">
        <v>0</v>
      </c>
      <c r="K16" s="24">
        <v>0</v>
      </c>
      <c r="L16" s="25">
        <f t="shared" ref="L16:L22" si="8">+H16-I16+J16-K16</f>
        <v>0</v>
      </c>
      <c r="M16" s="23">
        <f t="shared" ref="M16:M22" si="9">G16+L16</f>
        <v>3540437888</v>
      </c>
      <c r="N16" s="25">
        <v>3540437888</v>
      </c>
      <c r="O16" s="24">
        <v>285353500</v>
      </c>
      <c r="P16" s="24">
        <v>285353500</v>
      </c>
      <c r="Q16" s="26">
        <v>0</v>
      </c>
    </row>
    <row r="17" spans="1:17" ht="21.75" customHeight="1" thickBot="1" x14ac:dyDescent="0.35">
      <c r="A17" s="79" t="s">
        <v>413</v>
      </c>
      <c r="B17" s="20" t="s">
        <v>42</v>
      </c>
      <c r="C17" s="21" t="s">
        <v>21</v>
      </c>
      <c r="D17" s="21">
        <v>20</v>
      </c>
      <c r="E17" s="21" t="s">
        <v>22</v>
      </c>
      <c r="F17" s="22" t="s">
        <v>43</v>
      </c>
      <c r="G17" s="23">
        <v>2411282700</v>
      </c>
      <c r="H17" s="24">
        <v>0</v>
      </c>
      <c r="I17" s="24">
        <v>0</v>
      </c>
      <c r="J17" s="24">
        <v>0</v>
      </c>
      <c r="K17" s="24">
        <v>0</v>
      </c>
      <c r="L17" s="25">
        <f t="shared" si="8"/>
        <v>0</v>
      </c>
      <c r="M17" s="23">
        <f t="shared" si="9"/>
        <v>2411282700</v>
      </c>
      <c r="N17" s="25">
        <v>2411282700</v>
      </c>
      <c r="O17" s="24">
        <v>202142500</v>
      </c>
      <c r="P17" s="24">
        <v>202142500</v>
      </c>
      <c r="Q17" s="26">
        <v>0</v>
      </c>
    </row>
    <row r="18" spans="1:17" ht="21.75" customHeight="1" thickBot="1" x14ac:dyDescent="0.35">
      <c r="A18" s="79" t="s">
        <v>413</v>
      </c>
      <c r="B18" s="20" t="s">
        <v>44</v>
      </c>
      <c r="C18" s="21" t="s">
        <v>21</v>
      </c>
      <c r="D18" s="21">
        <v>20</v>
      </c>
      <c r="E18" s="21" t="s">
        <v>22</v>
      </c>
      <c r="F18" s="22" t="s">
        <v>45</v>
      </c>
      <c r="G18" s="23">
        <v>1539154912</v>
      </c>
      <c r="H18" s="24">
        <v>0</v>
      </c>
      <c r="I18" s="24">
        <v>0</v>
      </c>
      <c r="J18" s="24">
        <v>0</v>
      </c>
      <c r="K18" s="24">
        <v>0</v>
      </c>
      <c r="L18" s="25">
        <f t="shared" si="8"/>
        <v>0</v>
      </c>
      <c r="M18" s="23">
        <f t="shared" si="9"/>
        <v>1539154912</v>
      </c>
      <c r="N18" s="25">
        <v>1539154912</v>
      </c>
      <c r="O18" s="24">
        <v>195420246</v>
      </c>
      <c r="P18" s="24">
        <v>195420246</v>
      </c>
      <c r="Q18" s="26">
        <v>0</v>
      </c>
    </row>
    <row r="19" spans="1:17" ht="21.75" customHeight="1" thickBot="1" x14ac:dyDescent="0.35">
      <c r="A19" s="79" t="s">
        <v>413</v>
      </c>
      <c r="B19" s="20" t="s">
        <v>46</v>
      </c>
      <c r="C19" s="21" t="s">
        <v>21</v>
      </c>
      <c r="D19" s="21">
        <v>20</v>
      </c>
      <c r="E19" s="21" t="s">
        <v>22</v>
      </c>
      <c r="F19" s="22" t="s">
        <v>47</v>
      </c>
      <c r="G19" s="23">
        <v>1254967000</v>
      </c>
      <c r="H19" s="24">
        <v>0</v>
      </c>
      <c r="I19" s="24">
        <v>0</v>
      </c>
      <c r="J19" s="24">
        <v>0</v>
      </c>
      <c r="K19" s="24">
        <v>0</v>
      </c>
      <c r="L19" s="25">
        <f t="shared" si="8"/>
        <v>0</v>
      </c>
      <c r="M19" s="23">
        <f t="shared" si="9"/>
        <v>1254967000</v>
      </c>
      <c r="N19" s="25">
        <v>1254967000</v>
      </c>
      <c r="O19" s="24">
        <v>92194500</v>
      </c>
      <c r="P19" s="24">
        <v>92194500</v>
      </c>
      <c r="Q19" s="26">
        <v>0</v>
      </c>
    </row>
    <row r="20" spans="1:17" ht="36.75" customHeight="1" thickBot="1" x14ac:dyDescent="0.35">
      <c r="A20" s="79" t="s">
        <v>413</v>
      </c>
      <c r="B20" s="20" t="s">
        <v>48</v>
      </c>
      <c r="C20" s="21" t="s">
        <v>21</v>
      </c>
      <c r="D20" s="21">
        <v>20</v>
      </c>
      <c r="E20" s="21" t="s">
        <v>22</v>
      </c>
      <c r="F20" s="22" t="s">
        <v>49</v>
      </c>
      <c r="G20" s="23">
        <v>145133600</v>
      </c>
      <c r="H20" s="24">
        <v>0</v>
      </c>
      <c r="I20" s="24">
        <v>0</v>
      </c>
      <c r="J20" s="24">
        <v>0</v>
      </c>
      <c r="K20" s="24">
        <v>0</v>
      </c>
      <c r="L20" s="25">
        <f t="shared" si="8"/>
        <v>0</v>
      </c>
      <c r="M20" s="23">
        <f t="shared" si="9"/>
        <v>145133600</v>
      </c>
      <c r="N20" s="25">
        <v>145133600</v>
      </c>
      <c r="O20" s="24">
        <v>11619600</v>
      </c>
      <c r="P20" s="24">
        <v>11619600</v>
      </c>
      <c r="Q20" s="26">
        <v>0</v>
      </c>
    </row>
    <row r="21" spans="1:17" ht="21.75" customHeight="1" thickBot="1" x14ac:dyDescent="0.35">
      <c r="A21" s="79" t="s">
        <v>413</v>
      </c>
      <c r="B21" s="20" t="s">
        <v>50</v>
      </c>
      <c r="C21" s="21" t="s">
        <v>21</v>
      </c>
      <c r="D21" s="21">
        <v>20</v>
      </c>
      <c r="E21" s="21" t="s">
        <v>22</v>
      </c>
      <c r="F21" s="22" t="s">
        <v>51</v>
      </c>
      <c r="G21" s="23">
        <v>898748700</v>
      </c>
      <c r="H21" s="24">
        <v>0</v>
      </c>
      <c r="I21" s="24">
        <v>0</v>
      </c>
      <c r="J21" s="24">
        <v>0</v>
      </c>
      <c r="K21" s="24">
        <v>0</v>
      </c>
      <c r="L21" s="25">
        <f t="shared" si="8"/>
        <v>0</v>
      </c>
      <c r="M21" s="23">
        <f t="shared" si="9"/>
        <v>898748700</v>
      </c>
      <c r="N21" s="25">
        <v>898748700</v>
      </c>
      <c r="O21" s="24">
        <v>69148700</v>
      </c>
      <c r="P21" s="24">
        <v>69148700</v>
      </c>
      <c r="Q21" s="26">
        <v>0</v>
      </c>
    </row>
    <row r="22" spans="1:17" ht="39.75" customHeight="1" thickBot="1" x14ac:dyDescent="0.35">
      <c r="A22" s="79" t="s">
        <v>413</v>
      </c>
      <c r="B22" s="20" t="s">
        <v>52</v>
      </c>
      <c r="C22" s="21" t="s">
        <v>21</v>
      </c>
      <c r="D22" s="21">
        <v>20</v>
      </c>
      <c r="E22" s="21" t="s">
        <v>22</v>
      </c>
      <c r="F22" s="22" t="s">
        <v>53</v>
      </c>
      <c r="G22" s="23">
        <v>599563200</v>
      </c>
      <c r="H22" s="24">
        <v>0</v>
      </c>
      <c r="I22" s="24">
        <v>0</v>
      </c>
      <c r="J22" s="24">
        <v>0</v>
      </c>
      <c r="K22" s="24">
        <v>0</v>
      </c>
      <c r="L22" s="25">
        <f t="shared" si="8"/>
        <v>0</v>
      </c>
      <c r="M22" s="23">
        <f t="shared" si="9"/>
        <v>599563200</v>
      </c>
      <c r="N22" s="25">
        <v>599563200</v>
      </c>
      <c r="O22" s="24">
        <v>46104500</v>
      </c>
      <c r="P22" s="24">
        <v>46104500</v>
      </c>
      <c r="Q22" s="26">
        <v>0</v>
      </c>
    </row>
    <row r="23" spans="1:17" ht="37.5" customHeight="1" thickBot="1" x14ac:dyDescent="0.35">
      <c r="A23" s="79" t="s">
        <v>413</v>
      </c>
      <c r="B23" s="15" t="s">
        <v>54</v>
      </c>
      <c r="C23" s="16"/>
      <c r="D23" s="16"/>
      <c r="E23" s="21"/>
      <c r="F23" s="17" t="s">
        <v>55</v>
      </c>
      <c r="G23" s="18">
        <f t="shared" ref="G23:Q23" si="10">+G24+G28+G29</f>
        <v>5077431000</v>
      </c>
      <c r="H23" s="18">
        <f t="shared" si="10"/>
        <v>0</v>
      </c>
      <c r="I23" s="18">
        <f t="shared" si="10"/>
        <v>0</v>
      </c>
      <c r="J23" s="18">
        <f t="shared" si="10"/>
        <v>0</v>
      </c>
      <c r="K23" s="18">
        <f t="shared" si="10"/>
        <v>0</v>
      </c>
      <c r="L23" s="18">
        <f t="shared" si="10"/>
        <v>0</v>
      </c>
      <c r="M23" s="18">
        <f t="shared" si="10"/>
        <v>5077431000</v>
      </c>
      <c r="N23" s="18">
        <f t="shared" si="10"/>
        <v>5077431000</v>
      </c>
      <c r="O23" s="18">
        <f t="shared" si="10"/>
        <v>248802689</v>
      </c>
      <c r="P23" s="18">
        <f t="shared" si="10"/>
        <v>248802689</v>
      </c>
      <c r="Q23" s="19">
        <f t="shared" si="10"/>
        <v>248802689</v>
      </c>
    </row>
    <row r="24" spans="1:17" ht="31.5" customHeight="1" thickBot="1" x14ac:dyDescent="0.35">
      <c r="A24" s="79" t="s">
        <v>413</v>
      </c>
      <c r="B24" s="20" t="s">
        <v>56</v>
      </c>
      <c r="C24" s="21" t="s">
        <v>21</v>
      </c>
      <c r="D24" s="21">
        <v>20</v>
      </c>
      <c r="E24" s="21" t="s">
        <v>22</v>
      </c>
      <c r="F24" s="22" t="s">
        <v>57</v>
      </c>
      <c r="G24" s="23">
        <f t="shared" ref="G24:L24" si="11">+G25+G26+G27</f>
        <v>2059834541</v>
      </c>
      <c r="H24" s="24">
        <f t="shared" si="11"/>
        <v>0</v>
      </c>
      <c r="I24" s="24">
        <f t="shared" si="11"/>
        <v>0</v>
      </c>
      <c r="J24" s="24">
        <f t="shared" si="11"/>
        <v>0</v>
      </c>
      <c r="K24" s="24">
        <f t="shared" si="11"/>
        <v>0</v>
      </c>
      <c r="L24" s="25">
        <f t="shared" si="11"/>
        <v>0</v>
      </c>
      <c r="M24" s="23">
        <f t="shared" ref="M24:M29" si="12">G24+L24</f>
        <v>2059834541</v>
      </c>
      <c r="N24" s="25">
        <f>+N25+N26+N27</f>
        <v>2059834541</v>
      </c>
      <c r="O24" s="25">
        <f>+O25+O26+O27</f>
        <v>58912657</v>
      </c>
      <c r="P24" s="24">
        <f>+P25+P26+P27</f>
        <v>58912657</v>
      </c>
      <c r="Q24" s="26">
        <f>+Q25+Q26+Q27</f>
        <v>58912657</v>
      </c>
    </row>
    <row r="25" spans="1:17" ht="21.75" customHeight="1" thickBot="1" x14ac:dyDescent="0.35">
      <c r="A25" s="79" t="s">
        <v>413</v>
      </c>
      <c r="B25" s="20" t="s">
        <v>58</v>
      </c>
      <c r="C25" s="21" t="s">
        <v>21</v>
      </c>
      <c r="D25" s="21">
        <v>20</v>
      </c>
      <c r="E25" s="21" t="s">
        <v>22</v>
      </c>
      <c r="F25" s="22" t="s">
        <v>59</v>
      </c>
      <c r="G25" s="23">
        <v>1440417805</v>
      </c>
      <c r="H25" s="24">
        <v>0</v>
      </c>
      <c r="I25" s="24">
        <v>0</v>
      </c>
      <c r="J25" s="24">
        <v>0</v>
      </c>
      <c r="K25" s="24">
        <v>0</v>
      </c>
      <c r="L25" s="25">
        <f t="shared" ref="L25:L30" si="13">+H25-I25+J25-K25</f>
        <v>0</v>
      </c>
      <c r="M25" s="23">
        <f t="shared" si="12"/>
        <v>1440417805</v>
      </c>
      <c r="N25" s="25">
        <v>1440417805</v>
      </c>
      <c r="O25" s="25">
        <v>54007672</v>
      </c>
      <c r="P25" s="24">
        <v>54007672</v>
      </c>
      <c r="Q25" s="26">
        <v>54007672</v>
      </c>
    </row>
    <row r="26" spans="1:17" ht="21.75" customHeight="1" thickBot="1" x14ac:dyDescent="0.35">
      <c r="A26" s="79" t="s">
        <v>413</v>
      </c>
      <c r="B26" s="20" t="s">
        <v>60</v>
      </c>
      <c r="C26" s="21" t="s">
        <v>21</v>
      </c>
      <c r="D26" s="21">
        <v>20</v>
      </c>
      <c r="E26" s="21" t="s">
        <v>22</v>
      </c>
      <c r="F26" s="22" t="s">
        <v>61</v>
      </c>
      <c r="G26" s="23">
        <v>510000000</v>
      </c>
      <c r="H26" s="24">
        <v>0</v>
      </c>
      <c r="I26" s="24">
        <v>0</v>
      </c>
      <c r="J26" s="24">
        <v>0</v>
      </c>
      <c r="K26" s="24">
        <v>0</v>
      </c>
      <c r="L26" s="25">
        <f t="shared" si="13"/>
        <v>0</v>
      </c>
      <c r="M26" s="23">
        <f t="shared" si="12"/>
        <v>510000000</v>
      </c>
      <c r="N26" s="25">
        <v>510000000</v>
      </c>
      <c r="O26" s="25">
        <v>0</v>
      </c>
      <c r="P26" s="24">
        <v>0</v>
      </c>
      <c r="Q26" s="26">
        <v>0</v>
      </c>
    </row>
    <row r="27" spans="1:17" ht="21.75" customHeight="1" thickBot="1" x14ac:dyDescent="0.35">
      <c r="A27" s="79" t="s">
        <v>413</v>
      </c>
      <c r="B27" s="20" t="s">
        <v>62</v>
      </c>
      <c r="C27" s="21" t="s">
        <v>21</v>
      </c>
      <c r="D27" s="21">
        <v>20</v>
      </c>
      <c r="E27" s="21" t="s">
        <v>22</v>
      </c>
      <c r="F27" s="22" t="s">
        <v>63</v>
      </c>
      <c r="G27" s="23">
        <v>109416736</v>
      </c>
      <c r="H27" s="24">
        <v>0</v>
      </c>
      <c r="I27" s="24">
        <v>0</v>
      </c>
      <c r="J27" s="24">
        <v>0</v>
      </c>
      <c r="K27" s="24">
        <v>0</v>
      </c>
      <c r="L27" s="25">
        <f t="shared" si="13"/>
        <v>0</v>
      </c>
      <c r="M27" s="23">
        <f t="shared" si="12"/>
        <v>109416736</v>
      </c>
      <c r="N27" s="25">
        <v>109416736</v>
      </c>
      <c r="O27" s="24">
        <v>4904985</v>
      </c>
      <c r="P27" s="24">
        <v>4904985</v>
      </c>
      <c r="Q27" s="26">
        <v>4904985</v>
      </c>
    </row>
    <row r="28" spans="1:17" ht="21.75" customHeight="1" thickBot="1" x14ac:dyDescent="0.35">
      <c r="A28" s="79" t="s">
        <v>413</v>
      </c>
      <c r="B28" s="20" t="s">
        <v>64</v>
      </c>
      <c r="C28" s="21" t="s">
        <v>21</v>
      </c>
      <c r="D28" s="21">
        <v>20</v>
      </c>
      <c r="E28" s="21" t="s">
        <v>22</v>
      </c>
      <c r="F28" s="22" t="s">
        <v>65</v>
      </c>
      <c r="G28" s="23">
        <v>2897220308</v>
      </c>
      <c r="H28" s="24">
        <v>0</v>
      </c>
      <c r="I28" s="24">
        <v>0</v>
      </c>
      <c r="J28" s="24">
        <v>0</v>
      </c>
      <c r="K28" s="24">
        <v>0</v>
      </c>
      <c r="L28" s="25">
        <f t="shared" si="13"/>
        <v>0</v>
      </c>
      <c r="M28" s="23">
        <f t="shared" si="12"/>
        <v>2897220308</v>
      </c>
      <c r="N28" s="24">
        <v>2897220308</v>
      </c>
      <c r="O28" s="24">
        <v>189890032</v>
      </c>
      <c r="P28" s="24">
        <v>189890032</v>
      </c>
      <c r="Q28" s="26">
        <v>189890032</v>
      </c>
    </row>
    <row r="29" spans="1:17" ht="21.75" customHeight="1" thickBot="1" x14ac:dyDescent="0.35">
      <c r="A29" s="79" t="s">
        <v>413</v>
      </c>
      <c r="B29" s="20" t="s">
        <v>66</v>
      </c>
      <c r="C29" s="21" t="s">
        <v>21</v>
      </c>
      <c r="D29" s="21">
        <v>20</v>
      </c>
      <c r="E29" s="21" t="s">
        <v>22</v>
      </c>
      <c r="F29" s="22" t="s">
        <v>67</v>
      </c>
      <c r="G29" s="23">
        <v>120376151</v>
      </c>
      <c r="H29" s="24">
        <v>0</v>
      </c>
      <c r="I29" s="24">
        <v>0</v>
      </c>
      <c r="J29" s="24">
        <v>0</v>
      </c>
      <c r="K29" s="24">
        <v>0</v>
      </c>
      <c r="L29" s="25">
        <f t="shared" si="13"/>
        <v>0</v>
      </c>
      <c r="M29" s="23">
        <f t="shared" si="12"/>
        <v>120376151</v>
      </c>
      <c r="N29" s="24">
        <v>120376151</v>
      </c>
      <c r="O29" s="24">
        <v>0</v>
      </c>
      <c r="P29" s="24">
        <v>0</v>
      </c>
      <c r="Q29" s="26">
        <v>0</v>
      </c>
    </row>
    <row r="30" spans="1:17" s="2" customFormat="1" ht="38.25" customHeight="1" thickBot="1" x14ac:dyDescent="0.35">
      <c r="A30" s="79" t="s">
        <v>413</v>
      </c>
      <c r="B30" s="15" t="s">
        <v>68</v>
      </c>
      <c r="C30" s="16" t="s">
        <v>21</v>
      </c>
      <c r="D30" s="16">
        <v>20</v>
      </c>
      <c r="E30" s="16" t="s">
        <v>22</v>
      </c>
      <c r="F30" s="17" t="s">
        <v>69</v>
      </c>
      <c r="G30" s="27">
        <v>4590358000</v>
      </c>
      <c r="H30" s="28">
        <v>0</v>
      </c>
      <c r="I30" s="28">
        <v>0</v>
      </c>
      <c r="J30" s="28">
        <v>0</v>
      </c>
      <c r="K30" s="28">
        <v>0</v>
      </c>
      <c r="L30" s="28">
        <f t="shared" si="13"/>
        <v>0</v>
      </c>
      <c r="M30" s="28">
        <v>4590358000</v>
      </c>
      <c r="N30" s="28">
        <v>0</v>
      </c>
      <c r="O30" s="28">
        <v>0</v>
      </c>
      <c r="P30" s="28">
        <v>0</v>
      </c>
      <c r="Q30" s="29">
        <v>0</v>
      </c>
    </row>
    <row r="31" spans="1:17" ht="27.75" customHeight="1" thickBot="1" x14ac:dyDescent="0.35">
      <c r="A31" s="79" t="s">
        <v>413</v>
      </c>
      <c r="B31" s="15" t="s">
        <v>70</v>
      </c>
      <c r="C31" s="16"/>
      <c r="D31" s="16"/>
      <c r="E31" s="21"/>
      <c r="F31" s="17" t="s">
        <v>71</v>
      </c>
      <c r="G31" s="30">
        <f t="shared" ref="G31:Q31" si="14">+G32+G36</f>
        <v>19419071000</v>
      </c>
      <c r="H31" s="30">
        <f t="shared" si="14"/>
        <v>0</v>
      </c>
      <c r="I31" s="30">
        <f t="shared" si="14"/>
        <v>0</v>
      </c>
      <c r="J31" s="30">
        <f t="shared" si="14"/>
        <v>0</v>
      </c>
      <c r="K31" s="30">
        <f t="shared" si="14"/>
        <v>0</v>
      </c>
      <c r="L31" s="30">
        <f t="shared" si="14"/>
        <v>0</v>
      </c>
      <c r="M31" s="30">
        <f t="shared" si="14"/>
        <v>19419071000</v>
      </c>
      <c r="N31" s="30">
        <f t="shared" si="14"/>
        <v>16647635530</v>
      </c>
      <c r="O31" s="30">
        <f t="shared" si="14"/>
        <v>14845741799</v>
      </c>
      <c r="P31" s="30">
        <f t="shared" si="14"/>
        <v>1570940113.1800001</v>
      </c>
      <c r="Q31" s="31">
        <f t="shared" si="14"/>
        <v>553558172.18000007</v>
      </c>
    </row>
    <row r="32" spans="1:17" ht="27.75" customHeight="1" thickBot="1" x14ac:dyDescent="0.35">
      <c r="A32" s="79" t="s">
        <v>413</v>
      </c>
      <c r="B32" s="15" t="s">
        <v>72</v>
      </c>
      <c r="C32" s="16"/>
      <c r="D32" s="16"/>
      <c r="E32" s="21"/>
      <c r="F32" s="17" t="s">
        <v>73</v>
      </c>
      <c r="G32" s="30">
        <f t="shared" ref="G32:Q34" si="15">+G33</f>
        <v>20000000</v>
      </c>
      <c r="H32" s="30">
        <f t="shared" si="15"/>
        <v>0</v>
      </c>
      <c r="I32" s="30">
        <f t="shared" si="15"/>
        <v>0</v>
      </c>
      <c r="J32" s="30">
        <f t="shared" si="15"/>
        <v>0</v>
      </c>
      <c r="K32" s="30">
        <f t="shared" si="15"/>
        <v>0</v>
      </c>
      <c r="L32" s="30">
        <f t="shared" si="15"/>
        <v>0</v>
      </c>
      <c r="M32" s="30">
        <f t="shared" si="15"/>
        <v>20000000</v>
      </c>
      <c r="N32" s="30">
        <f t="shared" si="15"/>
        <v>0</v>
      </c>
      <c r="O32" s="30">
        <f t="shared" si="15"/>
        <v>0</v>
      </c>
      <c r="P32" s="30">
        <f t="shared" si="15"/>
        <v>0</v>
      </c>
      <c r="Q32" s="31">
        <f t="shared" si="15"/>
        <v>0</v>
      </c>
    </row>
    <row r="33" spans="1:17" ht="27.75" customHeight="1" thickBot="1" x14ac:dyDescent="0.35">
      <c r="A33" s="79" t="s">
        <v>413</v>
      </c>
      <c r="B33" s="15" t="s">
        <v>74</v>
      </c>
      <c r="C33" s="16"/>
      <c r="D33" s="16"/>
      <c r="E33" s="21"/>
      <c r="F33" s="17" t="s">
        <v>75</v>
      </c>
      <c r="G33" s="30">
        <f t="shared" si="15"/>
        <v>20000000</v>
      </c>
      <c r="H33" s="30">
        <f t="shared" si="15"/>
        <v>0</v>
      </c>
      <c r="I33" s="30">
        <f t="shared" si="15"/>
        <v>0</v>
      </c>
      <c r="J33" s="30">
        <f t="shared" si="15"/>
        <v>0</v>
      </c>
      <c r="K33" s="30">
        <f t="shared" si="15"/>
        <v>0</v>
      </c>
      <c r="L33" s="30">
        <f t="shared" si="15"/>
        <v>0</v>
      </c>
      <c r="M33" s="30">
        <f t="shared" si="15"/>
        <v>20000000</v>
      </c>
      <c r="N33" s="30">
        <f t="shared" si="15"/>
        <v>0</v>
      </c>
      <c r="O33" s="30">
        <f t="shared" si="15"/>
        <v>0</v>
      </c>
      <c r="P33" s="30">
        <f t="shared" si="15"/>
        <v>0</v>
      </c>
      <c r="Q33" s="31">
        <f t="shared" si="15"/>
        <v>0</v>
      </c>
    </row>
    <row r="34" spans="1:17" ht="36" customHeight="1" thickBot="1" x14ac:dyDescent="0.35">
      <c r="A34" s="79" t="s">
        <v>413</v>
      </c>
      <c r="B34" s="15" t="s">
        <v>76</v>
      </c>
      <c r="C34" s="21"/>
      <c r="D34" s="21"/>
      <c r="E34" s="21"/>
      <c r="F34" s="17" t="s">
        <v>77</v>
      </c>
      <c r="G34" s="18">
        <f t="shared" si="15"/>
        <v>20000000</v>
      </c>
      <c r="H34" s="18">
        <f t="shared" si="15"/>
        <v>0</v>
      </c>
      <c r="I34" s="18">
        <f t="shared" si="15"/>
        <v>0</v>
      </c>
      <c r="J34" s="18">
        <f t="shared" si="15"/>
        <v>0</v>
      </c>
      <c r="K34" s="18">
        <f t="shared" si="15"/>
        <v>0</v>
      </c>
      <c r="L34" s="18">
        <f t="shared" si="15"/>
        <v>0</v>
      </c>
      <c r="M34" s="18">
        <f t="shared" si="15"/>
        <v>20000000</v>
      </c>
      <c r="N34" s="18">
        <f t="shared" si="15"/>
        <v>0</v>
      </c>
      <c r="O34" s="18">
        <f t="shared" si="15"/>
        <v>0</v>
      </c>
      <c r="P34" s="18">
        <f t="shared" si="15"/>
        <v>0</v>
      </c>
      <c r="Q34" s="19">
        <f t="shared" si="15"/>
        <v>0</v>
      </c>
    </row>
    <row r="35" spans="1:17" ht="39.75" customHeight="1" thickBot="1" x14ac:dyDescent="0.35">
      <c r="A35" s="79" t="s">
        <v>413</v>
      </c>
      <c r="B35" s="20" t="s">
        <v>78</v>
      </c>
      <c r="C35" s="21" t="s">
        <v>21</v>
      </c>
      <c r="D35" s="21">
        <v>20</v>
      </c>
      <c r="E35" s="21" t="s">
        <v>22</v>
      </c>
      <c r="F35" s="22" t="s">
        <v>79</v>
      </c>
      <c r="G35" s="24">
        <v>20000000</v>
      </c>
      <c r="H35" s="24">
        <v>0</v>
      </c>
      <c r="I35" s="24">
        <v>0</v>
      </c>
      <c r="J35" s="24">
        <v>0</v>
      </c>
      <c r="K35" s="24">
        <v>0</v>
      </c>
      <c r="L35" s="25">
        <f>+H35-I35+J35-K35</f>
        <v>0</v>
      </c>
      <c r="M35" s="24">
        <f>G35+L35</f>
        <v>20000000</v>
      </c>
      <c r="N35" s="25">
        <v>0</v>
      </c>
      <c r="O35" s="25">
        <v>0</v>
      </c>
      <c r="P35" s="25">
        <v>0</v>
      </c>
      <c r="Q35" s="32">
        <v>0</v>
      </c>
    </row>
    <row r="36" spans="1:17" ht="30" customHeight="1" thickBot="1" x14ac:dyDescent="0.35">
      <c r="A36" s="79" t="s">
        <v>413</v>
      </c>
      <c r="B36" s="15" t="s">
        <v>80</v>
      </c>
      <c r="C36" s="16"/>
      <c r="D36" s="16"/>
      <c r="E36" s="21"/>
      <c r="F36" s="17" t="s">
        <v>81</v>
      </c>
      <c r="G36" s="28">
        <f t="shared" ref="G36:Q36" si="16">+G37+G48</f>
        <v>19399071000</v>
      </c>
      <c r="H36" s="28">
        <f t="shared" si="16"/>
        <v>0</v>
      </c>
      <c r="I36" s="28">
        <f t="shared" si="16"/>
        <v>0</v>
      </c>
      <c r="J36" s="28">
        <f t="shared" si="16"/>
        <v>0</v>
      </c>
      <c r="K36" s="28">
        <f t="shared" si="16"/>
        <v>0</v>
      </c>
      <c r="L36" s="28">
        <f t="shared" si="16"/>
        <v>0</v>
      </c>
      <c r="M36" s="28">
        <f t="shared" si="16"/>
        <v>19399071000</v>
      </c>
      <c r="N36" s="28">
        <f t="shared" si="16"/>
        <v>16647635530</v>
      </c>
      <c r="O36" s="28">
        <f t="shared" si="16"/>
        <v>14845741799</v>
      </c>
      <c r="P36" s="28">
        <f t="shared" si="16"/>
        <v>1570940113.1800001</v>
      </c>
      <c r="Q36" s="29">
        <f t="shared" si="16"/>
        <v>553558172.18000007</v>
      </c>
    </row>
    <row r="37" spans="1:17" ht="24.75" customHeight="1" thickBot="1" x14ac:dyDescent="0.35">
      <c r="A37" s="79" t="s">
        <v>413</v>
      </c>
      <c r="B37" s="15" t="s">
        <v>82</v>
      </c>
      <c r="C37" s="16"/>
      <c r="D37" s="16"/>
      <c r="E37" s="21"/>
      <c r="F37" s="17" t="s">
        <v>83</v>
      </c>
      <c r="G37" s="30">
        <f t="shared" ref="G37:Q37" si="17">+G38+G41</f>
        <v>237491820</v>
      </c>
      <c r="H37" s="30">
        <f t="shared" si="17"/>
        <v>0</v>
      </c>
      <c r="I37" s="30">
        <f t="shared" si="17"/>
        <v>0</v>
      </c>
      <c r="J37" s="30">
        <f t="shared" si="17"/>
        <v>0</v>
      </c>
      <c r="K37" s="30">
        <f t="shared" si="17"/>
        <v>0</v>
      </c>
      <c r="L37" s="30">
        <f t="shared" si="17"/>
        <v>0</v>
      </c>
      <c r="M37" s="30">
        <f t="shared" si="17"/>
        <v>237491820</v>
      </c>
      <c r="N37" s="30">
        <f t="shared" si="17"/>
        <v>120245910</v>
      </c>
      <c r="O37" s="30">
        <f t="shared" si="17"/>
        <v>120245910</v>
      </c>
      <c r="P37" s="30">
        <f t="shared" si="17"/>
        <v>0</v>
      </c>
      <c r="Q37" s="31">
        <f t="shared" si="17"/>
        <v>0</v>
      </c>
    </row>
    <row r="38" spans="1:17" ht="54.75" customHeight="1" thickBot="1" x14ac:dyDescent="0.35">
      <c r="A38" s="79" t="s">
        <v>413</v>
      </c>
      <c r="B38" s="15" t="s">
        <v>84</v>
      </c>
      <c r="C38" s="21"/>
      <c r="D38" s="21"/>
      <c r="E38" s="21"/>
      <c r="F38" s="17" t="s">
        <v>85</v>
      </c>
      <c r="G38" s="30">
        <f t="shared" ref="G38:Q38" si="18">+G39+G40</f>
        <v>39000000</v>
      </c>
      <c r="H38" s="30">
        <f t="shared" si="18"/>
        <v>0</v>
      </c>
      <c r="I38" s="30">
        <f t="shared" si="18"/>
        <v>0</v>
      </c>
      <c r="J38" s="30">
        <f t="shared" si="18"/>
        <v>0</v>
      </c>
      <c r="K38" s="30">
        <f t="shared" si="18"/>
        <v>0</v>
      </c>
      <c r="L38" s="30">
        <f t="shared" si="18"/>
        <v>0</v>
      </c>
      <c r="M38" s="30">
        <f t="shared" si="18"/>
        <v>39000000</v>
      </c>
      <c r="N38" s="30">
        <f t="shared" si="18"/>
        <v>24000000</v>
      </c>
      <c r="O38" s="30">
        <f t="shared" si="18"/>
        <v>24000000</v>
      </c>
      <c r="P38" s="30">
        <f t="shared" si="18"/>
        <v>0</v>
      </c>
      <c r="Q38" s="31">
        <f t="shared" si="18"/>
        <v>0</v>
      </c>
    </row>
    <row r="39" spans="1:17" ht="48" customHeight="1" thickBot="1" x14ac:dyDescent="0.35">
      <c r="A39" s="79" t="s">
        <v>413</v>
      </c>
      <c r="B39" s="20" t="s">
        <v>86</v>
      </c>
      <c r="C39" s="21" t="s">
        <v>21</v>
      </c>
      <c r="D39" s="21">
        <v>20</v>
      </c>
      <c r="E39" s="21" t="s">
        <v>22</v>
      </c>
      <c r="F39" s="22" t="s">
        <v>87</v>
      </c>
      <c r="G39" s="24">
        <v>29000000</v>
      </c>
      <c r="H39" s="24">
        <v>0</v>
      </c>
      <c r="I39" s="24">
        <v>0</v>
      </c>
      <c r="J39" s="24">
        <v>0</v>
      </c>
      <c r="K39" s="24">
        <v>0</v>
      </c>
      <c r="L39" s="25">
        <f>+H39-I39+J39-K39</f>
        <v>0</v>
      </c>
      <c r="M39" s="24">
        <f>G39+L39</f>
        <v>29000000</v>
      </c>
      <c r="N39" s="24">
        <v>24000000</v>
      </c>
      <c r="O39" s="24">
        <v>24000000</v>
      </c>
      <c r="P39" s="24">
        <v>0</v>
      </c>
      <c r="Q39" s="26">
        <v>0</v>
      </c>
    </row>
    <row r="40" spans="1:17" ht="30.75" customHeight="1" thickBot="1" x14ac:dyDescent="0.35">
      <c r="A40" s="79" t="s">
        <v>413</v>
      </c>
      <c r="B40" s="20" t="s">
        <v>88</v>
      </c>
      <c r="C40" s="21" t="s">
        <v>21</v>
      </c>
      <c r="D40" s="21">
        <v>20</v>
      </c>
      <c r="E40" s="21" t="s">
        <v>22</v>
      </c>
      <c r="F40" s="22" t="s">
        <v>89</v>
      </c>
      <c r="G40" s="24">
        <v>10000000</v>
      </c>
      <c r="H40" s="24">
        <v>0</v>
      </c>
      <c r="I40" s="24">
        <v>0</v>
      </c>
      <c r="J40" s="24">
        <v>0</v>
      </c>
      <c r="K40" s="24">
        <v>0</v>
      </c>
      <c r="L40" s="25">
        <f>+H40-I40+J40-K40</f>
        <v>0</v>
      </c>
      <c r="M40" s="24">
        <f>G40+L40</f>
        <v>10000000</v>
      </c>
      <c r="N40" s="24">
        <v>0</v>
      </c>
      <c r="O40" s="24">
        <v>0</v>
      </c>
      <c r="P40" s="24">
        <v>0</v>
      </c>
      <c r="Q40" s="26">
        <v>0</v>
      </c>
    </row>
    <row r="41" spans="1:17" ht="43.5" customHeight="1" thickBot="1" x14ac:dyDescent="0.35">
      <c r="A41" s="79" t="s">
        <v>413</v>
      </c>
      <c r="B41" s="33" t="s">
        <v>90</v>
      </c>
      <c r="C41" s="21"/>
      <c r="D41" s="21"/>
      <c r="E41" s="21"/>
      <c r="F41" s="17" t="s">
        <v>91</v>
      </c>
      <c r="G41" s="30">
        <f t="shared" ref="G41:Q41" si="19">+G42+G43+G45+G46+G47+G44</f>
        <v>198491820</v>
      </c>
      <c r="H41" s="30">
        <f t="shared" si="19"/>
        <v>0</v>
      </c>
      <c r="I41" s="30">
        <f t="shared" si="19"/>
        <v>0</v>
      </c>
      <c r="J41" s="30">
        <f t="shared" si="19"/>
        <v>0</v>
      </c>
      <c r="K41" s="30">
        <f t="shared" si="19"/>
        <v>0</v>
      </c>
      <c r="L41" s="30">
        <f t="shared" si="19"/>
        <v>0</v>
      </c>
      <c r="M41" s="30">
        <f t="shared" si="19"/>
        <v>198491820</v>
      </c>
      <c r="N41" s="30">
        <f t="shared" si="19"/>
        <v>96245910</v>
      </c>
      <c r="O41" s="30">
        <f t="shared" si="19"/>
        <v>96245910</v>
      </c>
      <c r="P41" s="30">
        <f t="shared" si="19"/>
        <v>0</v>
      </c>
      <c r="Q41" s="31">
        <f t="shared" si="19"/>
        <v>0</v>
      </c>
    </row>
    <row r="42" spans="1:17" ht="38.25" customHeight="1" thickBot="1" x14ac:dyDescent="0.35">
      <c r="A42" s="79" t="s">
        <v>413</v>
      </c>
      <c r="B42" s="34" t="s">
        <v>92</v>
      </c>
      <c r="C42" s="21" t="s">
        <v>21</v>
      </c>
      <c r="D42" s="21">
        <v>20</v>
      </c>
      <c r="E42" s="21" t="s">
        <v>22</v>
      </c>
      <c r="F42" s="22" t="s">
        <v>93</v>
      </c>
      <c r="G42" s="24">
        <v>40000000</v>
      </c>
      <c r="H42" s="24">
        <v>0</v>
      </c>
      <c r="I42" s="24">
        <v>0</v>
      </c>
      <c r="J42" s="24">
        <v>0</v>
      </c>
      <c r="K42" s="24">
        <v>0</v>
      </c>
      <c r="L42" s="25">
        <f t="shared" ref="L42:L47" si="20">+H42-I42+J42-K42</f>
        <v>0</v>
      </c>
      <c r="M42" s="24">
        <f t="shared" ref="M42:M47" si="21">G42+L42</f>
        <v>40000000</v>
      </c>
      <c r="N42" s="24">
        <v>15000000</v>
      </c>
      <c r="O42" s="24">
        <v>15000000</v>
      </c>
      <c r="P42" s="24">
        <v>0</v>
      </c>
      <c r="Q42" s="26">
        <v>0</v>
      </c>
    </row>
    <row r="43" spans="1:17" ht="46.5" customHeight="1" thickBot="1" x14ac:dyDescent="0.35">
      <c r="A43" s="79" t="s">
        <v>413</v>
      </c>
      <c r="B43" s="34" t="s">
        <v>94</v>
      </c>
      <c r="C43" s="21" t="s">
        <v>21</v>
      </c>
      <c r="D43" s="21">
        <v>20</v>
      </c>
      <c r="E43" s="21" t="s">
        <v>22</v>
      </c>
      <c r="F43" s="22" t="s">
        <v>95</v>
      </c>
      <c r="G43" s="24">
        <v>82491820</v>
      </c>
      <c r="H43" s="24">
        <v>0</v>
      </c>
      <c r="I43" s="24">
        <v>0</v>
      </c>
      <c r="J43" s="24">
        <v>0</v>
      </c>
      <c r="K43" s="24">
        <v>0</v>
      </c>
      <c r="L43" s="25">
        <f t="shared" si="20"/>
        <v>0</v>
      </c>
      <c r="M43" s="24">
        <f t="shared" si="21"/>
        <v>82491820</v>
      </c>
      <c r="N43" s="24">
        <v>38745910</v>
      </c>
      <c r="O43" s="24">
        <v>38745910</v>
      </c>
      <c r="P43" s="24">
        <v>0</v>
      </c>
      <c r="Q43" s="26">
        <v>0</v>
      </c>
    </row>
    <row r="44" spans="1:17" ht="38.25" customHeight="1" thickBot="1" x14ac:dyDescent="0.35">
      <c r="A44" s="79" t="s">
        <v>413</v>
      </c>
      <c r="B44" s="34" t="s">
        <v>96</v>
      </c>
      <c r="C44" s="21" t="s">
        <v>21</v>
      </c>
      <c r="D44" s="21">
        <v>20</v>
      </c>
      <c r="E44" s="21" t="s">
        <v>22</v>
      </c>
      <c r="F44" s="22" t="s">
        <v>97</v>
      </c>
      <c r="G44" s="24">
        <v>2000000</v>
      </c>
      <c r="H44" s="24">
        <v>0</v>
      </c>
      <c r="I44" s="24">
        <v>0</v>
      </c>
      <c r="J44" s="24">
        <v>0</v>
      </c>
      <c r="K44" s="24">
        <v>0</v>
      </c>
      <c r="L44" s="25">
        <f t="shared" si="20"/>
        <v>0</v>
      </c>
      <c r="M44" s="24">
        <f t="shared" si="21"/>
        <v>2000000</v>
      </c>
      <c r="N44" s="24">
        <v>0</v>
      </c>
      <c r="O44" s="24">
        <v>0</v>
      </c>
      <c r="P44" s="24">
        <v>0</v>
      </c>
      <c r="Q44" s="26">
        <v>0</v>
      </c>
    </row>
    <row r="45" spans="1:17" ht="51" customHeight="1" thickBot="1" x14ac:dyDescent="0.35">
      <c r="A45" s="79" t="s">
        <v>413</v>
      </c>
      <c r="B45" s="34" t="s">
        <v>98</v>
      </c>
      <c r="C45" s="21" t="s">
        <v>21</v>
      </c>
      <c r="D45" s="21">
        <v>20</v>
      </c>
      <c r="E45" s="21" t="s">
        <v>22</v>
      </c>
      <c r="F45" s="22" t="s">
        <v>99</v>
      </c>
      <c r="G45" s="24">
        <v>12000000</v>
      </c>
      <c r="H45" s="24">
        <v>0</v>
      </c>
      <c r="I45" s="24">
        <v>0</v>
      </c>
      <c r="J45" s="24">
        <v>0</v>
      </c>
      <c r="K45" s="24">
        <v>0</v>
      </c>
      <c r="L45" s="25">
        <f t="shared" si="20"/>
        <v>0</v>
      </c>
      <c r="M45" s="24">
        <f t="shared" si="21"/>
        <v>12000000</v>
      </c>
      <c r="N45" s="24">
        <v>7000000</v>
      </c>
      <c r="O45" s="24">
        <v>7000000</v>
      </c>
      <c r="P45" s="24">
        <v>0</v>
      </c>
      <c r="Q45" s="26">
        <v>0</v>
      </c>
    </row>
    <row r="46" spans="1:17" ht="38.25" customHeight="1" thickBot="1" x14ac:dyDescent="0.35">
      <c r="A46" s="79" t="s">
        <v>413</v>
      </c>
      <c r="B46" s="34" t="s">
        <v>100</v>
      </c>
      <c r="C46" s="21" t="s">
        <v>21</v>
      </c>
      <c r="D46" s="21">
        <v>20</v>
      </c>
      <c r="E46" s="21" t="s">
        <v>22</v>
      </c>
      <c r="F46" s="22" t="s">
        <v>101</v>
      </c>
      <c r="G46" s="24">
        <v>10000000</v>
      </c>
      <c r="H46" s="24">
        <v>0</v>
      </c>
      <c r="I46" s="24">
        <v>0</v>
      </c>
      <c r="J46" s="24">
        <v>0</v>
      </c>
      <c r="K46" s="24">
        <v>0</v>
      </c>
      <c r="L46" s="25">
        <f t="shared" si="20"/>
        <v>0</v>
      </c>
      <c r="M46" s="24">
        <f t="shared" si="21"/>
        <v>10000000</v>
      </c>
      <c r="N46" s="24">
        <v>3500000</v>
      </c>
      <c r="O46" s="24">
        <v>3500000</v>
      </c>
      <c r="P46" s="24">
        <v>0</v>
      </c>
      <c r="Q46" s="26">
        <v>0</v>
      </c>
    </row>
    <row r="47" spans="1:17" ht="25.5" customHeight="1" thickBot="1" x14ac:dyDescent="0.35">
      <c r="A47" s="79" t="s">
        <v>413</v>
      </c>
      <c r="B47" s="34" t="s">
        <v>102</v>
      </c>
      <c r="C47" s="21" t="s">
        <v>21</v>
      </c>
      <c r="D47" s="21">
        <v>20</v>
      </c>
      <c r="E47" s="21" t="s">
        <v>22</v>
      </c>
      <c r="F47" s="22" t="s">
        <v>103</v>
      </c>
      <c r="G47" s="24">
        <v>52000000</v>
      </c>
      <c r="H47" s="24">
        <v>0</v>
      </c>
      <c r="I47" s="24">
        <v>0</v>
      </c>
      <c r="J47" s="24">
        <v>0</v>
      </c>
      <c r="K47" s="24">
        <v>0</v>
      </c>
      <c r="L47" s="25">
        <f t="shared" si="20"/>
        <v>0</v>
      </c>
      <c r="M47" s="24">
        <f t="shared" si="21"/>
        <v>52000000</v>
      </c>
      <c r="N47" s="24">
        <v>32000000</v>
      </c>
      <c r="O47" s="24">
        <v>32000000</v>
      </c>
      <c r="P47" s="24">
        <v>0</v>
      </c>
      <c r="Q47" s="26">
        <v>0</v>
      </c>
    </row>
    <row r="48" spans="1:17" ht="27.75" customHeight="1" thickBot="1" x14ac:dyDescent="0.35">
      <c r="A48" s="79" t="s">
        <v>413</v>
      </c>
      <c r="B48" s="15" t="s">
        <v>104</v>
      </c>
      <c r="C48" s="21"/>
      <c r="D48" s="21"/>
      <c r="E48" s="21"/>
      <c r="F48" s="17" t="s">
        <v>105</v>
      </c>
      <c r="G48" s="30">
        <f t="shared" ref="G48:Q48" si="22">+G49+G58+G65+G71+G54</f>
        <v>19161579180</v>
      </c>
      <c r="H48" s="30">
        <f t="shared" si="22"/>
        <v>0</v>
      </c>
      <c r="I48" s="30">
        <f t="shared" si="22"/>
        <v>0</v>
      </c>
      <c r="J48" s="30">
        <f t="shared" si="22"/>
        <v>0</v>
      </c>
      <c r="K48" s="30">
        <f t="shared" si="22"/>
        <v>0</v>
      </c>
      <c r="L48" s="30">
        <f t="shared" si="22"/>
        <v>0</v>
      </c>
      <c r="M48" s="30">
        <f t="shared" si="22"/>
        <v>19161579180</v>
      </c>
      <c r="N48" s="30">
        <f t="shared" si="22"/>
        <v>16527389620</v>
      </c>
      <c r="O48" s="30">
        <f t="shared" si="22"/>
        <v>14725495889</v>
      </c>
      <c r="P48" s="30">
        <f t="shared" si="22"/>
        <v>1570940113.1800001</v>
      </c>
      <c r="Q48" s="31">
        <f t="shared" si="22"/>
        <v>553558172.18000007</v>
      </c>
    </row>
    <row r="49" spans="1:17" ht="66.75" customHeight="1" thickBot="1" x14ac:dyDescent="0.35">
      <c r="A49" s="79" t="s">
        <v>413</v>
      </c>
      <c r="B49" s="15" t="s">
        <v>106</v>
      </c>
      <c r="C49" s="21"/>
      <c r="D49" s="21"/>
      <c r="E49" s="21"/>
      <c r="F49" s="17" t="s">
        <v>107</v>
      </c>
      <c r="G49" s="30">
        <f t="shared" ref="G49:Q49" si="23">+G50+G51+G52+G53</f>
        <v>853000000</v>
      </c>
      <c r="H49" s="30">
        <f t="shared" si="23"/>
        <v>0</v>
      </c>
      <c r="I49" s="30">
        <f t="shared" si="23"/>
        <v>0</v>
      </c>
      <c r="J49" s="30">
        <f t="shared" si="23"/>
        <v>0</v>
      </c>
      <c r="K49" s="30">
        <f t="shared" si="23"/>
        <v>0</v>
      </c>
      <c r="L49" s="30">
        <f t="shared" si="23"/>
        <v>0</v>
      </c>
      <c r="M49" s="30">
        <f t="shared" si="23"/>
        <v>853000000</v>
      </c>
      <c r="N49" s="30">
        <f t="shared" si="23"/>
        <v>760631584</v>
      </c>
      <c r="O49" s="30">
        <f t="shared" si="23"/>
        <v>404151709</v>
      </c>
      <c r="P49" s="30">
        <f t="shared" si="23"/>
        <v>19520125</v>
      </c>
      <c r="Q49" s="31">
        <f t="shared" si="23"/>
        <v>19520125</v>
      </c>
    </row>
    <row r="50" spans="1:17" ht="36" customHeight="1" thickBot="1" x14ac:dyDescent="0.35">
      <c r="A50" s="79" t="s">
        <v>413</v>
      </c>
      <c r="B50" s="20" t="s">
        <v>108</v>
      </c>
      <c r="C50" s="21" t="s">
        <v>21</v>
      </c>
      <c r="D50" s="21">
        <v>20</v>
      </c>
      <c r="E50" s="21" t="s">
        <v>22</v>
      </c>
      <c r="F50" s="22" t="s">
        <v>109</v>
      </c>
      <c r="G50" s="24">
        <v>6000000</v>
      </c>
      <c r="H50" s="24">
        <v>0</v>
      </c>
      <c r="I50" s="24">
        <v>0</v>
      </c>
      <c r="J50" s="24">
        <v>0</v>
      </c>
      <c r="K50" s="24">
        <v>0</v>
      </c>
      <c r="L50" s="25">
        <f>+H50-I50+J50-K50</f>
        <v>0</v>
      </c>
      <c r="M50" s="24">
        <f>G50+L50</f>
        <v>6000000</v>
      </c>
      <c r="N50" s="24">
        <v>0</v>
      </c>
      <c r="O50" s="24">
        <v>0</v>
      </c>
      <c r="P50" s="24">
        <v>0</v>
      </c>
      <c r="Q50" s="26">
        <v>0</v>
      </c>
    </row>
    <row r="51" spans="1:17" ht="36" customHeight="1" thickBot="1" x14ac:dyDescent="0.35">
      <c r="A51" s="79" t="s">
        <v>413</v>
      </c>
      <c r="B51" s="20" t="s">
        <v>110</v>
      </c>
      <c r="C51" s="21" t="s">
        <v>21</v>
      </c>
      <c r="D51" s="21">
        <v>20</v>
      </c>
      <c r="E51" s="21" t="s">
        <v>22</v>
      </c>
      <c r="F51" s="22" t="s">
        <v>111</v>
      </c>
      <c r="G51" s="24">
        <v>15000000</v>
      </c>
      <c r="H51" s="24">
        <v>0</v>
      </c>
      <c r="I51" s="24">
        <v>0</v>
      </c>
      <c r="J51" s="24">
        <v>0</v>
      </c>
      <c r="K51" s="24">
        <v>0</v>
      </c>
      <c r="L51" s="25">
        <f>+H51-I51+J51-K51</f>
        <v>0</v>
      </c>
      <c r="M51" s="24">
        <f>G51+L51</f>
        <v>15000000</v>
      </c>
      <c r="N51" s="24">
        <v>0</v>
      </c>
      <c r="O51" s="24">
        <v>0</v>
      </c>
      <c r="P51" s="24">
        <v>0</v>
      </c>
      <c r="Q51" s="26">
        <v>0</v>
      </c>
    </row>
    <row r="52" spans="1:17" ht="36" customHeight="1" thickBot="1" x14ac:dyDescent="0.35">
      <c r="A52" s="79" t="s">
        <v>413</v>
      </c>
      <c r="B52" s="20" t="s">
        <v>112</v>
      </c>
      <c r="C52" s="21" t="s">
        <v>21</v>
      </c>
      <c r="D52" s="21">
        <v>20</v>
      </c>
      <c r="E52" s="21" t="s">
        <v>22</v>
      </c>
      <c r="F52" s="22" t="s">
        <v>113</v>
      </c>
      <c r="G52" s="24">
        <v>456000000</v>
      </c>
      <c r="H52" s="24">
        <v>0</v>
      </c>
      <c r="I52" s="24">
        <v>0</v>
      </c>
      <c r="J52" s="24">
        <v>0</v>
      </c>
      <c r="K52" s="24">
        <v>0</v>
      </c>
      <c r="L52" s="25">
        <f>+H52-I52+J52-K52</f>
        <v>0</v>
      </c>
      <c r="M52" s="24">
        <f>G52+L52</f>
        <v>456000000</v>
      </c>
      <c r="N52" s="24">
        <v>384631584</v>
      </c>
      <c r="O52" s="24">
        <v>384631584</v>
      </c>
      <c r="P52" s="24">
        <v>0</v>
      </c>
      <c r="Q52" s="26">
        <v>0</v>
      </c>
    </row>
    <row r="53" spans="1:17" ht="36" customHeight="1" thickBot="1" x14ac:dyDescent="0.35">
      <c r="A53" s="79" t="s">
        <v>413</v>
      </c>
      <c r="B53" s="20" t="s">
        <v>114</v>
      </c>
      <c r="C53" s="21" t="s">
        <v>21</v>
      </c>
      <c r="D53" s="21">
        <v>20</v>
      </c>
      <c r="E53" s="21" t="s">
        <v>22</v>
      </c>
      <c r="F53" s="22" t="s">
        <v>115</v>
      </c>
      <c r="G53" s="24">
        <v>376000000</v>
      </c>
      <c r="H53" s="24">
        <v>0</v>
      </c>
      <c r="I53" s="24">
        <v>0</v>
      </c>
      <c r="J53" s="24">
        <v>0</v>
      </c>
      <c r="K53" s="24">
        <v>0</v>
      </c>
      <c r="L53" s="25">
        <f>+H53-I53+J53-K53</f>
        <v>0</v>
      </c>
      <c r="M53" s="24">
        <f>G53+L53</f>
        <v>376000000</v>
      </c>
      <c r="N53" s="24">
        <v>376000000</v>
      </c>
      <c r="O53" s="24">
        <v>19520125</v>
      </c>
      <c r="P53" s="24">
        <v>19520125</v>
      </c>
      <c r="Q53" s="26">
        <v>19520125</v>
      </c>
    </row>
    <row r="54" spans="1:17" ht="49.5" customHeight="1" thickBot="1" x14ac:dyDescent="0.35">
      <c r="A54" s="79" t="s">
        <v>413</v>
      </c>
      <c r="B54" s="15" t="s">
        <v>116</v>
      </c>
      <c r="C54" s="21"/>
      <c r="D54" s="21"/>
      <c r="E54" s="21"/>
      <c r="F54" s="17" t="s">
        <v>117</v>
      </c>
      <c r="G54" s="30">
        <f t="shared" ref="G54:Q54" si="24">+G55+G56+G57</f>
        <v>9682389879</v>
      </c>
      <c r="H54" s="30">
        <f t="shared" si="24"/>
        <v>0</v>
      </c>
      <c r="I54" s="30">
        <f t="shared" si="24"/>
        <v>0</v>
      </c>
      <c r="J54" s="30">
        <f t="shared" si="24"/>
        <v>0</v>
      </c>
      <c r="K54" s="30">
        <f t="shared" si="24"/>
        <v>0</v>
      </c>
      <c r="L54" s="30">
        <f t="shared" si="24"/>
        <v>0</v>
      </c>
      <c r="M54" s="30">
        <f t="shared" si="24"/>
        <v>9682389879</v>
      </c>
      <c r="N54" s="30">
        <f t="shared" si="24"/>
        <v>8790547451</v>
      </c>
      <c r="O54" s="30">
        <f t="shared" si="24"/>
        <v>8270547451</v>
      </c>
      <c r="P54" s="30">
        <f t="shared" si="24"/>
        <v>1547155636.1800001</v>
      </c>
      <c r="Q54" s="31">
        <f t="shared" si="24"/>
        <v>529773695.18000001</v>
      </c>
    </row>
    <row r="55" spans="1:17" ht="28.5" customHeight="1" thickBot="1" x14ac:dyDescent="0.35">
      <c r="A55" s="79" t="s">
        <v>413</v>
      </c>
      <c r="B55" s="20" t="s">
        <v>118</v>
      </c>
      <c r="C55" s="21" t="s">
        <v>21</v>
      </c>
      <c r="D55" s="21">
        <v>20</v>
      </c>
      <c r="E55" s="21" t="s">
        <v>22</v>
      </c>
      <c r="F55" s="22" t="s">
        <v>119</v>
      </c>
      <c r="G55" s="24">
        <v>1764740547</v>
      </c>
      <c r="H55" s="24">
        <v>0</v>
      </c>
      <c r="I55" s="24">
        <v>0</v>
      </c>
      <c r="J55" s="24">
        <v>0</v>
      </c>
      <c r="K55" s="24">
        <v>0</v>
      </c>
      <c r="L55" s="25">
        <f>+H55-I55+J55-K55</f>
        <v>0</v>
      </c>
      <c r="M55" s="24">
        <f>G55+L55</f>
        <v>1764740547</v>
      </c>
      <c r="N55" s="24">
        <v>1017898119</v>
      </c>
      <c r="O55" s="24">
        <v>1017898119</v>
      </c>
      <c r="P55" s="24">
        <v>1017381941</v>
      </c>
      <c r="Q55" s="26">
        <v>0</v>
      </c>
    </row>
    <row r="56" spans="1:17" ht="28.5" customHeight="1" thickBot="1" x14ac:dyDescent="0.35">
      <c r="A56" s="79" t="s">
        <v>413</v>
      </c>
      <c r="B56" s="20" t="s">
        <v>120</v>
      </c>
      <c r="C56" s="21" t="s">
        <v>21</v>
      </c>
      <c r="D56" s="21">
        <v>20</v>
      </c>
      <c r="E56" s="21" t="s">
        <v>22</v>
      </c>
      <c r="F56" s="22" t="s">
        <v>121</v>
      </c>
      <c r="G56" s="24">
        <v>7916649332</v>
      </c>
      <c r="H56" s="24">
        <v>0</v>
      </c>
      <c r="I56" s="24">
        <v>0</v>
      </c>
      <c r="J56" s="24">
        <v>0</v>
      </c>
      <c r="K56" s="24">
        <v>0</v>
      </c>
      <c r="L56" s="25">
        <f>+H56-I56+J56-K56</f>
        <v>0</v>
      </c>
      <c r="M56" s="24">
        <f>G56+L56</f>
        <v>7916649332</v>
      </c>
      <c r="N56" s="24">
        <v>7771649332</v>
      </c>
      <c r="O56" s="24">
        <v>7251649332</v>
      </c>
      <c r="P56" s="24">
        <v>529773695.18000001</v>
      </c>
      <c r="Q56" s="26">
        <v>529773695.18000001</v>
      </c>
    </row>
    <row r="57" spans="1:17" ht="35.25" customHeight="1" thickBot="1" x14ac:dyDescent="0.35">
      <c r="A57" s="79" t="s">
        <v>413</v>
      </c>
      <c r="B57" s="20" t="s">
        <v>122</v>
      </c>
      <c r="C57" s="21" t="s">
        <v>21</v>
      </c>
      <c r="D57" s="21">
        <v>20</v>
      </c>
      <c r="E57" s="21" t="s">
        <v>22</v>
      </c>
      <c r="F57" s="22" t="s">
        <v>123</v>
      </c>
      <c r="G57" s="24">
        <v>1000000</v>
      </c>
      <c r="H57" s="24">
        <v>0</v>
      </c>
      <c r="I57" s="24">
        <v>0</v>
      </c>
      <c r="J57" s="24">
        <v>0</v>
      </c>
      <c r="K57" s="24">
        <v>0</v>
      </c>
      <c r="L57" s="25">
        <f>+H57-I57+J57-K57</f>
        <v>0</v>
      </c>
      <c r="M57" s="24">
        <f>G57+L57</f>
        <v>1000000</v>
      </c>
      <c r="N57" s="24">
        <v>1000000</v>
      </c>
      <c r="O57" s="24">
        <v>1000000</v>
      </c>
      <c r="P57" s="24">
        <v>0</v>
      </c>
      <c r="Q57" s="26">
        <v>0</v>
      </c>
    </row>
    <row r="58" spans="1:17" ht="49.5" customHeight="1" thickBot="1" x14ac:dyDescent="0.35">
      <c r="A58" s="79" t="s">
        <v>413</v>
      </c>
      <c r="B58" s="15" t="s">
        <v>124</v>
      </c>
      <c r="C58" s="21"/>
      <c r="D58" s="21"/>
      <c r="E58" s="21"/>
      <c r="F58" s="17" t="s">
        <v>125</v>
      </c>
      <c r="G58" s="30">
        <f t="shared" ref="G58:Q58" si="25">SUM(G59:G64)</f>
        <v>8027189301</v>
      </c>
      <c r="H58" s="30">
        <f t="shared" si="25"/>
        <v>0</v>
      </c>
      <c r="I58" s="30">
        <f t="shared" si="25"/>
        <v>0</v>
      </c>
      <c r="J58" s="30">
        <f t="shared" si="25"/>
        <v>0</v>
      </c>
      <c r="K58" s="30">
        <f t="shared" si="25"/>
        <v>0</v>
      </c>
      <c r="L58" s="30">
        <f t="shared" si="25"/>
        <v>0</v>
      </c>
      <c r="M58" s="30">
        <f t="shared" si="25"/>
        <v>8027189301</v>
      </c>
      <c r="N58" s="30">
        <f t="shared" si="25"/>
        <v>6803210585</v>
      </c>
      <c r="O58" s="30">
        <f t="shared" si="25"/>
        <v>6050796729</v>
      </c>
      <c r="P58" s="30">
        <f t="shared" si="25"/>
        <v>4264352</v>
      </c>
      <c r="Q58" s="31">
        <f t="shared" si="25"/>
        <v>4264352</v>
      </c>
    </row>
    <row r="59" spans="1:17" ht="32.25" customHeight="1" thickBot="1" x14ac:dyDescent="0.35">
      <c r="A59" s="79" t="s">
        <v>413</v>
      </c>
      <c r="B59" s="20" t="s">
        <v>126</v>
      </c>
      <c r="C59" s="21" t="s">
        <v>21</v>
      </c>
      <c r="D59" s="21">
        <v>20</v>
      </c>
      <c r="E59" s="21" t="s">
        <v>22</v>
      </c>
      <c r="F59" s="22" t="s">
        <v>127</v>
      </c>
      <c r="G59" s="24">
        <v>1901794484</v>
      </c>
      <c r="H59" s="24">
        <v>0</v>
      </c>
      <c r="I59" s="24">
        <v>0</v>
      </c>
      <c r="J59" s="24">
        <v>0</v>
      </c>
      <c r="K59" s="24">
        <v>0</v>
      </c>
      <c r="L59" s="25">
        <f t="shared" ref="L59:L64" si="26">+H59-I59+J59-K59</f>
        <v>0</v>
      </c>
      <c r="M59" s="24">
        <f t="shared" ref="M59:M64" si="27">G59+L59</f>
        <v>1901794484</v>
      </c>
      <c r="N59" s="24">
        <v>1885118976</v>
      </c>
      <c r="O59" s="24">
        <v>1844683776</v>
      </c>
      <c r="P59" s="24">
        <v>0</v>
      </c>
      <c r="Q59" s="26">
        <v>0</v>
      </c>
    </row>
    <row r="60" spans="1:17" ht="32.25" customHeight="1" thickBot="1" x14ac:dyDescent="0.35">
      <c r="A60" s="79" t="s">
        <v>413</v>
      </c>
      <c r="B60" s="20" t="s">
        <v>128</v>
      </c>
      <c r="C60" s="21" t="s">
        <v>21</v>
      </c>
      <c r="D60" s="21">
        <v>20</v>
      </c>
      <c r="E60" s="21" t="s">
        <v>22</v>
      </c>
      <c r="F60" s="22" t="s">
        <v>129</v>
      </c>
      <c r="G60" s="24">
        <v>3522762176</v>
      </c>
      <c r="H60" s="24">
        <v>0</v>
      </c>
      <c r="I60" s="24">
        <v>0</v>
      </c>
      <c r="J60" s="24">
        <v>0</v>
      </c>
      <c r="K60" s="24">
        <v>0</v>
      </c>
      <c r="L60" s="25">
        <f t="shared" si="26"/>
        <v>0</v>
      </c>
      <c r="M60" s="24">
        <f t="shared" si="27"/>
        <v>3522762176</v>
      </c>
      <c r="N60" s="24">
        <v>3219161216</v>
      </c>
      <c r="O60" s="24">
        <v>2582918208</v>
      </c>
      <c r="P60" s="24">
        <v>0</v>
      </c>
      <c r="Q60" s="26">
        <v>0</v>
      </c>
    </row>
    <row r="61" spans="1:17" ht="44.25" customHeight="1" thickBot="1" x14ac:dyDescent="0.35">
      <c r="A61" s="79" t="s">
        <v>413</v>
      </c>
      <c r="B61" s="20" t="s">
        <v>130</v>
      </c>
      <c r="C61" s="21" t="s">
        <v>21</v>
      </c>
      <c r="D61" s="21">
        <v>20</v>
      </c>
      <c r="E61" s="21" t="s">
        <v>22</v>
      </c>
      <c r="F61" s="22" t="s">
        <v>131</v>
      </c>
      <c r="G61" s="24">
        <v>438053756</v>
      </c>
      <c r="H61" s="24">
        <v>0</v>
      </c>
      <c r="I61" s="24">
        <v>0</v>
      </c>
      <c r="J61" s="24">
        <v>0</v>
      </c>
      <c r="K61" s="24">
        <v>0</v>
      </c>
      <c r="L61" s="25">
        <f t="shared" si="26"/>
        <v>0</v>
      </c>
      <c r="M61" s="24">
        <f t="shared" si="27"/>
        <v>438053756</v>
      </c>
      <c r="N61" s="24">
        <v>288864691</v>
      </c>
      <c r="O61" s="24">
        <v>213129043</v>
      </c>
      <c r="P61" s="24">
        <v>4264352</v>
      </c>
      <c r="Q61" s="26">
        <v>4264352</v>
      </c>
    </row>
    <row r="62" spans="1:17" ht="32.25" customHeight="1" thickBot="1" x14ac:dyDescent="0.35">
      <c r="A62" s="79" t="s">
        <v>413</v>
      </c>
      <c r="B62" s="20" t="s">
        <v>132</v>
      </c>
      <c r="C62" s="21" t="s">
        <v>21</v>
      </c>
      <c r="D62" s="21">
        <v>20</v>
      </c>
      <c r="E62" s="21" t="s">
        <v>22</v>
      </c>
      <c r="F62" s="22" t="s">
        <v>133</v>
      </c>
      <c r="G62" s="24">
        <v>1485186461</v>
      </c>
      <c r="H62" s="24">
        <v>0</v>
      </c>
      <c r="I62" s="24">
        <v>0</v>
      </c>
      <c r="J62" s="24">
        <v>0</v>
      </c>
      <c r="K62" s="24">
        <v>0</v>
      </c>
      <c r="L62" s="25">
        <f t="shared" si="26"/>
        <v>0</v>
      </c>
      <c r="M62" s="24">
        <f t="shared" si="27"/>
        <v>1485186461</v>
      </c>
      <c r="N62" s="24">
        <v>1063111223</v>
      </c>
      <c r="O62" s="24">
        <v>1063111223</v>
      </c>
      <c r="P62" s="24">
        <v>0</v>
      </c>
      <c r="Q62" s="26">
        <v>0</v>
      </c>
    </row>
    <row r="63" spans="1:17" ht="50.25" customHeight="1" thickBot="1" x14ac:dyDescent="0.35">
      <c r="A63" s="79" t="s">
        <v>413</v>
      </c>
      <c r="B63" s="20" t="s">
        <v>134</v>
      </c>
      <c r="C63" s="21" t="s">
        <v>21</v>
      </c>
      <c r="D63" s="21">
        <v>20</v>
      </c>
      <c r="E63" s="21" t="s">
        <v>22</v>
      </c>
      <c r="F63" s="22" t="s">
        <v>135</v>
      </c>
      <c r="G63" s="24">
        <v>160471120</v>
      </c>
      <c r="H63" s="24">
        <v>0</v>
      </c>
      <c r="I63" s="24">
        <v>0</v>
      </c>
      <c r="J63" s="24">
        <v>0</v>
      </c>
      <c r="K63" s="24">
        <v>0</v>
      </c>
      <c r="L63" s="25">
        <f t="shared" si="26"/>
        <v>0</v>
      </c>
      <c r="M63" s="24">
        <f t="shared" si="27"/>
        <v>160471120</v>
      </c>
      <c r="N63" s="24">
        <v>87493827</v>
      </c>
      <c r="O63" s="24">
        <v>87493827</v>
      </c>
      <c r="P63" s="24">
        <v>0</v>
      </c>
      <c r="Q63" s="26">
        <v>0</v>
      </c>
    </row>
    <row r="64" spans="1:17" ht="49.5" customHeight="1" thickBot="1" x14ac:dyDescent="0.35">
      <c r="A64" s="79" t="s">
        <v>413</v>
      </c>
      <c r="B64" s="20" t="s">
        <v>136</v>
      </c>
      <c r="C64" s="21" t="s">
        <v>21</v>
      </c>
      <c r="D64" s="21">
        <v>20</v>
      </c>
      <c r="E64" s="21" t="s">
        <v>22</v>
      </c>
      <c r="F64" s="22" t="s">
        <v>137</v>
      </c>
      <c r="G64" s="24">
        <v>518921304</v>
      </c>
      <c r="H64" s="24">
        <v>0</v>
      </c>
      <c r="I64" s="24">
        <v>0</v>
      </c>
      <c r="J64" s="24">
        <v>0</v>
      </c>
      <c r="K64" s="24">
        <v>0</v>
      </c>
      <c r="L64" s="25">
        <f t="shared" si="26"/>
        <v>0</v>
      </c>
      <c r="M64" s="24">
        <f t="shared" si="27"/>
        <v>518921304</v>
      </c>
      <c r="N64" s="24">
        <v>259460652</v>
      </c>
      <c r="O64" s="24">
        <v>259460652</v>
      </c>
      <c r="P64" s="24">
        <v>0</v>
      </c>
      <c r="Q64" s="26">
        <v>0</v>
      </c>
    </row>
    <row r="65" spans="1:17" ht="32.25" customHeight="1" thickBot="1" x14ac:dyDescent="0.35">
      <c r="A65" s="79" t="s">
        <v>413</v>
      </c>
      <c r="B65" s="15" t="s">
        <v>138</v>
      </c>
      <c r="C65" s="21"/>
      <c r="D65" s="21"/>
      <c r="E65" s="21"/>
      <c r="F65" s="17" t="s">
        <v>139</v>
      </c>
      <c r="G65" s="30">
        <f t="shared" ref="G65:Q65" si="28">SUM(G66:G70)</f>
        <v>563000000</v>
      </c>
      <c r="H65" s="30">
        <f t="shared" si="28"/>
        <v>0</v>
      </c>
      <c r="I65" s="30">
        <f t="shared" si="28"/>
        <v>0</v>
      </c>
      <c r="J65" s="30">
        <f t="shared" si="28"/>
        <v>0</v>
      </c>
      <c r="K65" s="30">
        <f t="shared" si="28"/>
        <v>0</v>
      </c>
      <c r="L65" s="30">
        <f t="shared" si="28"/>
        <v>0</v>
      </c>
      <c r="M65" s="30">
        <f t="shared" si="28"/>
        <v>563000000</v>
      </c>
      <c r="N65" s="30">
        <f t="shared" si="28"/>
        <v>173000000</v>
      </c>
      <c r="O65" s="30">
        <f t="shared" si="28"/>
        <v>0</v>
      </c>
      <c r="P65" s="30">
        <f t="shared" si="28"/>
        <v>0</v>
      </c>
      <c r="Q65" s="31">
        <f t="shared" si="28"/>
        <v>0</v>
      </c>
    </row>
    <row r="66" spans="1:17" ht="33" customHeight="1" thickBot="1" x14ac:dyDescent="0.35">
      <c r="A66" s="79" t="s">
        <v>413</v>
      </c>
      <c r="B66" s="20" t="s">
        <v>140</v>
      </c>
      <c r="C66" s="21" t="s">
        <v>21</v>
      </c>
      <c r="D66" s="21">
        <v>20</v>
      </c>
      <c r="E66" s="21" t="s">
        <v>22</v>
      </c>
      <c r="F66" s="22" t="s">
        <v>141</v>
      </c>
      <c r="G66" s="24">
        <v>270000000</v>
      </c>
      <c r="H66" s="24">
        <v>0</v>
      </c>
      <c r="I66" s="24">
        <v>0</v>
      </c>
      <c r="J66" s="24">
        <v>0</v>
      </c>
      <c r="K66" s="24">
        <v>0</v>
      </c>
      <c r="L66" s="25">
        <f t="shared" ref="L66:L71" si="29">+H66-I66+J66-K66</f>
        <v>0</v>
      </c>
      <c r="M66" s="24">
        <f>G66+L66</f>
        <v>270000000</v>
      </c>
      <c r="N66" s="24">
        <v>170000000</v>
      </c>
      <c r="O66" s="24">
        <v>0</v>
      </c>
      <c r="P66" s="24">
        <v>0</v>
      </c>
      <c r="Q66" s="26">
        <v>0</v>
      </c>
    </row>
    <row r="67" spans="1:17" ht="33" customHeight="1" thickBot="1" x14ac:dyDescent="0.35">
      <c r="A67" s="79" t="s">
        <v>413</v>
      </c>
      <c r="B67" s="20" t="s">
        <v>142</v>
      </c>
      <c r="C67" s="21" t="s">
        <v>21</v>
      </c>
      <c r="D67" s="21">
        <v>20</v>
      </c>
      <c r="E67" s="21" t="s">
        <v>22</v>
      </c>
      <c r="F67" s="22" t="s">
        <v>143</v>
      </c>
      <c r="G67" s="24">
        <v>50000000</v>
      </c>
      <c r="H67" s="24">
        <v>0</v>
      </c>
      <c r="I67" s="24">
        <v>0</v>
      </c>
      <c r="J67" s="24">
        <v>0</v>
      </c>
      <c r="K67" s="24">
        <v>0</v>
      </c>
      <c r="L67" s="25">
        <f t="shared" si="29"/>
        <v>0</v>
      </c>
      <c r="M67" s="24">
        <f>G67+L67</f>
        <v>50000000</v>
      </c>
      <c r="N67" s="24">
        <v>0</v>
      </c>
      <c r="O67" s="24">
        <v>0</v>
      </c>
      <c r="P67" s="24">
        <v>0</v>
      </c>
      <c r="Q67" s="26">
        <v>0</v>
      </c>
    </row>
    <row r="68" spans="1:17" ht="62.25" customHeight="1" thickBot="1" x14ac:dyDescent="0.35">
      <c r="A68" s="79" t="s">
        <v>413</v>
      </c>
      <c r="B68" s="20" t="s">
        <v>144</v>
      </c>
      <c r="C68" s="21" t="s">
        <v>21</v>
      </c>
      <c r="D68" s="21">
        <v>20</v>
      </c>
      <c r="E68" s="21" t="s">
        <v>22</v>
      </c>
      <c r="F68" s="22" t="s">
        <v>145</v>
      </c>
      <c r="G68" s="24">
        <v>3000000</v>
      </c>
      <c r="H68" s="24">
        <v>0</v>
      </c>
      <c r="I68" s="24">
        <v>0</v>
      </c>
      <c r="J68" s="24">
        <v>0</v>
      </c>
      <c r="K68" s="24">
        <v>0</v>
      </c>
      <c r="L68" s="25">
        <f t="shared" si="29"/>
        <v>0</v>
      </c>
      <c r="M68" s="24">
        <f>G68+L68</f>
        <v>3000000</v>
      </c>
      <c r="N68" s="24">
        <v>3000000</v>
      </c>
      <c r="O68" s="24">
        <v>0</v>
      </c>
      <c r="P68" s="24">
        <v>0</v>
      </c>
      <c r="Q68" s="26">
        <v>0</v>
      </c>
    </row>
    <row r="69" spans="1:17" ht="33" customHeight="1" thickBot="1" x14ac:dyDescent="0.35">
      <c r="A69" s="79" t="s">
        <v>413</v>
      </c>
      <c r="B69" s="20" t="s">
        <v>146</v>
      </c>
      <c r="C69" s="21" t="s">
        <v>21</v>
      </c>
      <c r="D69" s="21">
        <v>20</v>
      </c>
      <c r="E69" s="21" t="s">
        <v>22</v>
      </c>
      <c r="F69" s="22" t="s">
        <v>147</v>
      </c>
      <c r="G69" s="24">
        <v>210000000</v>
      </c>
      <c r="H69" s="24">
        <v>0</v>
      </c>
      <c r="I69" s="24">
        <v>0</v>
      </c>
      <c r="J69" s="24">
        <v>0</v>
      </c>
      <c r="K69" s="24">
        <v>0</v>
      </c>
      <c r="L69" s="25">
        <f t="shared" si="29"/>
        <v>0</v>
      </c>
      <c r="M69" s="24">
        <f>G69+L69</f>
        <v>210000000</v>
      </c>
      <c r="N69" s="24">
        <v>0</v>
      </c>
      <c r="O69" s="24">
        <v>0</v>
      </c>
      <c r="P69" s="24">
        <v>0</v>
      </c>
      <c r="Q69" s="26">
        <v>0</v>
      </c>
    </row>
    <row r="70" spans="1:17" ht="33" customHeight="1" thickBot="1" x14ac:dyDescent="0.35">
      <c r="A70" s="79" t="s">
        <v>413</v>
      </c>
      <c r="B70" s="20" t="s">
        <v>148</v>
      </c>
      <c r="C70" s="21" t="s">
        <v>21</v>
      </c>
      <c r="D70" s="21">
        <v>20</v>
      </c>
      <c r="E70" s="21" t="s">
        <v>22</v>
      </c>
      <c r="F70" s="22" t="s">
        <v>149</v>
      </c>
      <c r="G70" s="24">
        <v>30000000</v>
      </c>
      <c r="H70" s="24">
        <v>0</v>
      </c>
      <c r="I70" s="24">
        <v>0</v>
      </c>
      <c r="J70" s="24">
        <v>0</v>
      </c>
      <c r="K70" s="24">
        <v>0</v>
      </c>
      <c r="L70" s="25">
        <f t="shared" si="29"/>
        <v>0</v>
      </c>
      <c r="M70" s="24">
        <f>G70+L70</f>
        <v>30000000</v>
      </c>
      <c r="N70" s="24">
        <v>0</v>
      </c>
      <c r="O70" s="24">
        <v>0</v>
      </c>
      <c r="P70" s="24">
        <v>0</v>
      </c>
      <c r="Q70" s="26">
        <v>0</v>
      </c>
    </row>
    <row r="71" spans="1:17" ht="26.25" customHeight="1" thickBot="1" x14ac:dyDescent="0.35">
      <c r="A71" s="79" t="s">
        <v>413</v>
      </c>
      <c r="B71" s="15" t="s">
        <v>150</v>
      </c>
      <c r="C71" s="21" t="s">
        <v>21</v>
      </c>
      <c r="D71" s="21">
        <v>20</v>
      </c>
      <c r="E71" s="21" t="s">
        <v>22</v>
      </c>
      <c r="F71" s="17" t="s">
        <v>151</v>
      </c>
      <c r="G71" s="30">
        <v>36000000</v>
      </c>
      <c r="H71" s="30">
        <v>0</v>
      </c>
      <c r="I71" s="30">
        <v>0</v>
      </c>
      <c r="J71" s="30">
        <v>0</v>
      </c>
      <c r="K71" s="30">
        <v>0</v>
      </c>
      <c r="L71" s="28">
        <f t="shared" si="29"/>
        <v>0</v>
      </c>
      <c r="M71" s="30">
        <v>36000000</v>
      </c>
      <c r="N71" s="30">
        <v>0</v>
      </c>
      <c r="O71" s="30">
        <v>0</v>
      </c>
      <c r="P71" s="30">
        <v>0</v>
      </c>
      <c r="Q71" s="31">
        <v>0</v>
      </c>
    </row>
    <row r="72" spans="1:17" ht="26.25" customHeight="1" thickBot="1" x14ac:dyDescent="0.35">
      <c r="A72" s="79" t="s">
        <v>413</v>
      </c>
      <c r="B72" s="15" t="s">
        <v>152</v>
      </c>
      <c r="C72" s="16"/>
      <c r="D72" s="16"/>
      <c r="E72" s="21"/>
      <c r="F72" s="17" t="s">
        <v>153</v>
      </c>
      <c r="G72" s="30">
        <f t="shared" ref="G72:Q72" si="30">+G73+G76+G81</f>
        <v>27177626000</v>
      </c>
      <c r="H72" s="30">
        <f t="shared" si="30"/>
        <v>0</v>
      </c>
      <c r="I72" s="30">
        <f t="shared" si="30"/>
        <v>0</v>
      </c>
      <c r="J72" s="30">
        <f t="shared" si="30"/>
        <v>0</v>
      </c>
      <c r="K72" s="30">
        <f t="shared" si="30"/>
        <v>0</v>
      </c>
      <c r="L72" s="30">
        <f t="shared" si="30"/>
        <v>0</v>
      </c>
      <c r="M72" s="30">
        <f t="shared" si="30"/>
        <v>27177626000</v>
      </c>
      <c r="N72" s="30">
        <f t="shared" si="30"/>
        <v>1969303445</v>
      </c>
      <c r="O72" s="30">
        <f t="shared" si="30"/>
        <v>60037540</v>
      </c>
      <c r="P72" s="30">
        <f t="shared" si="30"/>
        <v>10770215</v>
      </c>
      <c r="Q72" s="31">
        <f t="shared" si="30"/>
        <v>10770215</v>
      </c>
    </row>
    <row r="73" spans="1:17" ht="26.25" customHeight="1" thickBot="1" x14ac:dyDescent="0.35">
      <c r="A73" s="79" t="s">
        <v>413</v>
      </c>
      <c r="B73" s="15" t="s">
        <v>154</v>
      </c>
      <c r="C73" s="16"/>
      <c r="D73" s="16"/>
      <c r="E73" s="21"/>
      <c r="F73" s="17" t="s">
        <v>155</v>
      </c>
      <c r="G73" s="30">
        <f t="shared" ref="G73:Q74" si="31">+G74</f>
        <v>18767000000</v>
      </c>
      <c r="H73" s="30">
        <f t="shared" si="31"/>
        <v>0</v>
      </c>
      <c r="I73" s="30">
        <f t="shared" si="31"/>
        <v>0</v>
      </c>
      <c r="J73" s="30">
        <f t="shared" si="31"/>
        <v>0</v>
      </c>
      <c r="K73" s="30">
        <f t="shared" si="31"/>
        <v>0</v>
      </c>
      <c r="L73" s="30">
        <f t="shared" si="31"/>
        <v>0</v>
      </c>
      <c r="M73" s="30">
        <f t="shared" si="31"/>
        <v>18767000000</v>
      </c>
      <c r="N73" s="30">
        <f t="shared" si="31"/>
        <v>0</v>
      </c>
      <c r="O73" s="30">
        <f t="shared" si="31"/>
        <v>0</v>
      </c>
      <c r="P73" s="30">
        <f t="shared" si="31"/>
        <v>0</v>
      </c>
      <c r="Q73" s="31">
        <f t="shared" si="31"/>
        <v>0</v>
      </c>
    </row>
    <row r="74" spans="1:17" ht="26.25" customHeight="1" thickBot="1" x14ac:dyDescent="0.35">
      <c r="A74" s="79" t="s">
        <v>413</v>
      </c>
      <c r="B74" s="15" t="s">
        <v>156</v>
      </c>
      <c r="C74" s="16"/>
      <c r="D74" s="16"/>
      <c r="E74" s="21"/>
      <c r="F74" s="17" t="s">
        <v>157</v>
      </c>
      <c r="G74" s="30">
        <f t="shared" si="31"/>
        <v>18767000000</v>
      </c>
      <c r="H74" s="30">
        <f t="shared" si="31"/>
        <v>0</v>
      </c>
      <c r="I74" s="30">
        <f t="shared" si="31"/>
        <v>0</v>
      </c>
      <c r="J74" s="30">
        <f t="shared" si="31"/>
        <v>0</v>
      </c>
      <c r="K74" s="30">
        <f t="shared" si="31"/>
        <v>0</v>
      </c>
      <c r="L74" s="30">
        <f t="shared" si="31"/>
        <v>0</v>
      </c>
      <c r="M74" s="30">
        <f t="shared" si="31"/>
        <v>18767000000</v>
      </c>
      <c r="N74" s="30">
        <f t="shared" si="31"/>
        <v>0</v>
      </c>
      <c r="O74" s="30">
        <f t="shared" si="31"/>
        <v>0</v>
      </c>
      <c r="P74" s="30">
        <f t="shared" si="31"/>
        <v>0</v>
      </c>
      <c r="Q74" s="31">
        <f t="shared" si="31"/>
        <v>0</v>
      </c>
    </row>
    <row r="75" spans="1:17" ht="49.5" customHeight="1" thickBot="1" x14ac:dyDescent="0.35">
      <c r="A75" s="79" t="s">
        <v>413</v>
      </c>
      <c r="B75" s="20" t="s">
        <v>158</v>
      </c>
      <c r="C75" s="21" t="s">
        <v>21</v>
      </c>
      <c r="D75" s="21">
        <v>20</v>
      </c>
      <c r="E75" s="21" t="s">
        <v>22</v>
      </c>
      <c r="F75" s="22" t="s">
        <v>159</v>
      </c>
      <c r="G75" s="35">
        <v>18767000000</v>
      </c>
      <c r="H75" s="24">
        <v>0</v>
      </c>
      <c r="I75" s="24">
        <v>0</v>
      </c>
      <c r="J75" s="24">
        <v>0</v>
      </c>
      <c r="K75" s="24">
        <v>0</v>
      </c>
      <c r="L75" s="25">
        <f>+H75-I75+J75-K75</f>
        <v>0</v>
      </c>
      <c r="M75" s="24">
        <f>G75+L75</f>
        <v>18767000000</v>
      </c>
      <c r="N75" s="24">
        <v>0</v>
      </c>
      <c r="O75" s="24">
        <v>0</v>
      </c>
      <c r="P75" s="24">
        <v>0</v>
      </c>
      <c r="Q75" s="26">
        <v>0</v>
      </c>
    </row>
    <row r="76" spans="1:17" ht="31.5" customHeight="1" thickBot="1" x14ac:dyDescent="0.35">
      <c r="A76" s="79" t="s">
        <v>413</v>
      </c>
      <c r="B76" s="15" t="s">
        <v>160</v>
      </c>
      <c r="C76" s="16"/>
      <c r="D76" s="16"/>
      <c r="E76" s="21"/>
      <c r="F76" s="85" t="s">
        <v>161</v>
      </c>
      <c r="G76" s="30">
        <f t="shared" ref="G76:Q77" si="32">+G77</f>
        <v>188000000</v>
      </c>
      <c r="H76" s="30">
        <f t="shared" si="32"/>
        <v>0</v>
      </c>
      <c r="I76" s="30">
        <f t="shared" si="32"/>
        <v>0</v>
      </c>
      <c r="J76" s="30">
        <f t="shared" si="32"/>
        <v>0</v>
      </c>
      <c r="K76" s="30">
        <f t="shared" si="32"/>
        <v>0</v>
      </c>
      <c r="L76" s="30">
        <f t="shared" si="32"/>
        <v>0</v>
      </c>
      <c r="M76" s="30">
        <f t="shared" si="32"/>
        <v>188000000</v>
      </c>
      <c r="N76" s="30">
        <f t="shared" si="32"/>
        <v>188000000</v>
      </c>
      <c r="O76" s="30">
        <f t="shared" si="32"/>
        <v>19393540</v>
      </c>
      <c r="P76" s="30">
        <f t="shared" si="32"/>
        <v>10770215</v>
      </c>
      <c r="Q76" s="31">
        <f t="shared" si="32"/>
        <v>10770215</v>
      </c>
    </row>
    <row r="77" spans="1:17" ht="31.5" customHeight="1" thickBot="1" x14ac:dyDescent="0.35">
      <c r="A77" s="79" t="s">
        <v>413</v>
      </c>
      <c r="B77" s="15" t="s">
        <v>162</v>
      </c>
      <c r="C77" s="21"/>
      <c r="D77" s="21"/>
      <c r="E77" s="21"/>
      <c r="F77" s="17" t="s">
        <v>163</v>
      </c>
      <c r="G77" s="30">
        <f t="shared" si="32"/>
        <v>188000000</v>
      </c>
      <c r="H77" s="30">
        <f t="shared" si="32"/>
        <v>0</v>
      </c>
      <c r="I77" s="30">
        <f t="shared" si="32"/>
        <v>0</v>
      </c>
      <c r="J77" s="30">
        <f t="shared" si="32"/>
        <v>0</v>
      </c>
      <c r="K77" s="30">
        <f t="shared" si="32"/>
        <v>0</v>
      </c>
      <c r="L77" s="30">
        <f t="shared" si="32"/>
        <v>0</v>
      </c>
      <c r="M77" s="30">
        <f t="shared" si="32"/>
        <v>188000000</v>
      </c>
      <c r="N77" s="30">
        <f t="shared" si="32"/>
        <v>188000000</v>
      </c>
      <c r="O77" s="30">
        <f t="shared" si="32"/>
        <v>19393540</v>
      </c>
      <c r="P77" s="30">
        <f t="shared" si="32"/>
        <v>10770215</v>
      </c>
      <c r="Q77" s="31">
        <f t="shared" si="32"/>
        <v>10770215</v>
      </c>
    </row>
    <row r="78" spans="1:17" ht="34.5" customHeight="1" thickBot="1" x14ac:dyDescent="0.35">
      <c r="A78" s="79" t="s">
        <v>413</v>
      </c>
      <c r="B78" s="15" t="s">
        <v>164</v>
      </c>
      <c r="C78" s="21"/>
      <c r="D78" s="21"/>
      <c r="E78" s="21"/>
      <c r="F78" s="17" t="s">
        <v>165</v>
      </c>
      <c r="G78" s="30">
        <f t="shared" ref="G78:Q78" si="33">+G79+G80</f>
        <v>188000000</v>
      </c>
      <c r="H78" s="30">
        <f t="shared" si="33"/>
        <v>0</v>
      </c>
      <c r="I78" s="30">
        <f t="shared" si="33"/>
        <v>0</v>
      </c>
      <c r="J78" s="30">
        <f t="shared" si="33"/>
        <v>0</v>
      </c>
      <c r="K78" s="30">
        <f t="shared" si="33"/>
        <v>0</v>
      </c>
      <c r="L78" s="30">
        <f t="shared" si="33"/>
        <v>0</v>
      </c>
      <c r="M78" s="30">
        <f t="shared" si="33"/>
        <v>188000000</v>
      </c>
      <c r="N78" s="30">
        <f t="shared" si="33"/>
        <v>188000000</v>
      </c>
      <c r="O78" s="30">
        <f t="shared" si="33"/>
        <v>19393540</v>
      </c>
      <c r="P78" s="30">
        <f t="shared" si="33"/>
        <v>10770215</v>
      </c>
      <c r="Q78" s="31">
        <f t="shared" si="33"/>
        <v>10770215</v>
      </c>
    </row>
    <row r="79" spans="1:17" ht="30" customHeight="1" thickBot="1" x14ac:dyDescent="0.35">
      <c r="A79" s="79" t="s">
        <v>413</v>
      </c>
      <c r="B79" s="20" t="s">
        <v>166</v>
      </c>
      <c r="C79" s="21" t="s">
        <v>21</v>
      </c>
      <c r="D79" s="21">
        <v>20</v>
      </c>
      <c r="E79" s="21" t="s">
        <v>22</v>
      </c>
      <c r="F79" s="22" t="s">
        <v>167</v>
      </c>
      <c r="G79" s="24">
        <v>68000000</v>
      </c>
      <c r="H79" s="24">
        <v>0</v>
      </c>
      <c r="I79" s="24">
        <v>0</v>
      </c>
      <c r="J79" s="24">
        <v>0</v>
      </c>
      <c r="K79" s="24">
        <v>0</v>
      </c>
      <c r="L79" s="25">
        <f>+H79-I79+J79-K79</f>
        <v>0</v>
      </c>
      <c r="M79" s="24">
        <f>G79+L79</f>
        <v>68000000</v>
      </c>
      <c r="N79" s="24">
        <v>68000000</v>
      </c>
      <c r="O79" s="24">
        <v>10851258</v>
      </c>
      <c r="P79" s="24">
        <v>10770215</v>
      </c>
      <c r="Q79" s="26">
        <v>10770215</v>
      </c>
    </row>
    <row r="80" spans="1:17" ht="30" customHeight="1" thickBot="1" x14ac:dyDescent="0.35">
      <c r="A80" s="79" t="s">
        <v>413</v>
      </c>
      <c r="B80" s="20" t="s">
        <v>168</v>
      </c>
      <c r="C80" s="21" t="s">
        <v>21</v>
      </c>
      <c r="D80" s="21">
        <v>20</v>
      </c>
      <c r="E80" s="21" t="s">
        <v>22</v>
      </c>
      <c r="F80" s="22" t="s">
        <v>169</v>
      </c>
      <c r="G80" s="24">
        <v>120000000</v>
      </c>
      <c r="H80" s="24">
        <v>0</v>
      </c>
      <c r="I80" s="24">
        <v>0</v>
      </c>
      <c r="J80" s="24">
        <v>0</v>
      </c>
      <c r="K80" s="24">
        <v>0</v>
      </c>
      <c r="L80" s="25">
        <f>+H80-I80+J80-K80</f>
        <v>0</v>
      </c>
      <c r="M80" s="24">
        <f>G80+L80</f>
        <v>120000000</v>
      </c>
      <c r="N80" s="24">
        <v>120000000</v>
      </c>
      <c r="O80" s="24">
        <v>8542282</v>
      </c>
      <c r="P80" s="24">
        <v>0</v>
      </c>
      <c r="Q80" s="26">
        <v>0</v>
      </c>
    </row>
    <row r="81" spans="1:17" ht="29.25" customHeight="1" thickBot="1" x14ac:dyDescent="0.35">
      <c r="A81" s="79" t="s">
        <v>413</v>
      </c>
      <c r="B81" s="15" t="s">
        <v>170</v>
      </c>
      <c r="C81" s="16"/>
      <c r="D81" s="16"/>
      <c r="E81" s="21"/>
      <c r="F81" s="17" t="s">
        <v>171</v>
      </c>
      <c r="G81" s="30">
        <f t="shared" ref="G81:Q81" si="34">+G82</f>
        <v>8222626000</v>
      </c>
      <c r="H81" s="30">
        <f t="shared" si="34"/>
        <v>0</v>
      </c>
      <c r="I81" s="30">
        <f t="shared" si="34"/>
        <v>0</v>
      </c>
      <c r="J81" s="30">
        <f t="shared" si="34"/>
        <v>0</v>
      </c>
      <c r="K81" s="30">
        <f t="shared" si="34"/>
        <v>0</v>
      </c>
      <c r="L81" s="30">
        <f t="shared" si="34"/>
        <v>0</v>
      </c>
      <c r="M81" s="30">
        <f t="shared" si="34"/>
        <v>8222626000</v>
      </c>
      <c r="N81" s="30">
        <f t="shared" si="34"/>
        <v>1781303445</v>
      </c>
      <c r="O81" s="30">
        <f t="shared" si="34"/>
        <v>40644000</v>
      </c>
      <c r="P81" s="30">
        <f t="shared" si="34"/>
        <v>0</v>
      </c>
      <c r="Q81" s="31">
        <f t="shared" si="34"/>
        <v>0</v>
      </c>
    </row>
    <row r="82" spans="1:17" ht="29.25" customHeight="1" thickBot="1" x14ac:dyDescent="0.35">
      <c r="A82" s="79" t="s">
        <v>413</v>
      </c>
      <c r="B82" s="15" t="s">
        <v>172</v>
      </c>
      <c r="C82" s="16"/>
      <c r="D82" s="16"/>
      <c r="E82" s="21"/>
      <c r="F82" s="17" t="s">
        <v>173</v>
      </c>
      <c r="G82" s="30">
        <f t="shared" ref="G82:Q82" si="35">+G83+G84+G85</f>
        <v>8222626000</v>
      </c>
      <c r="H82" s="30">
        <f t="shared" si="35"/>
        <v>0</v>
      </c>
      <c r="I82" s="30">
        <f t="shared" si="35"/>
        <v>0</v>
      </c>
      <c r="J82" s="30">
        <f t="shared" si="35"/>
        <v>0</v>
      </c>
      <c r="K82" s="30">
        <f t="shared" si="35"/>
        <v>0</v>
      </c>
      <c r="L82" s="30">
        <f t="shared" si="35"/>
        <v>0</v>
      </c>
      <c r="M82" s="30">
        <f t="shared" si="35"/>
        <v>8222626000</v>
      </c>
      <c r="N82" s="30">
        <f t="shared" si="35"/>
        <v>1781303445</v>
      </c>
      <c r="O82" s="30">
        <f t="shared" si="35"/>
        <v>40644000</v>
      </c>
      <c r="P82" s="30">
        <f t="shared" si="35"/>
        <v>0</v>
      </c>
      <c r="Q82" s="31">
        <f t="shared" si="35"/>
        <v>0</v>
      </c>
    </row>
    <row r="83" spans="1:17" ht="24.75" customHeight="1" thickBot="1" x14ac:dyDescent="0.35">
      <c r="A83" s="79" t="s">
        <v>413</v>
      </c>
      <c r="B83" s="20" t="s">
        <v>174</v>
      </c>
      <c r="C83" s="21" t="s">
        <v>175</v>
      </c>
      <c r="D83" s="21">
        <v>10</v>
      </c>
      <c r="E83" s="21" t="s">
        <v>22</v>
      </c>
      <c r="F83" s="22" t="s">
        <v>176</v>
      </c>
      <c r="G83" s="24">
        <v>1408779000</v>
      </c>
      <c r="H83" s="24">
        <v>0</v>
      </c>
      <c r="I83" s="24">
        <v>0</v>
      </c>
      <c r="J83" s="24">
        <v>0</v>
      </c>
      <c r="K83" s="24">
        <v>0</v>
      </c>
      <c r="L83" s="25">
        <f>+H83-I83+J83-K83</f>
        <v>0</v>
      </c>
      <c r="M83" s="24">
        <f>G83+L83</f>
        <v>1408779000</v>
      </c>
      <c r="N83" s="24">
        <v>0</v>
      </c>
      <c r="O83" s="24">
        <v>0</v>
      </c>
      <c r="P83" s="24">
        <v>0</v>
      </c>
      <c r="Q83" s="26">
        <v>0</v>
      </c>
    </row>
    <row r="84" spans="1:17" ht="24.75" customHeight="1" thickBot="1" x14ac:dyDescent="0.35">
      <c r="A84" s="79" t="s">
        <v>413</v>
      </c>
      <c r="B84" s="20" t="s">
        <v>174</v>
      </c>
      <c r="C84" s="21" t="s">
        <v>21</v>
      </c>
      <c r="D84" s="21">
        <v>20</v>
      </c>
      <c r="E84" s="21" t="s">
        <v>22</v>
      </c>
      <c r="F84" s="22" t="s">
        <v>176</v>
      </c>
      <c r="G84" s="24">
        <v>848378000</v>
      </c>
      <c r="H84" s="24">
        <v>0</v>
      </c>
      <c r="I84" s="24">
        <v>0</v>
      </c>
      <c r="J84" s="24">
        <v>0</v>
      </c>
      <c r="K84" s="24">
        <v>0</v>
      </c>
      <c r="L84" s="25">
        <f>+H84-I84+J84-K84</f>
        <v>0</v>
      </c>
      <c r="M84" s="24">
        <f>G84+L84</f>
        <v>848378000</v>
      </c>
      <c r="N84" s="24">
        <v>0</v>
      </c>
      <c r="O84" s="24">
        <v>0</v>
      </c>
      <c r="P84" s="24">
        <v>0</v>
      </c>
      <c r="Q84" s="26">
        <v>0</v>
      </c>
    </row>
    <row r="85" spans="1:17" ht="24.75" customHeight="1" thickBot="1" x14ac:dyDescent="0.35">
      <c r="A85" s="79" t="s">
        <v>413</v>
      </c>
      <c r="B85" s="20" t="s">
        <v>177</v>
      </c>
      <c r="C85" s="21" t="s">
        <v>21</v>
      </c>
      <c r="D85" s="21">
        <v>20</v>
      </c>
      <c r="E85" s="21" t="s">
        <v>22</v>
      </c>
      <c r="F85" s="22" t="s">
        <v>178</v>
      </c>
      <c r="G85" s="24">
        <v>5965469000</v>
      </c>
      <c r="H85" s="24">
        <v>0</v>
      </c>
      <c r="I85" s="24">
        <v>0</v>
      </c>
      <c r="J85" s="24">
        <v>0</v>
      </c>
      <c r="K85" s="24">
        <v>0</v>
      </c>
      <c r="L85" s="25">
        <f>+H85-I85+J85-K85</f>
        <v>0</v>
      </c>
      <c r="M85" s="24">
        <f>G85+L85</f>
        <v>5965469000</v>
      </c>
      <c r="N85" s="24">
        <v>1781303445</v>
      </c>
      <c r="O85" s="24">
        <v>40644000</v>
      </c>
      <c r="P85" s="24">
        <v>0</v>
      </c>
      <c r="Q85" s="26">
        <v>0</v>
      </c>
    </row>
    <row r="86" spans="1:17" ht="33" customHeight="1" thickBot="1" x14ac:dyDescent="0.35">
      <c r="A86" s="79" t="s">
        <v>413</v>
      </c>
      <c r="B86" s="15" t="s">
        <v>179</v>
      </c>
      <c r="C86" s="16"/>
      <c r="D86" s="16"/>
      <c r="E86" s="21"/>
      <c r="F86" s="17" t="s">
        <v>180</v>
      </c>
      <c r="G86" s="30">
        <f t="shared" ref="G86:Q87" si="36">+G87</f>
        <v>6122200000</v>
      </c>
      <c r="H86" s="30">
        <f t="shared" si="36"/>
        <v>0</v>
      </c>
      <c r="I86" s="30">
        <f t="shared" si="36"/>
        <v>0</v>
      </c>
      <c r="J86" s="30">
        <f t="shared" si="36"/>
        <v>0</v>
      </c>
      <c r="K86" s="30">
        <f t="shared" si="36"/>
        <v>0</v>
      </c>
      <c r="L86" s="30">
        <f t="shared" si="36"/>
        <v>0</v>
      </c>
      <c r="M86" s="30">
        <f t="shared" si="36"/>
        <v>6122200000</v>
      </c>
      <c r="N86" s="30">
        <f t="shared" si="36"/>
        <v>4640071275.4499998</v>
      </c>
      <c r="O86" s="30">
        <f t="shared" si="36"/>
        <v>4640071275.4499998</v>
      </c>
      <c r="P86" s="30">
        <f t="shared" si="36"/>
        <v>4640071275.4499998</v>
      </c>
      <c r="Q86" s="31">
        <f t="shared" si="36"/>
        <v>4640071275.4499998</v>
      </c>
    </row>
    <row r="87" spans="1:17" ht="33" customHeight="1" thickBot="1" x14ac:dyDescent="0.35">
      <c r="A87" s="79" t="s">
        <v>413</v>
      </c>
      <c r="B87" s="15" t="s">
        <v>181</v>
      </c>
      <c r="C87" s="16"/>
      <c r="D87" s="16"/>
      <c r="E87" s="21"/>
      <c r="F87" s="17" t="s">
        <v>182</v>
      </c>
      <c r="G87" s="30">
        <f t="shared" si="36"/>
        <v>6122200000</v>
      </c>
      <c r="H87" s="30">
        <f t="shared" si="36"/>
        <v>0</v>
      </c>
      <c r="I87" s="30">
        <f t="shared" si="36"/>
        <v>0</v>
      </c>
      <c r="J87" s="30">
        <f t="shared" si="36"/>
        <v>0</v>
      </c>
      <c r="K87" s="30">
        <f t="shared" si="36"/>
        <v>0</v>
      </c>
      <c r="L87" s="30">
        <f t="shared" si="36"/>
        <v>0</v>
      </c>
      <c r="M87" s="30">
        <f t="shared" si="36"/>
        <v>6122200000</v>
      </c>
      <c r="N87" s="30">
        <f t="shared" si="36"/>
        <v>4640071275.4499998</v>
      </c>
      <c r="O87" s="30">
        <f t="shared" si="36"/>
        <v>4640071275.4499998</v>
      </c>
      <c r="P87" s="30">
        <f t="shared" si="36"/>
        <v>4640071275.4499998</v>
      </c>
      <c r="Q87" s="31">
        <f t="shared" si="36"/>
        <v>4640071275.4499998</v>
      </c>
    </row>
    <row r="88" spans="1:17" ht="28.5" customHeight="1" thickBot="1" x14ac:dyDescent="0.35">
      <c r="A88" s="79" t="s">
        <v>413</v>
      </c>
      <c r="B88" s="36" t="s">
        <v>183</v>
      </c>
      <c r="C88" s="37" t="s">
        <v>21</v>
      </c>
      <c r="D88" s="37">
        <v>20</v>
      </c>
      <c r="E88" s="37" t="s">
        <v>22</v>
      </c>
      <c r="F88" s="38" t="s">
        <v>184</v>
      </c>
      <c r="G88" s="39">
        <v>6122200000</v>
      </c>
      <c r="H88" s="24">
        <v>0</v>
      </c>
      <c r="I88" s="24">
        <v>0</v>
      </c>
      <c r="J88" s="24">
        <v>0</v>
      </c>
      <c r="K88" s="24">
        <v>0</v>
      </c>
      <c r="L88" s="40">
        <f>+H88-I88+J88-K88</f>
        <v>0</v>
      </c>
      <c r="M88" s="39">
        <f>G88+L88</f>
        <v>6122200000</v>
      </c>
      <c r="N88" s="39">
        <v>4640071275.4499998</v>
      </c>
      <c r="O88" s="39">
        <v>4640071275.4499998</v>
      </c>
      <c r="P88" s="39">
        <v>4640071275.4499998</v>
      </c>
      <c r="Q88" s="41">
        <v>4640071275.4499998</v>
      </c>
    </row>
    <row r="89" spans="1:17" s="2" customFormat="1" ht="28.5" customHeight="1" thickBot="1" x14ac:dyDescent="0.35">
      <c r="A89" s="79" t="s">
        <v>413</v>
      </c>
      <c r="B89" s="5" t="s">
        <v>185</v>
      </c>
      <c r="C89" s="6"/>
      <c r="D89" s="6"/>
      <c r="E89" s="6"/>
      <c r="F89" s="7" t="s">
        <v>186</v>
      </c>
      <c r="G89" s="8">
        <f t="shared" ref="G89:Q89" si="37">G90+G93</f>
        <v>969198470862</v>
      </c>
      <c r="H89" s="8">
        <f t="shared" si="37"/>
        <v>0</v>
      </c>
      <c r="I89" s="8">
        <f t="shared" si="37"/>
        <v>0</v>
      </c>
      <c r="J89" s="8">
        <f t="shared" si="37"/>
        <v>0</v>
      </c>
      <c r="K89" s="8">
        <f t="shared" si="37"/>
        <v>0</v>
      </c>
      <c r="L89" s="8">
        <f t="shared" si="37"/>
        <v>0</v>
      </c>
      <c r="M89" s="8">
        <f t="shared" si="37"/>
        <v>969198470862</v>
      </c>
      <c r="N89" s="8">
        <f t="shared" si="37"/>
        <v>0</v>
      </c>
      <c r="O89" s="8">
        <f t="shared" si="37"/>
        <v>0</v>
      </c>
      <c r="P89" s="8">
        <f t="shared" si="37"/>
        <v>0</v>
      </c>
      <c r="Q89" s="9">
        <f t="shared" si="37"/>
        <v>0</v>
      </c>
    </row>
    <row r="90" spans="1:17" ht="23.25" customHeight="1" thickBot="1" x14ac:dyDescent="0.35">
      <c r="A90" s="79" t="s">
        <v>413</v>
      </c>
      <c r="B90" s="10" t="s">
        <v>187</v>
      </c>
      <c r="C90" s="11"/>
      <c r="D90" s="11"/>
      <c r="E90" s="42"/>
      <c r="F90" s="12" t="s">
        <v>188</v>
      </c>
      <c r="G90" s="43">
        <f t="shared" ref="G90:Q90" si="38">G91</f>
        <v>134836170862</v>
      </c>
      <c r="H90" s="43">
        <f t="shared" si="38"/>
        <v>0</v>
      </c>
      <c r="I90" s="43">
        <f t="shared" si="38"/>
        <v>0</v>
      </c>
      <c r="J90" s="43">
        <f t="shared" si="38"/>
        <v>0</v>
      </c>
      <c r="K90" s="43">
        <f t="shared" si="38"/>
        <v>0</v>
      </c>
      <c r="L90" s="43">
        <f t="shared" si="38"/>
        <v>0</v>
      </c>
      <c r="M90" s="43">
        <f t="shared" si="38"/>
        <v>134836170862</v>
      </c>
      <c r="N90" s="43">
        <f t="shared" si="38"/>
        <v>0</v>
      </c>
      <c r="O90" s="43">
        <f t="shared" si="38"/>
        <v>0</v>
      </c>
      <c r="P90" s="43">
        <f t="shared" si="38"/>
        <v>0</v>
      </c>
      <c r="Q90" s="44">
        <f t="shared" si="38"/>
        <v>0</v>
      </c>
    </row>
    <row r="91" spans="1:17" ht="23.25" customHeight="1" thickBot="1" x14ac:dyDescent="0.35">
      <c r="A91" s="79" t="s">
        <v>413</v>
      </c>
      <c r="B91" s="15" t="s">
        <v>189</v>
      </c>
      <c r="C91" s="16"/>
      <c r="D91" s="16"/>
      <c r="E91" s="21"/>
      <c r="F91" s="17" t="s">
        <v>190</v>
      </c>
      <c r="G91" s="45">
        <f t="shared" ref="G91:Q91" si="39">+G92</f>
        <v>134836170862</v>
      </c>
      <c r="H91" s="45">
        <f t="shared" si="39"/>
        <v>0</v>
      </c>
      <c r="I91" s="45">
        <f t="shared" si="39"/>
        <v>0</v>
      </c>
      <c r="J91" s="45">
        <f t="shared" si="39"/>
        <v>0</v>
      </c>
      <c r="K91" s="45">
        <f t="shared" si="39"/>
        <v>0</v>
      </c>
      <c r="L91" s="45">
        <f t="shared" si="39"/>
        <v>0</v>
      </c>
      <c r="M91" s="45">
        <f t="shared" si="39"/>
        <v>134836170862</v>
      </c>
      <c r="N91" s="45">
        <f t="shared" si="39"/>
        <v>0</v>
      </c>
      <c r="O91" s="45">
        <f t="shared" si="39"/>
        <v>0</v>
      </c>
      <c r="P91" s="45">
        <f t="shared" si="39"/>
        <v>0</v>
      </c>
      <c r="Q91" s="46">
        <f t="shared" si="39"/>
        <v>0</v>
      </c>
    </row>
    <row r="92" spans="1:17" ht="23.25" customHeight="1" thickBot="1" x14ac:dyDescent="0.35">
      <c r="A92" s="79" t="s">
        <v>413</v>
      </c>
      <c r="B92" s="20" t="s">
        <v>191</v>
      </c>
      <c r="C92" s="21" t="s">
        <v>175</v>
      </c>
      <c r="D92" s="21">
        <v>11</v>
      </c>
      <c r="E92" s="21" t="s">
        <v>192</v>
      </c>
      <c r="F92" s="22" t="s">
        <v>193</v>
      </c>
      <c r="G92" s="47">
        <v>134836170862</v>
      </c>
      <c r="H92" s="47">
        <v>0</v>
      </c>
      <c r="I92" s="47">
        <v>0</v>
      </c>
      <c r="J92" s="47">
        <v>0</v>
      </c>
      <c r="K92" s="47">
        <v>0</v>
      </c>
      <c r="L92" s="47">
        <f>+H92-I92+J92-K92</f>
        <v>0</v>
      </c>
      <c r="M92" s="47">
        <f>G92+L92</f>
        <v>134836170862</v>
      </c>
      <c r="N92" s="47">
        <v>0</v>
      </c>
      <c r="O92" s="47">
        <v>0</v>
      </c>
      <c r="P92" s="47">
        <v>0</v>
      </c>
      <c r="Q92" s="48">
        <v>0</v>
      </c>
    </row>
    <row r="93" spans="1:17" ht="23.25" customHeight="1" thickBot="1" x14ac:dyDescent="0.35">
      <c r="A93" s="79" t="s">
        <v>413</v>
      </c>
      <c r="B93" s="10" t="s">
        <v>194</v>
      </c>
      <c r="C93" s="11"/>
      <c r="D93" s="11"/>
      <c r="E93" s="42"/>
      <c r="F93" s="12" t="s">
        <v>195</v>
      </c>
      <c r="G93" s="43">
        <f t="shared" ref="G93:Q93" si="40">G94</f>
        <v>834362300000</v>
      </c>
      <c r="H93" s="43">
        <f t="shared" si="40"/>
        <v>0</v>
      </c>
      <c r="I93" s="43">
        <f t="shared" si="40"/>
        <v>0</v>
      </c>
      <c r="J93" s="43">
        <f t="shared" si="40"/>
        <v>0</v>
      </c>
      <c r="K93" s="43">
        <f t="shared" si="40"/>
        <v>0</v>
      </c>
      <c r="L93" s="43">
        <f t="shared" si="40"/>
        <v>0</v>
      </c>
      <c r="M93" s="43">
        <f t="shared" si="40"/>
        <v>834362300000</v>
      </c>
      <c r="N93" s="43">
        <f t="shared" si="40"/>
        <v>0</v>
      </c>
      <c r="O93" s="43">
        <f t="shared" si="40"/>
        <v>0</v>
      </c>
      <c r="P93" s="43">
        <f t="shared" si="40"/>
        <v>0</v>
      </c>
      <c r="Q93" s="44">
        <f t="shared" si="40"/>
        <v>0</v>
      </c>
    </row>
    <row r="94" spans="1:17" ht="23.25" customHeight="1" thickBot="1" x14ac:dyDescent="0.35">
      <c r="A94" s="79" t="s">
        <v>413</v>
      </c>
      <c r="B94" s="15" t="s">
        <v>196</v>
      </c>
      <c r="C94" s="16"/>
      <c r="D94" s="16"/>
      <c r="E94" s="21"/>
      <c r="F94" s="17" t="s">
        <v>197</v>
      </c>
      <c r="G94" s="45">
        <f t="shared" ref="G94:Q94" si="41">+G95</f>
        <v>834362300000</v>
      </c>
      <c r="H94" s="45">
        <f t="shared" si="41"/>
        <v>0</v>
      </c>
      <c r="I94" s="45">
        <f t="shared" si="41"/>
        <v>0</v>
      </c>
      <c r="J94" s="45">
        <f t="shared" si="41"/>
        <v>0</v>
      </c>
      <c r="K94" s="45">
        <f t="shared" si="41"/>
        <v>0</v>
      </c>
      <c r="L94" s="45">
        <f t="shared" si="41"/>
        <v>0</v>
      </c>
      <c r="M94" s="45">
        <f t="shared" si="41"/>
        <v>834362300000</v>
      </c>
      <c r="N94" s="45">
        <f t="shared" si="41"/>
        <v>0</v>
      </c>
      <c r="O94" s="45">
        <f t="shared" si="41"/>
        <v>0</v>
      </c>
      <c r="P94" s="45">
        <f t="shared" si="41"/>
        <v>0</v>
      </c>
      <c r="Q94" s="46">
        <f t="shared" si="41"/>
        <v>0</v>
      </c>
    </row>
    <row r="95" spans="1:17" ht="23.25" customHeight="1" thickBot="1" x14ac:dyDescent="0.35">
      <c r="A95" s="79" t="s">
        <v>413</v>
      </c>
      <c r="B95" s="36" t="s">
        <v>198</v>
      </c>
      <c r="C95" s="37" t="s">
        <v>175</v>
      </c>
      <c r="D95" s="37">
        <v>11</v>
      </c>
      <c r="E95" s="37" t="s">
        <v>22</v>
      </c>
      <c r="F95" s="38" t="s">
        <v>199</v>
      </c>
      <c r="G95" s="49">
        <v>834362300000</v>
      </c>
      <c r="H95" s="49">
        <v>0</v>
      </c>
      <c r="I95" s="49">
        <v>0</v>
      </c>
      <c r="J95" s="49">
        <v>0</v>
      </c>
      <c r="K95" s="49">
        <v>0</v>
      </c>
      <c r="L95" s="40">
        <f>+H95-I95+J95-K95</f>
        <v>0</v>
      </c>
      <c r="M95" s="49">
        <f>G95+L95</f>
        <v>834362300000</v>
      </c>
      <c r="N95" s="49">
        <v>0</v>
      </c>
      <c r="O95" s="49">
        <v>0</v>
      </c>
      <c r="P95" s="49">
        <v>0</v>
      </c>
      <c r="Q95" s="50">
        <v>0</v>
      </c>
    </row>
    <row r="96" spans="1:17" s="2" customFormat="1" ht="24" customHeight="1" thickBot="1" x14ac:dyDescent="0.35">
      <c r="A96" s="79" t="s">
        <v>413</v>
      </c>
      <c r="B96" s="5" t="s">
        <v>200</v>
      </c>
      <c r="C96" s="6"/>
      <c r="D96" s="6"/>
      <c r="E96" s="6"/>
      <c r="F96" s="7" t="s">
        <v>445</v>
      </c>
      <c r="G96" s="8">
        <f t="shared" ref="G96:Q96" si="42">+G97+G193+G199+G211+G222</f>
        <v>4237527256305</v>
      </c>
      <c r="H96" s="8">
        <f t="shared" si="42"/>
        <v>0</v>
      </c>
      <c r="I96" s="8">
        <f t="shared" si="42"/>
        <v>0</v>
      </c>
      <c r="J96" s="8">
        <f t="shared" si="42"/>
        <v>0</v>
      </c>
      <c r="K96" s="8">
        <f t="shared" si="42"/>
        <v>0</v>
      </c>
      <c r="L96" s="8">
        <f t="shared" si="42"/>
        <v>0</v>
      </c>
      <c r="M96" s="8">
        <f t="shared" si="42"/>
        <v>4237527256305</v>
      </c>
      <c r="N96" s="8">
        <f t="shared" si="42"/>
        <v>4116206709510</v>
      </c>
      <c r="O96" s="8">
        <f t="shared" si="42"/>
        <v>4017726839893.2002</v>
      </c>
      <c r="P96" s="8">
        <f t="shared" si="42"/>
        <v>118076763046</v>
      </c>
      <c r="Q96" s="9">
        <f t="shared" si="42"/>
        <v>118076598129</v>
      </c>
    </row>
    <row r="97" spans="1:17" ht="24" customHeight="1" thickBot="1" x14ac:dyDescent="0.35">
      <c r="A97" s="79" t="s">
        <v>413</v>
      </c>
      <c r="B97" s="10" t="s">
        <v>201</v>
      </c>
      <c r="C97" s="11"/>
      <c r="D97" s="11"/>
      <c r="E97" s="42"/>
      <c r="F97" s="12" t="s">
        <v>202</v>
      </c>
      <c r="G97" s="51">
        <f t="shared" ref="G97:Q97" si="43">+G98</f>
        <v>4013197084476</v>
      </c>
      <c r="H97" s="51">
        <f t="shared" si="43"/>
        <v>0</v>
      </c>
      <c r="I97" s="51">
        <f t="shared" si="43"/>
        <v>0</v>
      </c>
      <c r="J97" s="51">
        <f t="shared" si="43"/>
        <v>0</v>
      </c>
      <c r="K97" s="51">
        <f t="shared" si="43"/>
        <v>0</v>
      </c>
      <c r="L97" s="51">
        <f t="shared" si="43"/>
        <v>0</v>
      </c>
      <c r="M97" s="51">
        <f t="shared" si="43"/>
        <v>4013197084476</v>
      </c>
      <c r="N97" s="51">
        <f t="shared" si="43"/>
        <v>3993370352779.3999</v>
      </c>
      <c r="O97" s="51">
        <f t="shared" si="43"/>
        <v>3991564986360.6001</v>
      </c>
      <c r="P97" s="51">
        <f t="shared" si="43"/>
        <v>118076598129</v>
      </c>
      <c r="Q97" s="52">
        <f t="shared" si="43"/>
        <v>118076598129</v>
      </c>
    </row>
    <row r="98" spans="1:17" ht="24" customHeight="1" thickBot="1" x14ac:dyDescent="0.35">
      <c r="A98" s="79" t="s">
        <v>413</v>
      </c>
      <c r="B98" s="15" t="s">
        <v>203</v>
      </c>
      <c r="C98" s="16"/>
      <c r="D98" s="16"/>
      <c r="E98" s="21"/>
      <c r="F98" s="17" t="s">
        <v>204</v>
      </c>
      <c r="G98" s="30">
        <f t="shared" ref="G98:Q98" si="44">+G99+G103+G107+G111+G115+G119+G123+G127+G131+G135+G140+G144+G148+G152+G156+G160+G164+G169+G172+G176+G180+G184+G188+G192</f>
        <v>4013197084476</v>
      </c>
      <c r="H98" s="30">
        <f t="shared" si="44"/>
        <v>0</v>
      </c>
      <c r="I98" s="30">
        <f t="shared" si="44"/>
        <v>0</v>
      </c>
      <c r="J98" s="30">
        <f t="shared" si="44"/>
        <v>0</v>
      </c>
      <c r="K98" s="30">
        <f t="shared" si="44"/>
        <v>0</v>
      </c>
      <c r="L98" s="30">
        <f t="shared" si="44"/>
        <v>0</v>
      </c>
      <c r="M98" s="30">
        <f t="shared" si="44"/>
        <v>4013197084476</v>
      </c>
      <c r="N98" s="30">
        <f t="shared" si="44"/>
        <v>3993370352779.3999</v>
      </c>
      <c r="O98" s="30">
        <f t="shared" si="44"/>
        <v>3991564986360.6001</v>
      </c>
      <c r="P98" s="30">
        <f t="shared" si="44"/>
        <v>118076598129</v>
      </c>
      <c r="Q98" s="31">
        <f t="shared" si="44"/>
        <v>118076598129</v>
      </c>
    </row>
    <row r="99" spans="1:17" ht="54" customHeight="1" thickBot="1" x14ac:dyDescent="0.35">
      <c r="A99" s="79" t="s">
        <v>413</v>
      </c>
      <c r="B99" s="15" t="s">
        <v>205</v>
      </c>
      <c r="C99" s="21"/>
      <c r="D99" s="21"/>
      <c r="E99" s="21"/>
      <c r="F99" s="17" t="s">
        <v>206</v>
      </c>
      <c r="G99" s="30">
        <f t="shared" ref="G99:Q101" si="45">+G100</f>
        <v>197403295128</v>
      </c>
      <c r="H99" s="30">
        <f t="shared" si="45"/>
        <v>0</v>
      </c>
      <c r="I99" s="30">
        <f t="shared" si="45"/>
        <v>0</v>
      </c>
      <c r="J99" s="30">
        <f t="shared" si="45"/>
        <v>0</v>
      </c>
      <c r="K99" s="30">
        <f t="shared" si="45"/>
        <v>0</v>
      </c>
      <c r="L99" s="30">
        <f t="shared" si="45"/>
        <v>0</v>
      </c>
      <c r="M99" s="30">
        <f t="shared" si="45"/>
        <v>197403295128</v>
      </c>
      <c r="N99" s="30">
        <f t="shared" si="45"/>
        <v>197403295128</v>
      </c>
      <c r="O99" s="30">
        <f t="shared" si="45"/>
        <v>197403295128</v>
      </c>
      <c r="P99" s="30">
        <f t="shared" si="45"/>
        <v>0</v>
      </c>
      <c r="Q99" s="31">
        <f t="shared" si="45"/>
        <v>0</v>
      </c>
    </row>
    <row r="100" spans="1:17" ht="54" customHeight="1" thickBot="1" x14ac:dyDescent="0.35">
      <c r="A100" s="79" t="s">
        <v>413</v>
      </c>
      <c r="B100" s="15" t="s">
        <v>207</v>
      </c>
      <c r="C100" s="53"/>
      <c r="D100" s="53"/>
      <c r="E100" s="21"/>
      <c r="F100" s="17" t="s">
        <v>206</v>
      </c>
      <c r="G100" s="30">
        <f t="shared" si="45"/>
        <v>197403295128</v>
      </c>
      <c r="H100" s="30">
        <f t="shared" si="45"/>
        <v>0</v>
      </c>
      <c r="I100" s="30">
        <f t="shared" si="45"/>
        <v>0</v>
      </c>
      <c r="J100" s="30">
        <f t="shared" si="45"/>
        <v>0</v>
      </c>
      <c r="K100" s="30">
        <f t="shared" si="45"/>
        <v>0</v>
      </c>
      <c r="L100" s="30">
        <f t="shared" si="45"/>
        <v>0</v>
      </c>
      <c r="M100" s="30">
        <f t="shared" si="45"/>
        <v>197403295128</v>
      </c>
      <c r="N100" s="30">
        <f t="shared" si="45"/>
        <v>197403295128</v>
      </c>
      <c r="O100" s="30">
        <f t="shared" si="45"/>
        <v>197403295128</v>
      </c>
      <c r="P100" s="30">
        <f t="shared" si="45"/>
        <v>0</v>
      </c>
      <c r="Q100" s="31">
        <f t="shared" si="45"/>
        <v>0</v>
      </c>
    </row>
    <row r="101" spans="1:17" ht="30" customHeight="1" thickBot="1" x14ac:dyDescent="0.35">
      <c r="A101" s="79" t="s">
        <v>413</v>
      </c>
      <c r="B101" s="15" t="s">
        <v>208</v>
      </c>
      <c r="C101" s="53"/>
      <c r="D101" s="53"/>
      <c r="E101" s="21"/>
      <c r="F101" s="17" t="s">
        <v>209</v>
      </c>
      <c r="G101" s="30">
        <f t="shared" si="45"/>
        <v>197403295128</v>
      </c>
      <c r="H101" s="30">
        <f t="shared" si="45"/>
        <v>0</v>
      </c>
      <c r="I101" s="30">
        <f t="shared" si="45"/>
        <v>0</v>
      </c>
      <c r="J101" s="30">
        <f t="shared" si="45"/>
        <v>0</v>
      </c>
      <c r="K101" s="30">
        <f t="shared" si="45"/>
        <v>0</v>
      </c>
      <c r="L101" s="30">
        <f t="shared" si="45"/>
        <v>0</v>
      </c>
      <c r="M101" s="30">
        <f t="shared" si="45"/>
        <v>197403295128</v>
      </c>
      <c r="N101" s="30">
        <f t="shared" si="45"/>
        <v>197403295128</v>
      </c>
      <c r="O101" s="30">
        <f t="shared" si="45"/>
        <v>197403295128</v>
      </c>
      <c r="P101" s="30">
        <f t="shared" si="45"/>
        <v>0</v>
      </c>
      <c r="Q101" s="31">
        <f t="shared" si="45"/>
        <v>0</v>
      </c>
    </row>
    <row r="102" spans="1:17" ht="30" customHeight="1" thickBot="1" x14ac:dyDescent="0.35">
      <c r="A102" s="79" t="s">
        <v>413</v>
      </c>
      <c r="B102" s="20" t="s">
        <v>210</v>
      </c>
      <c r="C102" s="21" t="s">
        <v>175</v>
      </c>
      <c r="D102" s="21">
        <v>11</v>
      </c>
      <c r="E102" s="21" t="s">
        <v>22</v>
      </c>
      <c r="F102" s="22" t="s">
        <v>211</v>
      </c>
      <c r="G102" s="24">
        <v>197403295128</v>
      </c>
      <c r="H102" s="24">
        <v>0</v>
      </c>
      <c r="I102" s="24">
        <v>0</v>
      </c>
      <c r="J102" s="24">
        <v>0</v>
      </c>
      <c r="K102" s="24">
        <v>0</v>
      </c>
      <c r="L102" s="25">
        <f>+H102-I102+J102-K102</f>
        <v>0</v>
      </c>
      <c r="M102" s="24">
        <f>G102+L102</f>
        <v>197403295128</v>
      </c>
      <c r="N102" s="24">
        <v>197403295128</v>
      </c>
      <c r="O102" s="24">
        <v>197403295128</v>
      </c>
      <c r="P102" s="24">
        <v>0</v>
      </c>
      <c r="Q102" s="26">
        <v>0</v>
      </c>
    </row>
    <row r="103" spans="1:17" ht="49.5" customHeight="1" thickBot="1" x14ac:dyDescent="0.35">
      <c r="A103" s="79" t="s">
        <v>413</v>
      </c>
      <c r="B103" s="15" t="s">
        <v>212</v>
      </c>
      <c r="C103" s="53"/>
      <c r="D103" s="53"/>
      <c r="E103" s="21"/>
      <c r="F103" s="17" t="s">
        <v>213</v>
      </c>
      <c r="G103" s="30">
        <f t="shared" ref="G103:Q105" si="46">+G104</f>
        <v>1740600000</v>
      </c>
      <c r="H103" s="30">
        <f t="shared" si="46"/>
        <v>0</v>
      </c>
      <c r="I103" s="30">
        <f t="shared" si="46"/>
        <v>0</v>
      </c>
      <c r="J103" s="30">
        <f t="shared" si="46"/>
        <v>0</v>
      </c>
      <c r="K103" s="30">
        <f t="shared" si="46"/>
        <v>0</v>
      </c>
      <c r="L103" s="30">
        <f t="shared" si="46"/>
        <v>0</v>
      </c>
      <c r="M103" s="30">
        <f t="shared" si="46"/>
        <v>1740600000</v>
      </c>
      <c r="N103" s="30">
        <f t="shared" si="46"/>
        <v>1740600000</v>
      </c>
      <c r="O103" s="30">
        <f t="shared" si="46"/>
        <v>1740600000</v>
      </c>
      <c r="P103" s="30">
        <f t="shared" si="46"/>
        <v>0</v>
      </c>
      <c r="Q103" s="31">
        <f t="shared" si="46"/>
        <v>0</v>
      </c>
    </row>
    <row r="104" spans="1:17" ht="49.5" customHeight="1" thickBot="1" x14ac:dyDescent="0.35">
      <c r="A104" s="79" t="s">
        <v>413</v>
      </c>
      <c r="B104" s="15" t="s">
        <v>214</v>
      </c>
      <c r="C104" s="21"/>
      <c r="D104" s="21"/>
      <c r="E104" s="21"/>
      <c r="F104" s="54" t="s">
        <v>213</v>
      </c>
      <c r="G104" s="30">
        <f t="shared" si="46"/>
        <v>1740600000</v>
      </c>
      <c r="H104" s="30">
        <f t="shared" si="46"/>
        <v>0</v>
      </c>
      <c r="I104" s="30">
        <f t="shared" si="46"/>
        <v>0</v>
      </c>
      <c r="J104" s="30">
        <f t="shared" si="46"/>
        <v>0</v>
      </c>
      <c r="K104" s="30">
        <f t="shared" si="46"/>
        <v>0</v>
      </c>
      <c r="L104" s="30">
        <f t="shared" si="46"/>
        <v>0</v>
      </c>
      <c r="M104" s="30">
        <f t="shared" si="46"/>
        <v>1740600000</v>
      </c>
      <c r="N104" s="30">
        <f t="shared" si="46"/>
        <v>1740600000</v>
      </c>
      <c r="O104" s="30">
        <f t="shared" si="46"/>
        <v>1740600000</v>
      </c>
      <c r="P104" s="30">
        <f t="shared" si="46"/>
        <v>0</v>
      </c>
      <c r="Q104" s="31">
        <f t="shared" si="46"/>
        <v>0</v>
      </c>
    </row>
    <row r="105" spans="1:17" ht="32.25" customHeight="1" thickBot="1" x14ac:dyDescent="0.35">
      <c r="A105" s="79" t="s">
        <v>413</v>
      </c>
      <c r="B105" s="15" t="s">
        <v>215</v>
      </c>
      <c r="C105" s="21"/>
      <c r="D105" s="21"/>
      <c r="E105" s="21"/>
      <c r="F105" s="17" t="s">
        <v>209</v>
      </c>
      <c r="G105" s="30">
        <f t="shared" si="46"/>
        <v>1740600000</v>
      </c>
      <c r="H105" s="30">
        <f t="shared" si="46"/>
        <v>0</v>
      </c>
      <c r="I105" s="30">
        <f t="shared" si="46"/>
        <v>0</v>
      </c>
      <c r="J105" s="30">
        <f t="shared" si="46"/>
        <v>0</v>
      </c>
      <c r="K105" s="30">
        <f t="shared" si="46"/>
        <v>0</v>
      </c>
      <c r="L105" s="30">
        <f t="shared" si="46"/>
        <v>0</v>
      </c>
      <c r="M105" s="30">
        <f t="shared" si="46"/>
        <v>1740600000</v>
      </c>
      <c r="N105" s="30">
        <f t="shared" si="46"/>
        <v>1740600000</v>
      </c>
      <c r="O105" s="30">
        <f t="shared" si="46"/>
        <v>1740600000</v>
      </c>
      <c r="P105" s="30">
        <f t="shared" si="46"/>
        <v>0</v>
      </c>
      <c r="Q105" s="31">
        <f t="shared" si="46"/>
        <v>0</v>
      </c>
    </row>
    <row r="106" spans="1:17" ht="30" customHeight="1" thickBot="1" x14ac:dyDescent="0.35">
      <c r="A106" s="79" t="s">
        <v>413</v>
      </c>
      <c r="B106" s="20" t="s">
        <v>216</v>
      </c>
      <c r="C106" s="21" t="s">
        <v>175</v>
      </c>
      <c r="D106" s="21">
        <v>11</v>
      </c>
      <c r="E106" s="21" t="s">
        <v>22</v>
      </c>
      <c r="F106" s="22" t="s">
        <v>211</v>
      </c>
      <c r="G106" s="24">
        <v>1740600000</v>
      </c>
      <c r="H106" s="24">
        <v>0</v>
      </c>
      <c r="I106" s="24">
        <v>0</v>
      </c>
      <c r="J106" s="24">
        <v>0</v>
      </c>
      <c r="K106" s="24">
        <v>0</v>
      </c>
      <c r="L106" s="25">
        <f>+H106-I106+J106-K106</f>
        <v>0</v>
      </c>
      <c r="M106" s="24">
        <f>G106+L106</f>
        <v>1740600000</v>
      </c>
      <c r="N106" s="24">
        <v>1740600000</v>
      </c>
      <c r="O106" s="24">
        <v>1740600000</v>
      </c>
      <c r="P106" s="24">
        <v>0</v>
      </c>
      <c r="Q106" s="26">
        <v>0</v>
      </c>
    </row>
    <row r="107" spans="1:17" ht="76.5" customHeight="1" thickBot="1" x14ac:dyDescent="0.35">
      <c r="A107" s="79" t="s">
        <v>413</v>
      </c>
      <c r="B107" s="15" t="s">
        <v>217</v>
      </c>
      <c r="C107" s="21"/>
      <c r="D107" s="21"/>
      <c r="E107" s="21"/>
      <c r="F107" s="17" t="s">
        <v>218</v>
      </c>
      <c r="G107" s="30">
        <f t="shared" ref="G107:Q109" si="47">+G108</f>
        <v>152413550265</v>
      </c>
      <c r="H107" s="30">
        <f t="shared" si="47"/>
        <v>0</v>
      </c>
      <c r="I107" s="30">
        <f t="shared" si="47"/>
        <v>0</v>
      </c>
      <c r="J107" s="30">
        <f t="shared" si="47"/>
        <v>0</v>
      </c>
      <c r="K107" s="30">
        <f t="shared" si="47"/>
        <v>0</v>
      </c>
      <c r="L107" s="30">
        <f t="shared" si="47"/>
        <v>0</v>
      </c>
      <c r="M107" s="30">
        <f t="shared" si="47"/>
        <v>152413550265</v>
      </c>
      <c r="N107" s="30">
        <f t="shared" si="47"/>
        <v>152413550265</v>
      </c>
      <c r="O107" s="30">
        <f t="shared" si="47"/>
        <v>152413550265</v>
      </c>
      <c r="P107" s="30">
        <f t="shared" si="47"/>
        <v>0</v>
      </c>
      <c r="Q107" s="31">
        <f t="shared" si="47"/>
        <v>0</v>
      </c>
    </row>
    <row r="108" spans="1:17" ht="78" customHeight="1" thickBot="1" x14ac:dyDescent="0.35">
      <c r="A108" s="79" t="s">
        <v>413</v>
      </c>
      <c r="B108" s="15" t="s">
        <v>219</v>
      </c>
      <c r="C108" s="53"/>
      <c r="D108" s="53"/>
      <c r="E108" s="21"/>
      <c r="F108" s="17" t="s">
        <v>218</v>
      </c>
      <c r="G108" s="30">
        <f t="shared" si="47"/>
        <v>152413550265</v>
      </c>
      <c r="H108" s="30">
        <f t="shared" si="47"/>
        <v>0</v>
      </c>
      <c r="I108" s="30">
        <f t="shared" si="47"/>
        <v>0</v>
      </c>
      <c r="J108" s="30">
        <f t="shared" si="47"/>
        <v>0</v>
      </c>
      <c r="K108" s="30">
        <f t="shared" si="47"/>
        <v>0</v>
      </c>
      <c r="L108" s="30">
        <f t="shared" si="47"/>
        <v>0</v>
      </c>
      <c r="M108" s="30">
        <f t="shared" si="47"/>
        <v>152413550265</v>
      </c>
      <c r="N108" s="30">
        <f t="shared" si="47"/>
        <v>152413550265</v>
      </c>
      <c r="O108" s="30">
        <f t="shared" si="47"/>
        <v>152413550265</v>
      </c>
      <c r="P108" s="30">
        <f t="shared" si="47"/>
        <v>0</v>
      </c>
      <c r="Q108" s="31">
        <f t="shared" si="47"/>
        <v>0</v>
      </c>
    </row>
    <row r="109" spans="1:17" ht="32.25" customHeight="1" thickBot="1" x14ac:dyDescent="0.35">
      <c r="A109" s="79" t="s">
        <v>413</v>
      </c>
      <c r="B109" s="15" t="s">
        <v>220</v>
      </c>
      <c r="C109" s="53"/>
      <c r="D109" s="53"/>
      <c r="E109" s="21"/>
      <c r="F109" s="17" t="s">
        <v>221</v>
      </c>
      <c r="G109" s="30">
        <f t="shared" si="47"/>
        <v>152413550265</v>
      </c>
      <c r="H109" s="30">
        <f t="shared" si="47"/>
        <v>0</v>
      </c>
      <c r="I109" s="30">
        <f t="shared" si="47"/>
        <v>0</v>
      </c>
      <c r="J109" s="30">
        <f t="shared" si="47"/>
        <v>0</v>
      </c>
      <c r="K109" s="30">
        <f t="shared" si="47"/>
        <v>0</v>
      </c>
      <c r="L109" s="30">
        <f t="shared" si="47"/>
        <v>0</v>
      </c>
      <c r="M109" s="30">
        <f t="shared" si="47"/>
        <v>152413550265</v>
      </c>
      <c r="N109" s="30">
        <f t="shared" si="47"/>
        <v>152413550265</v>
      </c>
      <c r="O109" s="30">
        <f t="shared" si="47"/>
        <v>152413550265</v>
      </c>
      <c r="P109" s="30">
        <f t="shared" si="47"/>
        <v>0</v>
      </c>
      <c r="Q109" s="31">
        <f t="shared" si="47"/>
        <v>0</v>
      </c>
    </row>
    <row r="110" spans="1:17" ht="30" customHeight="1" thickBot="1" x14ac:dyDescent="0.35">
      <c r="A110" s="79" t="s">
        <v>413</v>
      </c>
      <c r="B110" s="20" t="s">
        <v>222</v>
      </c>
      <c r="C110" s="21" t="s">
        <v>175</v>
      </c>
      <c r="D110" s="21">
        <v>11</v>
      </c>
      <c r="E110" s="21" t="s">
        <v>22</v>
      </c>
      <c r="F110" s="22" t="s">
        <v>211</v>
      </c>
      <c r="G110" s="24">
        <v>152413550265</v>
      </c>
      <c r="H110" s="24">
        <v>0</v>
      </c>
      <c r="I110" s="24">
        <v>0</v>
      </c>
      <c r="J110" s="24">
        <v>0</v>
      </c>
      <c r="K110" s="24">
        <v>0</v>
      </c>
      <c r="L110" s="25">
        <f>+H110-I110+J110-K110</f>
        <v>0</v>
      </c>
      <c r="M110" s="24">
        <f>G110+L110</f>
        <v>152413550265</v>
      </c>
      <c r="N110" s="24">
        <v>152413550265</v>
      </c>
      <c r="O110" s="24">
        <v>152413550265</v>
      </c>
      <c r="P110" s="24">
        <v>0</v>
      </c>
      <c r="Q110" s="26">
        <v>0</v>
      </c>
    </row>
    <row r="111" spans="1:17" ht="80.25" customHeight="1" thickBot="1" x14ac:dyDescent="0.35">
      <c r="A111" s="79" t="s">
        <v>413</v>
      </c>
      <c r="B111" s="15" t="s">
        <v>223</v>
      </c>
      <c r="C111" s="21"/>
      <c r="D111" s="21"/>
      <c r="E111" s="21"/>
      <c r="F111" s="54" t="s">
        <v>224</v>
      </c>
      <c r="G111" s="30">
        <f t="shared" ref="G111:Q113" si="48">+G112</f>
        <v>174246806812</v>
      </c>
      <c r="H111" s="30">
        <f t="shared" si="48"/>
        <v>0</v>
      </c>
      <c r="I111" s="30">
        <f t="shared" si="48"/>
        <v>0</v>
      </c>
      <c r="J111" s="30">
        <f t="shared" si="48"/>
        <v>0</v>
      </c>
      <c r="K111" s="30">
        <f t="shared" si="48"/>
        <v>0</v>
      </c>
      <c r="L111" s="30">
        <f t="shared" si="48"/>
        <v>0</v>
      </c>
      <c r="M111" s="30">
        <f t="shared" si="48"/>
        <v>174246806812</v>
      </c>
      <c r="N111" s="30">
        <f t="shared" si="48"/>
        <v>174246806812</v>
      </c>
      <c r="O111" s="30">
        <f t="shared" si="48"/>
        <v>174246806812</v>
      </c>
      <c r="P111" s="30">
        <f t="shared" si="48"/>
        <v>0</v>
      </c>
      <c r="Q111" s="31">
        <f t="shared" si="48"/>
        <v>0</v>
      </c>
    </row>
    <row r="112" spans="1:17" ht="80.25" customHeight="1" thickBot="1" x14ac:dyDescent="0.35">
      <c r="A112" s="79" t="s">
        <v>413</v>
      </c>
      <c r="B112" s="15" t="s">
        <v>225</v>
      </c>
      <c r="C112" s="53"/>
      <c r="D112" s="53"/>
      <c r="E112" s="21"/>
      <c r="F112" s="54" t="s">
        <v>224</v>
      </c>
      <c r="G112" s="30">
        <f t="shared" si="48"/>
        <v>174246806812</v>
      </c>
      <c r="H112" s="30">
        <f t="shared" si="48"/>
        <v>0</v>
      </c>
      <c r="I112" s="30">
        <f t="shared" si="48"/>
        <v>0</v>
      </c>
      <c r="J112" s="30">
        <f t="shared" si="48"/>
        <v>0</v>
      </c>
      <c r="K112" s="30">
        <f t="shared" si="48"/>
        <v>0</v>
      </c>
      <c r="L112" s="30">
        <f t="shared" si="48"/>
        <v>0</v>
      </c>
      <c r="M112" s="30">
        <f t="shared" si="48"/>
        <v>174246806812</v>
      </c>
      <c r="N112" s="30">
        <f t="shared" si="48"/>
        <v>174246806812</v>
      </c>
      <c r="O112" s="30">
        <f t="shared" si="48"/>
        <v>174246806812</v>
      </c>
      <c r="P112" s="30">
        <f t="shared" si="48"/>
        <v>0</v>
      </c>
      <c r="Q112" s="31">
        <f t="shared" si="48"/>
        <v>0</v>
      </c>
    </row>
    <row r="113" spans="1:17" ht="28.5" customHeight="1" thickBot="1" x14ac:dyDescent="0.35">
      <c r="A113" s="79" t="s">
        <v>413</v>
      </c>
      <c r="B113" s="15" t="s">
        <v>226</v>
      </c>
      <c r="C113" s="53"/>
      <c r="D113" s="53"/>
      <c r="E113" s="21"/>
      <c r="F113" s="17" t="s">
        <v>221</v>
      </c>
      <c r="G113" s="30">
        <f t="shared" si="48"/>
        <v>174246806812</v>
      </c>
      <c r="H113" s="30">
        <f t="shared" si="48"/>
        <v>0</v>
      </c>
      <c r="I113" s="30">
        <f t="shared" si="48"/>
        <v>0</v>
      </c>
      <c r="J113" s="30">
        <f t="shared" si="48"/>
        <v>0</v>
      </c>
      <c r="K113" s="30">
        <f t="shared" si="48"/>
        <v>0</v>
      </c>
      <c r="L113" s="30">
        <f t="shared" si="48"/>
        <v>0</v>
      </c>
      <c r="M113" s="30">
        <f t="shared" si="48"/>
        <v>174246806812</v>
      </c>
      <c r="N113" s="30">
        <f t="shared" si="48"/>
        <v>174246806812</v>
      </c>
      <c r="O113" s="30">
        <f t="shared" si="48"/>
        <v>174246806812</v>
      </c>
      <c r="P113" s="30">
        <f t="shared" si="48"/>
        <v>0</v>
      </c>
      <c r="Q113" s="31">
        <f t="shared" si="48"/>
        <v>0</v>
      </c>
    </row>
    <row r="114" spans="1:17" ht="30" customHeight="1" thickBot="1" x14ac:dyDescent="0.35">
      <c r="A114" s="79" t="s">
        <v>413</v>
      </c>
      <c r="B114" s="20" t="s">
        <v>227</v>
      </c>
      <c r="C114" s="21" t="s">
        <v>175</v>
      </c>
      <c r="D114" s="21">
        <v>11</v>
      </c>
      <c r="E114" s="21" t="s">
        <v>22</v>
      </c>
      <c r="F114" s="22" t="s">
        <v>211</v>
      </c>
      <c r="G114" s="24">
        <v>174246806812</v>
      </c>
      <c r="H114" s="24">
        <v>0</v>
      </c>
      <c r="I114" s="24">
        <v>0</v>
      </c>
      <c r="J114" s="24">
        <v>0</v>
      </c>
      <c r="K114" s="24">
        <v>0</v>
      </c>
      <c r="L114" s="25">
        <f>+H114-I114+J114-K114</f>
        <v>0</v>
      </c>
      <c r="M114" s="24">
        <f>G114+L114</f>
        <v>174246806812</v>
      </c>
      <c r="N114" s="24">
        <v>174246806812</v>
      </c>
      <c r="O114" s="24">
        <v>174246806812</v>
      </c>
      <c r="P114" s="24">
        <v>0</v>
      </c>
      <c r="Q114" s="26">
        <v>0</v>
      </c>
    </row>
    <row r="115" spans="1:17" ht="61.5" customHeight="1" thickBot="1" x14ac:dyDescent="0.35">
      <c r="A115" s="79" t="s">
        <v>413</v>
      </c>
      <c r="B115" s="15" t="s">
        <v>228</v>
      </c>
      <c r="C115" s="16"/>
      <c r="D115" s="16"/>
      <c r="E115" s="16"/>
      <c r="F115" s="17" t="s">
        <v>229</v>
      </c>
      <c r="G115" s="30">
        <f t="shared" ref="G115:Q117" si="49">+G116</f>
        <v>251092107058</v>
      </c>
      <c r="H115" s="30">
        <f t="shared" si="49"/>
        <v>0</v>
      </c>
      <c r="I115" s="30">
        <f t="shared" si="49"/>
        <v>0</v>
      </c>
      <c r="J115" s="30">
        <f t="shared" si="49"/>
        <v>0</v>
      </c>
      <c r="K115" s="30">
        <f t="shared" si="49"/>
        <v>0</v>
      </c>
      <c r="L115" s="30">
        <f t="shared" si="49"/>
        <v>0</v>
      </c>
      <c r="M115" s="30">
        <f t="shared" si="49"/>
        <v>251092107058</v>
      </c>
      <c r="N115" s="30">
        <f t="shared" si="49"/>
        <v>251092107058</v>
      </c>
      <c r="O115" s="30">
        <f t="shared" si="49"/>
        <v>251092107058</v>
      </c>
      <c r="P115" s="30">
        <f t="shared" si="49"/>
        <v>0</v>
      </c>
      <c r="Q115" s="31">
        <f t="shared" si="49"/>
        <v>0</v>
      </c>
    </row>
    <row r="116" spans="1:17" ht="61.5" customHeight="1" thickBot="1" x14ac:dyDescent="0.35">
      <c r="A116" s="79" t="s">
        <v>413</v>
      </c>
      <c r="B116" s="15" t="s">
        <v>230</v>
      </c>
      <c r="C116" s="55"/>
      <c r="D116" s="55"/>
      <c r="E116" s="16"/>
      <c r="F116" s="54" t="s">
        <v>229</v>
      </c>
      <c r="G116" s="30">
        <f t="shared" si="49"/>
        <v>251092107058</v>
      </c>
      <c r="H116" s="30">
        <f t="shared" si="49"/>
        <v>0</v>
      </c>
      <c r="I116" s="30">
        <f t="shared" si="49"/>
        <v>0</v>
      </c>
      <c r="J116" s="30">
        <f t="shared" si="49"/>
        <v>0</v>
      </c>
      <c r="K116" s="30">
        <f t="shared" si="49"/>
        <v>0</v>
      </c>
      <c r="L116" s="30">
        <f t="shared" si="49"/>
        <v>0</v>
      </c>
      <c r="M116" s="30">
        <f t="shared" si="49"/>
        <v>251092107058</v>
      </c>
      <c r="N116" s="30">
        <f t="shared" si="49"/>
        <v>251092107058</v>
      </c>
      <c r="O116" s="30">
        <f t="shared" si="49"/>
        <v>251092107058</v>
      </c>
      <c r="P116" s="30">
        <f t="shared" si="49"/>
        <v>0</v>
      </c>
      <c r="Q116" s="31">
        <f t="shared" si="49"/>
        <v>0</v>
      </c>
    </row>
    <row r="117" spans="1:17" ht="35.25" customHeight="1" thickBot="1" x14ac:dyDescent="0.35">
      <c r="A117" s="79" t="s">
        <v>413</v>
      </c>
      <c r="B117" s="15" t="s">
        <v>231</v>
      </c>
      <c r="C117" s="55"/>
      <c r="D117" s="55"/>
      <c r="E117" s="16"/>
      <c r="F117" s="17" t="s">
        <v>221</v>
      </c>
      <c r="G117" s="30">
        <f t="shared" si="49"/>
        <v>251092107058</v>
      </c>
      <c r="H117" s="30">
        <f t="shared" si="49"/>
        <v>0</v>
      </c>
      <c r="I117" s="30">
        <f t="shared" si="49"/>
        <v>0</v>
      </c>
      <c r="J117" s="30">
        <f t="shared" si="49"/>
        <v>0</v>
      </c>
      <c r="K117" s="30">
        <f t="shared" si="49"/>
        <v>0</v>
      </c>
      <c r="L117" s="30">
        <f t="shared" si="49"/>
        <v>0</v>
      </c>
      <c r="M117" s="30">
        <f t="shared" si="49"/>
        <v>251092107058</v>
      </c>
      <c r="N117" s="30">
        <f t="shared" si="49"/>
        <v>251092107058</v>
      </c>
      <c r="O117" s="30">
        <f t="shared" si="49"/>
        <v>251092107058</v>
      </c>
      <c r="P117" s="30">
        <f t="shared" si="49"/>
        <v>0</v>
      </c>
      <c r="Q117" s="31">
        <f t="shared" si="49"/>
        <v>0</v>
      </c>
    </row>
    <row r="118" spans="1:17" ht="30" customHeight="1" thickBot="1" x14ac:dyDescent="0.35">
      <c r="A118" s="79" t="s">
        <v>413</v>
      </c>
      <c r="B118" s="20" t="s">
        <v>232</v>
      </c>
      <c r="C118" s="21" t="s">
        <v>175</v>
      </c>
      <c r="D118" s="21">
        <v>11</v>
      </c>
      <c r="E118" s="21" t="s">
        <v>22</v>
      </c>
      <c r="F118" s="22" t="s">
        <v>211</v>
      </c>
      <c r="G118" s="24">
        <v>251092107058</v>
      </c>
      <c r="H118" s="24">
        <v>0</v>
      </c>
      <c r="I118" s="24">
        <v>0</v>
      </c>
      <c r="J118" s="24">
        <v>0</v>
      </c>
      <c r="K118" s="24">
        <v>0</v>
      </c>
      <c r="L118" s="25">
        <f>+H118-I118+J118-K118</f>
        <v>0</v>
      </c>
      <c r="M118" s="24">
        <f>G118+L118</f>
        <v>251092107058</v>
      </c>
      <c r="N118" s="24">
        <v>251092107058</v>
      </c>
      <c r="O118" s="24">
        <v>251092107058</v>
      </c>
      <c r="P118" s="24">
        <v>0</v>
      </c>
      <c r="Q118" s="26">
        <v>0</v>
      </c>
    </row>
    <row r="119" spans="1:17" ht="76.5" customHeight="1" thickBot="1" x14ac:dyDescent="0.35">
      <c r="A119" s="79" t="s">
        <v>413</v>
      </c>
      <c r="B119" s="15" t="s">
        <v>233</v>
      </c>
      <c r="C119" s="21"/>
      <c r="D119" s="21"/>
      <c r="E119" s="21"/>
      <c r="F119" s="17" t="s">
        <v>234</v>
      </c>
      <c r="G119" s="30">
        <f t="shared" ref="G119:Q121" si="50">+G120</f>
        <v>242233026988</v>
      </c>
      <c r="H119" s="30">
        <f t="shared" si="50"/>
        <v>0</v>
      </c>
      <c r="I119" s="30">
        <f t="shared" si="50"/>
        <v>0</v>
      </c>
      <c r="J119" s="30">
        <f t="shared" si="50"/>
        <v>0</v>
      </c>
      <c r="K119" s="30">
        <f t="shared" si="50"/>
        <v>0</v>
      </c>
      <c r="L119" s="30">
        <f t="shared" si="50"/>
        <v>0</v>
      </c>
      <c r="M119" s="30">
        <f t="shared" si="50"/>
        <v>242233026988</v>
      </c>
      <c r="N119" s="30">
        <f t="shared" si="50"/>
        <v>242233026988</v>
      </c>
      <c r="O119" s="30">
        <f t="shared" si="50"/>
        <v>242233026988</v>
      </c>
      <c r="P119" s="30">
        <f t="shared" si="50"/>
        <v>8850428804</v>
      </c>
      <c r="Q119" s="31">
        <f t="shared" si="50"/>
        <v>8850428804</v>
      </c>
    </row>
    <row r="120" spans="1:17" ht="64.5" customHeight="1" thickBot="1" x14ac:dyDescent="0.35">
      <c r="A120" s="79" t="s">
        <v>413</v>
      </c>
      <c r="B120" s="15" t="s">
        <v>235</v>
      </c>
      <c r="C120" s="53"/>
      <c r="D120" s="53"/>
      <c r="E120" s="21"/>
      <c r="F120" s="17" t="s">
        <v>234</v>
      </c>
      <c r="G120" s="30">
        <f t="shared" si="50"/>
        <v>242233026988</v>
      </c>
      <c r="H120" s="30">
        <f t="shared" si="50"/>
        <v>0</v>
      </c>
      <c r="I120" s="30">
        <f t="shared" si="50"/>
        <v>0</v>
      </c>
      <c r="J120" s="30">
        <f t="shared" si="50"/>
        <v>0</v>
      </c>
      <c r="K120" s="30">
        <f t="shared" si="50"/>
        <v>0</v>
      </c>
      <c r="L120" s="30">
        <f t="shared" si="50"/>
        <v>0</v>
      </c>
      <c r="M120" s="30">
        <f t="shared" si="50"/>
        <v>242233026988</v>
      </c>
      <c r="N120" s="30">
        <f t="shared" si="50"/>
        <v>242233026988</v>
      </c>
      <c r="O120" s="30">
        <f t="shared" si="50"/>
        <v>242233026988</v>
      </c>
      <c r="P120" s="30">
        <f t="shared" si="50"/>
        <v>8850428804</v>
      </c>
      <c r="Q120" s="31">
        <f t="shared" si="50"/>
        <v>8850428804</v>
      </c>
    </row>
    <row r="121" spans="1:17" ht="40.5" customHeight="1" thickBot="1" x14ac:dyDescent="0.35">
      <c r="A121" s="79" t="s">
        <v>413</v>
      </c>
      <c r="B121" s="15" t="s">
        <v>236</v>
      </c>
      <c r="C121" s="53"/>
      <c r="D121" s="53"/>
      <c r="E121" s="21"/>
      <c r="F121" s="17" t="s">
        <v>221</v>
      </c>
      <c r="G121" s="30">
        <f t="shared" si="50"/>
        <v>242233026988</v>
      </c>
      <c r="H121" s="30">
        <f t="shared" si="50"/>
        <v>0</v>
      </c>
      <c r="I121" s="30">
        <f t="shared" si="50"/>
        <v>0</v>
      </c>
      <c r="J121" s="30">
        <f t="shared" si="50"/>
        <v>0</v>
      </c>
      <c r="K121" s="30">
        <f t="shared" si="50"/>
        <v>0</v>
      </c>
      <c r="L121" s="30">
        <f t="shared" si="50"/>
        <v>0</v>
      </c>
      <c r="M121" s="30">
        <f t="shared" si="50"/>
        <v>242233026988</v>
      </c>
      <c r="N121" s="30">
        <f t="shared" si="50"/>
        <v>242233026988</v>
      </c>
      <c r="O121" s="30">
        <f t="shared" si="50"/>
        <v>242233026988</v>
      </c>
      <c r="P121" s="30">
        <f t="shared" si="50"/>
        <v>8850428804</v>
      </c>
      <c r="Q121" s="31">
        <f t="shared" si="50"/>
        <v>8850428804</v>
      </c>
    </row>
    <row r="122" spans="1:17" ht="30" customHeight="1" thickBot="1" x14ac:dyDescent="0.35">
      <c r="A122" s="79" t="s">
        <v>413</v>
      </c>
      <c r="B122" s="20" t="s">
        <v>237</v>
      </c>
      <c r="C122" s="21" t="s">
        <v>175</v>
      </c>
      <c r="D122" s="21">
        <v>11</v>
      </c>
      <c r="E122" s="21" t="s">
        <v>22</v>
      </c>
      <c r="F122" s="22" t="s">
        <v>211</v>
      </c>
      <c r="G122" s="24">
        <v>242233026988</v>
      </c>
      <c r="H122" s="24">
        <v>0</v>
      </c>
      <c r="I122" s="24">
        <v>0</v>
      </c>
      <c r="J122" s="24">
        <v>0</v>
      </c>
      <c r="K122" s="24">
        <v>0</v>
      </c>
      <c r="L122" s="25">
        <f>+H122-I122+J122-K122</f>
        <v>0</v>
      </c>
      <c r="M122" s="24">
        <f>G122+L122</f>
        <v>242233026988</v>
      </c>
      <c r="N122" s="24">
        <v>242233026988</v>
      </c>
      <c r="O122" s="24">
        <v>242233026988</v>
      </c>
      <c r="P122" s="24">
        <v>8850428804</v>
      </c>
      <c r="Q122" s="26">
        <v>8850428804</v>
      </c>
    </row>
    <row r="123" spans="1:17" ht="72.75" customHeight="1" thickBot="1" x14ac:dyDescent="0.35">
      <c r="A123" s="79" t="s">
        <v>413</v>
      </c>
      <c r="B123" s="15" t="s">
        <v>238</v>
      </c>
      <c r="C123" s="21"/>
      <c r="D123" s="21"/>
      <c r="E123" s="21"/>
      <c r="F123" s="17" t="s">
        <v>239</v>
      </c>
      <c r="G123" s="30">
        <f t="shared" ref="G123:Q125" si="51">+G124</f>
        <v>172797196133</v>
      </c>
      <c r="H123" s="30">
        <f t="shared" si="51"/>
        <v>0</v>
      </c>
      <c r="I123" s="30">
        <f t="shared" si="51"/>
        <v>0</v>
      </c>
      <c r="J123" s="30">
        <f t="shared" si="51"/>
        <v>0</v>
      </c>
      <c r="K123" s="30">
        <f t="shared" si="51"/>
        <v>0</v>
      </c>
      <c r="L123" s="30">
        <f t="shared" si="51"/>
        <v>0</v>
      </c>
      <c r="M123" s="30">
        <f t="shared" si="51"/>
        <v>172797196133</v>
      </c>
      <c r="N123" s="30">
        <f t="shared" si="51"/>
        <v>172797196133</v>
      </c>
      <c r="O123" s="30">
        <f t="shared" si="51"/>
        <v>172797196133</v>
      </c>
      <c r="P123" s="30">
        <f t="shared" si="51"/>
        <v>11739643239</v>
      </c>
      <c r="Q123" s="31">
        <f t="shared" si="51"/>
        <v>11739643239</v>
      </c>
    </row>
    <row r="124" spans="1:17" ht="72.75" customHeight="1" thickBot="1" x14ac:dyDescent="0.35">
      <c r="A124" s="79" t="s">
        <v>413</v>
      </c>
      <c r="B124" s="15" t="s">
        <v>240</v>
      </c>
      <c r="C124" s="53"/>
      <c r="D124" s="53"/>
      <c r="E124" s="21"/>
      <c r="F124" s="54" t="s">
        <v>239</v>
      </c>
      <c r="G124" s="30">
        <f t="shared" si="51"/>
        <v>172797196133</v>
      </c>
      <c r="H124" s="30">
        <f t="shared" si="51"/>
        <v>0</v>
      </c>
      <c r="I124" s="30">
        <f t="shared" si="51"/>
        <v>0</v>
      </c>
      <c r="J124" s="30">
        <f t="shared" si="51"/>
        <v>0</v>
      </c>
      <c r="K124" s="30">
        <f t="shared" si="51"/>
        <v>0</v>
      </c>
      <c r="L124" s="30">
        <f t="shared" si="51"/>
        <v>0</v>
      </c>
      <c r="M124" s="30">
        <f t="shared" si="51"/>
        <v>172797196133</v>
      </c>
      <c r="N124" s="30">
        <f t="shared" si="51"/>
        <v>172797196133</v>
      </c>
      <c r="O124" s="30">
        <f t="shared" si="51"/>
        <v>172797196133</v>
      </c>
      <c r="P124" s="30">
        <f t="shared" si="51"/>
        <v>11739643239</v>
      </c>
      <c r="Q124" s="31">
        <f t="shared" si="51"/>
        <v>11739643239</v>
      </c>
    </row>
    <row r="125" spans="1:17" ht="32.25" customHeight="1" thickBot="1" x14ac:dyDescent="0.35">
      <c r="A125" s="79" t="s">
        <v>413</v>
      </c>
      <c r="B125" s="15" t="s">
        <v>241</v>
      </c>
      <c r="C125" s="53"/>
      <c r="D125" s="53"/>
      <c r="E125" s="21"/>
      <c r="F125" s="17" t="s">
        <v>221</v>
      </c>
      <c r="G125" s="30">
        <f t="shared" si="51"/>
        <v>172797196133</v>
      </c>
      <c r="H125" s="30">
        <f t="shared" si="51"/>
        <v>0</v>
      </c>
      <c r="I125" s="30">
        <f t="shared" si="51"/>
        <v>0</v>
      </c>
      <c r="J125" s="30">
        <f t="shared" si="51"/>
        <v>0</v>
      </c>
      <c r="K125" s="30">
        <f t="shared" si="51"/>
        <v>0</v>
      </c>
      <c r="L125" s="30">
        <f t="shared" si="51"/>
        <v>0</v>
      </c>
      <c r="M125" s="30">
        <f t="shared" si="51"/>
        <v>172797196133</v>
      </c>
      <c r="N125" s="30">
        <f t="shared" si="51"/>
        <v>172797196133</v>
      </c>
      <c r="O125" s="30">
        <f t="shared" si="51"/>
        <v>172797196133</v>
      </c>
      <c r="P125" s="30">
        <f t="shared" si="51"/>
        <v>11739643239</v>
      </c>
      <c r="Q125" s="31">
        <f t="shared" si="51"/>
        <v>11739643239</v>
      </c>
    </row>
    <row r="126" spans="1:17" ht="30" customHeight="1" thickBot="1" x14ac:dyDescent="0.35">
      <c r="A126" s="79" t="s">
        <v>413</v>
      </c>
      <c r="B126" s="20" t="s">
        <v>242</v>
      </c>
      <c r="C126" s="21" t="s">
        <v>175</v>
      </c>
      <c r="D126" s="21">
        <v>11</v>
      </c>
      <c r="E126" s="21" t="s">
        <v>22</v>
      </c>
      <c r="F126" s="22" t="s">
        <v>211</v>
      </c>
      <c r="G126" s="24">
        <v>172797196133</v>
      </c>
      <c r="H126" s="24">
        <v>0</v>
      </c>
      <c r="I126" s="24">
        <v>0</v>
      </c>
      <c r="J126" s="24">
        <v>0</v>
      </c>
      <c r="K126" s="24">
        <v>0</v>
      </c>
      <c r="L126" s="25">
        <f>+H126-I126+J126-K126</f>
        <v>0</v>
      </c>
      <c r="M126" s="24">
        <f>G126+L126</f>
        <v>172797196133</v>
      </c>
      <c r="N126" s="24">
        <v>172797196133</v>
      </c>
      <c r="O126" s="24">
        <v>172797196133</v>
      </c>
      <c r="P126" s="24">
        <v>11739643239</v>
      </c>
      <c r="Q126" s="26">
        <v>11739643239</v>
      </c>
    </row>
    <row r="127" spans="1:17" ht="71.25" customHeight="1" thickBot="1" x14ac:dyDescent="0.35">
      <c r="A127" s="79" t="s">
        <v>413</v>
      </c>
      <c r="B127" s="15" t="s">
        <v>243</v>
      </c>
      <c r="C127" s="21"/>
      <c r="D127" s="21"/>
      <c r="E127" s="21"/>
      <c r="F127" s="17" t="s">
        <v>244</v>
      </c>
      <c r="G127" s="30">
        <f t="shared" ref="G127:Q129" si="52">+G128</f>
        <v>186940477824</v>
      </c>
      <c r="H127" s="30">
        <f t="shared" si="52"/>
        <v>0</v>
      </c>
      <c r="I127" s="30">
        <f t="shared" si="52"/>
        <v>0</v>
      </c>
      <c r="J127" s="30">
        <f t="shared" si="52"/>
        <v>0</v>
      </c>
      <c r="K127" s="30">
        <f t="shared" si="52"/>
        <v>0</v>
      </c>
      <c r="L127" s="30">
        <f t="shared" si="52"/>
        <v>0</v>
      </c>
      <c r="M127" s="30">
        <f t="shared" si="52"/>
        <v>186940477824</v>
      </c>
      <c r="N127" s="30">
        <f t="shared" si="52"/>
        <v>186940477824</v>
      </c>
      <c r="O127" s="30">
        <f t="shared" si="52"/>
        <v>186940477824</v>
      </c>
      <c r="P127" s="30">
        <f t="shared" si="52"/>
        <v>17558442757</v>
      </c>
      <c r="Q127" s="31">
        <f t="shared" si="52"/>
        <v>17558442757</v>
      </c>
    </row>
    <row r="128" spans="1:17" ht="71.25" customHeight="1" thickBot="1" x14ac:dyDescent="0.35">
      <c r="A128" s="79" t="s">
        <v>413</v>
      </c>
      <c r="B128" s="15" t="s">
        <v>245</v>
      </c>
      <c r="C128" s="53"/>
      <c r="D128" s="53"/>
      <c r="E128" s="21"/>
      <c r="F128" s="54" t="s">
        <v>244</v>
      </c>
      <c r="G128" s="30">
        <f t="shared" si="52"/>
        <v>186940477824</v>
      </c>
      <c r="H128" s="30">
        <f t="shared" si="52"/>
        <v>0</v>
      </c>
      <c r="I128" s="30">
        <f t="shared" si="52"/>
        <v>0</v>
      </c>
      <c r="J128" s="30">
        <f t="shared" si="52"/>
        <v>0</v>
      </c>
      <c r="K128" s="30">
        <f t="shared" si="52"/>
        <v>0</v>
      </c>
      <c r="L128" s="30">
        <f t="shared" si="52"/>
        <v>0</v>
      </c>
      <c r="M128" s="30">
        <f t="shared" si="52"/>
        <v>186940477824</v>
      </c>
      <c r="N128" s="30">
        <f t="shared" si="52"/>
        <v>186940477824</v>
      </c>
      <c r="O128" s="30">
        <f t="shared" si="52"/>
        <v>186940477824</v>
      </c>
      <c r="P128" s="30">
        <f t="shared" si="52"/>
        <v>17558442757</v>
      </c>
      <c r="Q128" s="31">
        <f t="shared" si="52"/>
        <v>17558442757</v>
      </c>
    </row>
    <row r="129" spans="1:17" ht="31.5" customHeight="1" thickBot="1" x14ac:dyDescent="0.35">
      <c r="A129" s="79" t="s">
        <v>413</v>
      </c>
      <c r="B129" s="15" t="s">
        <v>246</v>
      </c>
      <c r="C129" s="53"/>
      <c r="D129" s="53"/>
      <c r="E129" s="21"/>
      <c r="F129" s="17" t="s">
        <v>221</v>
      </c>
      <c r="G129" s="30">
        <f t="shared" si="52"/>
        <v>186940477824</v>
      </c>
      <c r="H129" s="30">
        <f t="shared" si="52"/>
        <v>0</v>
      </c>
      <c r="I129" s="30">
        <f t="shared" si="52"/>
        <v>0</v>
      </c>
      <c r="J129" s="30">
        <f t="shared" si="52"/>
        <v>0</v>
      </c>
      <c r="K129" s="30">
        <f t="shared" si="52"/>
        <v>0</v>
      </c>
      <c r="L129" s="30">
        <f t="shared" si="52"/>
        <v>0</v>
      </c>
      <c r="M129" s="30">
        <f t="shared" si="52"/>
        <v>186940477824</v>
      </c>
      <c r="N129" s="30">
        <f t="shared" si="52"/>
        <v>186940477824</v>
      </c>
      <c r="O129" s="30">
        <f t="shared" si="52"/>
        <v>186940477824</v>
      </c>
      <c r="P129" s="30">
        <f t="shared" si="52"/>
        <v>17558442757</v>
      </c>
      <c r="Q129" s="31">
        <f t="shared" si="52"/>
        <v>17558442757</v>
      </c>
    </row>
    <row r="130" spans="1:17" ht="30" customHeight="1" thickBot="1" x14ac:dyDescent="0.35">
      <c r="A130" s="79" t="s">
        <v>413</v>
      </c>
      <c r="B130" s="20" t="s">
        <v>247</v>
      </c>
      <c r="C130" s="21" t="s">
        <v>175</v>
      </c>
      <c r="D130" s="21">
        <v>11</v>
      </c>
      <c r="E130" s="21" t="s">
        <v>22</v>
      </c>
      <c r="F130" s="22" t="s">
        <v>211</v>
      </c>
      <c r="G130" s="24">
        <v>186940477824</v>
      </c>
      <c r="H130" s="24">
        <v>0</v>
      </c>
      <c r="I130" s="24">
        <v>0</v>
      </c>
      <c r="J130" s="24">
        <v>0</v>
      </c>
      <c r="K130" s="24">
        <v>0</v>
      </c>
      <c r="L130" s="25">
        <f>+H130-I130+J130-K130</f>
        <v>0</v>
      </c>
      <c r="M130" s="24">
        <f>G130+L130</f>
        <v>186940477824</v>
      </c>
      <c r="N130" s="24">
        <v>186940477824</v>
      </c>
      <c r="O130" s="24">
        <v>186940477824</v>
      </c>
      <c r="P130" s="24">
        <v>17558442757</v>
      </c>
      <c r="Q130" s="26">
        <v>17558442757</v>
      </c>
    </row>
    <row r="131" spans="1:17" ht="65.25" customHeight="1" thickBot="1" x14ac:dyDescent="0.35">
      <c r="A131" s="79" t="s">
        <v>413</v>
      </c>
      <c r="B131" s="15" t="s">
        <v>248</v>
      </c>
      <c r="C131" s="21"/>
      <c r="D131" s="21"/>
      <c r="E131" s="21"/>
      <c r="F131" s="17" t="s">
        <v>249</v>
      </c>
      <c r="G131" s="30">
        <f t="shared" ref="G131:Q133" si="53">+G132</f>
        <v>203096408219</v>
      </c>
      <c r="H131" s="30">
        <f t="shared" si="53"/>
        <v>0</v>
      </c>
      <c r="I131" s="30">
        <f t="shared" si="53"/>
        <v>0</v>
      </c>
      <c r="J131" s="30">
        <f t="shared" si="53"/>
        <v>0</v>
      </c>
      <c r="K131" s="30">
        <f t="shared" si="53"/>
        <v>0</v>
      </c>
      <c r="L131" s="30">
        <f t="shared" si="53"/>
        <v>0</v>
      </c>
      <c r="M131" s="30">
        <f t="shared" si="53"/>
        <v>203096408219</v>
      </c>
      <c r="N131" s="30">
        <f t="shared" si="53"/>
        <v>203096408219</v>
      </c>
      <c r="O131" s="30">
        <f t="shared" si="53"/>
        <v>203096408219</v>
      </c>
      <c r="P131" s="30">
        <f t="shared" si="53"/>
        <v>10481033855</v>
      </c>
      <c r="Q131" s="31">
        <f t="shared" si="53"/>
        <v>10481033855</v>
      </c>
    </row>
    <row r="132" spans="1:17" ht="63.75" customHeight="1" thickBot="1" x14ac:dyDescent="0.35">
      <c r="A132" s="79" t="s">
        <v>413</v>
      </c>
      <c r="B132" s="15" t="s">
        <v>250</v>
      </c>
      <c r="C132" s="53"/>
      <c r="D132" s="53"/>
      <c r="E132" s="21"/>
      <c r="F132" s="54" t="s">
        <v>249</v>
      </c>
      <c r="G132" s="30">
        <f t="shared" si="53"/>
        <v>203096408219</v>
      </c>
      <c r="H132" s="30">
        <f t="shared" si="53"/>
        <v>0</v>
      </c>
      <c r="I132" s="30">
        <f t="shared" si="53"/>
        <v>0</v>
      </c>
      <c r="J132" s="30">
        <f t="shared" si="53"/>
        <v>0</v>
      </c>
      <c r="K132" s="30">
        <f t="shared" si="53"/>
        <v>0</v>
      </c>
      <c r="L132" s="30">
        <f t="shared" si="53"/>
        <v>0</v>
      </c>
      <c r="M132" s="30">
        <f t="shared" si="53"/>
        <v>203096408219</v>
      </c>
      <c r="N132" s="30">
        <f t="shared" si="53"/>
        <v>203096408219</v>
      </c>
      <c r="O132" s="30">
        <f t="shared" si="53"/>
        <v>203096408219</v>
      </c>
      <c r="P132" s="30">
        <f t="shared" si="53"/>
        <v>10481033855</v>
      </c>
      <c r="Q132" s="31">
        <f t="shared" si="53"/>
        <v>10481033855</v>
      </c>
    </row>
    <row r="133" spans="1:17" ht="38.25" customHeight="1" thickBot="1" x14ac:dyDescent="0.35">
      <c r="A133" s="79" t="s">
        <v>413</v>
      </c>
      <c r="B133" s="15" t="s">
        <v>251</v>
      </c>
      <c r="C133" s="53"/>
      <c r="D133" s="53"/>
      <c r="E133" s="21"/>
      <c r="F133" s="17" t="s">
        <v>221</v>
      </c>
      <c r="G133" s="30">
        <f t="shared" si="53"/>
        <v>203096408219</v>
      </c>
      <c r="H133" s="30">
        <f t="shared" si="53"/>
        <v>0</v>
      </c>
      <c r="I133" s="30">
        <f t="shared" si="53"/>
        <v>0</v>
      </c>
      <c r="J133" s="30">
        <f t="shared" si="53"/>
        <v>0</v>
      </c>
      <c r="K133" s="30">
        <f t="shared" si="53"/>
        <v>0</v>
      </c>
      <c r="L133" s="30">
        <f t="shared" si="53"/>
        <v>0</v>
      </c>
      <c r="M133" s="30">
        <f t="shared" si="53"/>
        <v>203096408219</v>
      </c>
      <c r="N133" s="30">
        <f t="shared" si="53"/>
        <v>203096408219</v>
      </c>
      <c r="O133" s="30">
        <f t="shared" si="53"/>
        <v>203096408219</v>
      </c>
      <c r="P133" s="30">
        <f t="shared" si="53"/>
        <v>10481033855</v>
      </c>
      <c r="Q133" s="31">
        <f t="shared" si="53"/>
        <v>10481033855</v>
      </c>
    </row>
    <row r="134" spans="1:17" ht="30" customHeight="1" thickBot="1" x14ac:dyDescent="0.35">
      <c r="A134" s="79" t="s">
        <v>413</v>
      </c>
      <c r="B134" s="20" t="s">
        <v>252</v>
      </c>
      <c r="C134" s="21" t="s">
        <v>175</v>
      </c>
      <c r="D134" s="21">
        <v>11</v>
      </c>
      <c r="E134" s="21" t="s">
        <v>22</v>
      </c>
      <c r="F134" s="22" t="s">
        <v>211</v>
      </c>
      <c r="G134" s="24">
        <v>203096408219</v>
      </c>
      <c r="H134" s="24">
        <v>0</v>
      </c>
      <c r="I134" s="24">
        <v>0</v>
      </c>
      <c r="J134" s="24">
        <v>0</v>
      </c>
      <c r="K134" s="24">
        <v>0</v>
      </c>
      <c r="L134" s="25">
        <f>+H134-I134+J134-K134</f>
        <v>0</v>
      </c>
      <c r="M134" s="24">
        <f>G134+L134</f>
        <v>203096408219</v>
      </c>
      <c r="N134" s="24">
        <v>203096408219</v>
      </c>
      <c r="O134" s="24">
        <v>203096408219</v>
      </c>
      <c r="P134" s="24">
        <v>10481033855</v>
      </c>
      <c r="Q134" s="26">
        <v>10481033855</v>
      </c>
    </row>
    <row r="135" spans="1:17" ht="49.5" customHeight="1" thickBot="1" x14ac:dyDescent="0.35">
      <c r="A135" s="79" t="s">
        <v>413</v>
      </c>
      <c r="B135" s="15" t="s">
        <v>253</v>
      </c>
      <c r="C135" s="21"/>
      <c r="D135" s="21"/>
      <c r="E135" s="21"/>
      <c r="F135" s="17" t="s">
        <v>254</v>
      </c>
      <c r="G135" s="30">
        <v>15000000000</v>
      </c>
      <c r="H135" s="30">
        <v>0</v>
      </c>
      <c r="I135" s="30">
        <v>0</v>
      </c>
      <c r="J135" s="30">
        <v>0</v>
      </c>
      <c r="K135" s="30">
        <v>0</v>
      </c>
      <c r="L135" s="30">
        <v>0</v>
      </c>
      <c r="M135" s="30">
        <f>G135+L135</f>
        <v>15000000000</v>
      </c>
      <c r="N135" s="30">
        <f t="shared" ref="N135:Q136" si="54">+N136</f>
        <v>10173268303.4</v>
      </c>
      <c r="O135" s="30">
        <f t="shared" si="54"/>
        <v>8367901884.5999994</v>
      </c>
      <c r="P135" s="30">
        <f t="shared" si="54"/>
        <v>0</v>
      </c>
      <c r="Q135" s="31">
        <f t="shared" si="54"/>
        <v>0</v>
      </c>
    </row>
    <row r="136" spans="1:17" ht="49.5" customHeight="1" thickBot="1" x14ac:dyDescent="0.35">
      <c r="A136" s="79" t="s">
        <v>413</v>
      </c>
      <c r="B136" s="15" t="s">
        <v>255</v>
      </c>
      <c r="C136" s="53"/>
      <c r="D136" s="53"/>
      <c r="E136" s="21"/>
      <c r="F136" s="17" t="s">
        <v>256</v>
      </c>
      <c r="G136" s="30">
        <f t="shared" ref="G136:M136" si="55">+G137</f>
        <v>14000000000</v>
      </c>
      <c r="H136" s="30">
        <f t="shared" si="55"/>
        <v>0</v>
      </c>
      <c r="I136" s="30">
        <f t="shared" si="55"/>
        <v>0</v>
      </c>
      <c r="J136" s="30">
        <f t="shared" si="55"/>
        <v>0</v>
      </c>
      <c r="K136" s="30">
        <f t="shared" si="55"/>
        <v>0</v>
      </c>
      <c r="L136" s="30">
        <f t="shared" si="55"/>
        <v>0</v>
      </c>
      <c r="M136" s="30">
        <f t="shared" si="55"/>
        <v>14000000000</v>
      </c>
      <c r="N136" s="30">
        <f t="shared" si="54"/>
        <v>10173268303.4</v>
      </c>
      <c r="O136" s="30">
        <f t="shared" si="54"/>
        <v>8367901884.5999994</v>
      </c>
      <c r="P136" s="30">
        <f t="shared" si="54"/>
        <v>0</v>
      </c>
      <c r="Q136" s="31">
        <f t="shared" si="54"/>
        <v>0</v>
      </c>
    </row>
    <row r="137" spans="1:17" ht="49.5" customHeight="1" thickBot="1" x14ac:dyDescent="0.35">
      <c r="A137" s="79" t="s">
        <v>413</v>
      </c>
      <c r="B137" s="15" t="s">
        <v>257</v>
      </c>
      <c r="C137" s="53"/>
      <c r="D137" s="53"/>
      <c r="E137" s="21"/>
      <c r="F137" s="17" t="s">
        <v>258</v>
      </c>
      <c r="G137" s="30">
        <f t="shared" ref="G137:Q137" si="56">SUM(G138:G139)</f>
        <v>14000000000</v>
      </c>
      <c r="H137" s="30">
        <f t="shared" si="56"/>
        <v>0</v>
      </c>
      <c r="I137" s="30">
        <f t="shared" si="56"/>
        <v>0</v>
      </c>
      <c r="J137" s="30">
        <f t="shared" si="56"/>
        <v>0</v>
      </c>
      <c r="K137" s="30">
        <f t="shared" si="56"/>
        <v>0</v>
      </c>
      <c r="L137" s="30">
        <f t="shared" si="56"/>
        <v>0</v>
      </c>
      <c r="M137" s="30">
        <f t="shared" si="56"/>
        <v>14000000000</v>
      </c>
      <c r="N137" s="30">
        <f t="shared" si="56"/>
        <v>10173268303.4</v>
      </c>
      <c r="O137" s="30">
        <f t="shared" si="56"/>
        <v>8367901884.5999994</v>
      </c>
      <c r="P137" s="30">
        <f t="shared" si="56"/>
        <v>0</v>
      </c>
      <c r="Q137" s="31">
        <f t="shared" si="56"/>
        <v>0</v>
      </c>
    </row>
    <row r="138" spans="1:17" ht="30" customHeight="1" thickBot="1" x14ac:dyDescent="0.35">
      <c r="A138" s="79" t="s">
        <v>413</v>
      </c>
      <c r="B138" s="20" t="s">
        <v>259</v>
      </c>
      <c r="C138" s="21" t="s">
        <v>175</v>
      </c>
      <c r="D138" s="21">
        <v>11</v>
      </c>
      <c r="E138" s="21" t="s">
        <v>22</v>
      </c>
      <c r="F138" s="22" t="s">
        <v>211</v>
      </c>
      <c r="G138" s="24">
        <v>6455000000</v>
      </c>
      <c r="H138" s="24">
        <v>0</v>
      </c>
      <c r="I138" s="24">
        <v>0</v>
      </c>
      <c r="J138" s="24">
        <v>0</v>
      </c>
      <c r="K138" s="24">
        <v>0</v>
      </c>
      <c r="L138" s="25">
        <f>+H138-I138+J138-K138</f>
        <v>0</v>
      </c>
      <c r="M138" s="24">
        <f>G138+L138</f>
        <v>6455000000</v>
      </c>
      <c r="N138" s="24">
        <v>6016212278.3999996</v>
      </c>
      <c r="O138" s="24">
        <v>5777856639.3999996</v>
      </c>
      <c r="P138" s="24">
        <v>0</v>
      </c>
      <c r="Q138" s="26">
        <v>0</v>
      </c>
    </row>
    <row r="139" spans="1:17" ht="30" customHeight="1" thickBot="1" x14ac:dyDescent="0.35">
      <c r="A139" s="79" t="s">
        <v>413</v>
      </c>
      <c r="B139" s="20" t="s">
        <v>259</v>
      </c>
      <c r="C139" s="21" t="s">
        <v>21</v>
      </c>
      <c r="D139" s="21">
        <v>20</v>
      </c>
      <c r="E139" s="21" t="s">
        <v>22</v>
      </c>
      <c r="F139" s="22" t="s">
        <v>211</v>
      </c>
      <c r="G139" s="24">
        <v>7545000000</v>
      </c>
      <c r="H139" s="24">
        <v>0</v>
      </c>
      <c r="I139" s="24">
        <v>0</v>
      </c>
      <c r="J139" s="24">
        <v>0</v>
      </c>
      <c r="K139" s="24">
        <v>0</v>
      </c>
      <c r="L139" s="25">
        <f>+H139-I139+J139-K139</f>
        <v>0</v>
      </c>
      <c r="M139" s="24">
        <f>G139+L139</f>
        <v>7545000000</v>
      </c>
      <c r="N139" s="24">
        <v>4157056025</v>
      </c>
      <c r="O139" s="24">
        <v>2590045245.1999998</v>
      </c>
      <c r="P139" s="24">
        <v>0</v>
      </c>
      <c r="Q139" s="26">
        <v>0</v>
      </c>
    </row>
    <row r="140" spans="1:17" ht="65.25" customHeight="1" thickBot="1" x14ac:dyDescent="0.35">
      <c r="A140" s="79" t="s">
        <v>413</v>
      </c>
      <c r="B140" s="15" t="s">
        <v>260</v>
      </c>
      <c r="C140" s="53"/>
      <c r="D140" s="53"/>
      <c r="E140" s="21"/>
      <c r="F140" s="17" t="s">
        <v>261</v>
      </c>
      <c r="G140" s="30">
        <f t="shared" ref="G140:Q142" si="57">+G141</f>
        <v>232164420822</v>
      </c>
      <c r="H140" s="30">
        <f t="shared" si="57"/>
        <v>0</v>
      </c>
      <c r="I140" s="30">
        <f t="shared" si="57"/>
        <v>0</v>
      </c>
      <c r="J140" s="30">
        <f t="shared" si="57"/>
        <v>0</v>
      </c>
      <c r="K140" s="30">
        <f t="shared" si="57"/>
        <v>0</v>
      </c>
      <c r="L140" s="30">
        <f t="shared" si="57"/>
        <v>0</v>
      </c>
      <c r="M140" s="30">
        <f t="shared" si="57"/>
        <v>232164420822</v>
      </c>
      <c r="N140" s="30">
        <f t="shared" si="57"/>
        <v>232164420822</v>
      </c>
      <c r="O140" s="30">
        <f t="shared" si="57"/>
        <v>232164420822</v>
      </c>
      <c r="P140" s="30">
        <f t="shared" si="57"/>
        <v>0</v>
      </c>
      <c r="Q140" s="31">
        <f t="shared" si="57"/>
        <v>0</v>
      </c>
    </row>
    <row r="141" spans="1:17" ht="65.25" customHeight="1" thickBot="1" x14ac:dyDescent="0.35">
      <c r="A141" s="79" t="s">
        <v>413</v>
      </c>
      <c r="B141" s="15" t="s">
        <v>262</v>
      </c>
      <c r="C141" s="21"/>
      <c r="D141" s="21"/>
      <c r="E141" s="21"/>
      <c r="F141" s="54" t="s">
        <v>261</v>
      </c>
      <c r="G141" s="30">
        <f t="shared" si="57"/>
        <v>232164420822</v>
      </c>
      <c r="H141" s="30">
        <f t="shared" si="57"/>
        <v>0</v>
      </c>
      <c r="I141" s="30">
        <f t="shared" si="57"/>
        <v>0</v>
      </c>
      <c r="J141" s="30">
        <f t="shared" si="57"/>
        <v>0</v>
      </c>
      <c r="K141" s="30">
        <f t="shared" si="57"/>
        <v>0</v>
      </c>
      <c r="L141" s="30">
        <f t="shared" si="57"/>
        <v>0</v>
      </c>
      <c r="M141" s="30">
        <f t="shared" si="57"/>
        <v>232164420822</v>
      </c>
      <c r="N141" s="30">
        <f t="shared" si="57"/>
        <v>232164420822</v>
      </c>
      <c r="O141" s="30">
        <f t="shared" si="57"/>
        <v>232164420822</v>
      </c>
      <c r="P141" s="30">
        <f t="shared" si="57"/>
        <v>0</v>
      </c>
      <c r="Q141" s="31">
        <f t="shared" si="57"/>
        <v>0</v>
      </c>
    </row>
    <row r="142" spans="1:17" ht="29.25" customHeight="1" thickBot="1" x14ac:dyDescent="0.35">
      <c r="A142" s="79" t="s">
        <v>413</v>
      </c>
      <c r="B142" s="15" t="s">
        <v>263</v>
      </c>
      <c r="C142" s="21"/>
      <c r="D142" s="21"/>
      <c r="E142" s="21"/>
      <c r="F142" s="17" t="s">
        <v>221</v>
      </c>
      <c r="G142" s="30">
        <f t="shared" si="57"/>
        <v>232164420822</v>
      </c>
      <c r="H142" s="30">
        <f t="shared" si="57"/>
        <v>0</v>
      </c>
      <c r="I142" s="30">
        <f t="shared" si="57"/>
        <v>0</v>
      </c>
      <c r="J142" s="30">
        <f t="shared" si="57"/>
        <v>0</v>
      </c>
      <c r="K142" s="30">
        <f t="shared" si="57"/>
        <v>0</v>
      </c>
      <c r="L142" s="30">
        <f t="shared" si="57"/>
        <v>0</v>
      </c>
      <c r="M142" s="30">
        <f t="shared" si="57"/>
        <v>232164420822</v>
      </c>
      <c r="N142" s="30">
        <f t="shared" si="57"/>
        <v>232164420822</v>
      </c>
      <c r="O142" s="30">
        <f t="shared" si="57"/>
        <v>232164420822</v>
      </c>
      <c r="P142" s="30">
        <f t="shared" si="57"/>
        <v>0</v>
      </c>
      <c r="Q142" s="31">
        <f t="shared" si="57"/>
        <v>0</v>
      </c>
    </row>
    <row r="143" spans="1:17" ht="30" customHeight="1" thickBot="1" x14ac:dyDescent="0.35">
      <c r="A143" s="79" t="s">
        <v>413</v>
      </c>
      <c r="B143" s="20" t="s">
        <v>264</v>
      </c>
      <c r="C143" s="21" t="s">
        <v>175</v>
      </c>
      <c r="D143" s="21">
        <v>11</v>
      </c>
      <c r="E143" s="21" t="s">
        <v>22</v>
      </c>
      <c r="F143" s="22" t="s">
        <v>211</v>
      </c>
      <c r="G143" s="24">
        <v>232164420822</v>
      </c>
      <c r="H143" s="24">
        <v>0</v>
      </c>
      <c r="I143" s="24">
        <v>0</v>
      </c>
      <c r="J143" s="24">
        <v>0</v>
      </c>
      <c r="K143" s="24">
        <v>0</v>
      </c>
      <c r="L143" s="25">
        <f>+H143-I143+J143-K143</f>
        <v>0</v>
      </c>
      <c r="M143" s="24">
        <f>G143+L143</f>
        <v>232164420822</v>
      </c>
      <c r="N143" s="24">
        <v>232164420822</v>
      </c>
      <c r="O143" s="24">
        <v>232164420822</v>
      </c>
      <c r="P143" s="24">
        <v>0</v>
      </c>
      <c r="Q143" s="26">
        <v>0</v>
      </c>
    </row>
    <row r="144" spans="1:17" ht="49.5" customHeight="1" thickBot="1" x14ac:dyDescent="0.35">
      <c r="A144" s="79" t="s">
        <v>413</v>
      </c>
      <c r="B144" s="15" t="s">
        <v>265</v>
      </c>
      <c r="C144" s="53"/>
      <c r="D144" s="53"/>
      <c r="E144" s="53"/>
      <c r="F144" s="17" t="s">
        <v>266</v>
      </c>
      <c r="G144" s="30">
        <f t="shared" ref="G144:Q146" si="58">+G145</f>
        <v>231825213115</v>
      </c>
      <c r="H144" s="30">
        <f t="shared" si="58"/>
        <v>0</v>
      </c>
      <c r="I144" s="30">
        <f t="shared" si="58"/>
        <v>0</v>
      </c>
      <c r="J144" s="30">
        <f t="shared" si="58"/>
        <v>0</v>
      </c>
      <c r="K144" s="30">
        <f t="shared" si="58"/>
        <v>0</v>
      </c>
      <c r="L144" s="30">
        <f t="shared" si="58"/>
        <v>0</v>
      </c>
      <c r="M144" s="30">
        <f t="shared" si="58"/>
        <v>231825213115</v>
      </c>
      <c r="N144" s="30">
        <f t="shared" si="58"/>
        <v>231825213115</v>
      </c>
      <c r="O144" s="30">
        <f t="shared" si="58"/>
        <v>231825213115</v>
      </c>
      <c r="P144" s="30">
        <f t="shared" si="58"/>
        <v>0</v>
      </c>
      <c r="Q144" s="31">
        <f t="shared" si="58"/>
        <v>0</v>
      </c>
    </row>
    <row r="145" spans="1:17" ht="49.5" customHeight="1" thickBot="1" x14ac:dyDescent="0.35">
      <c r="A145" s="79" t="s">
        <v>413</v>
      </c>
      <c r="B145" s="15" t="s">
        <v>267</v>
      </c>
      <c r="C145" s="21"/>
      <c r="D145" s="21"/>
      <c r="E145" s="21"/>
      <c r="F145" s="17" t="s">
        <v>266</v>
      </c>
      <c r="G145" s="30">
        <f t="shared" si="58"/>
        <v>231825213115</v>
      </c>
      <c r="H145" s="30">
        <f t="shared" si="58"/>
        <v>0</v>
      </c>
      <c r="I145" s="30">
        <f t="shared" si="58"/>
        <v>0</v>
      </c>
      <c r="J145" s="30">
        <f t="shared" si="58"/>
        <v>0</v>
      </c>
      <c r="K145" s="30">
        <f t="shared" si="58"/>
        <v>0</v>
      </c>
      <c r="L145" s="30">
        <f t="shared" si="58"/>
        <v>0</v>
      </c>
      <c r="M145" s="30">
        <f t="shared" si="58"/>
        <v>231825213115</v>
      </c>
      <c r="N145" s="30">
        <f t="shared" si="58"/>
        <v>231825213115</v>
      </c>
      <c r="O145" s="30">
        <f t="shared" si="58"/>
        <v>231825213115</v>
      </c>
      <c r="P145" s="30">
        <f t="shared" si="58"/>
        <v>0</v>
      </c>
      <c r="Q145" s="31">
        <f t="shared" si="58"/>
        <v>0</v>
      </c>
    </row>
    <row r="146" spans="1:17" ht="32.25" customHeight="1" thickBot="1" x14ac:dyDescent="0.35">
      <c r="A146" s="79" t="s">
        <v>413</v>
      </c>
      <c r="B146" s="15" t="s">
        <v>268</v>
      </c>
      <c r="C146" s="21"/>
      <c r="D146" s="21"/>
      <c r="E146" s="21"/>
      <c r="F146" s="17" t="s">
        <v>221</v>
      </c>
      <c r="G146" s="30">
        <f t="shared" si="58"/>
        <v>231825213115</v>
      </c>
      <c r="H146" s="30">
        <f t="shared" si="58"/>
        <v>0</v>
      </c>
      <c r="I146" s="30">
        <f t="shared" si="58"/>
        <v>0</v>
      </c>
      <c r="J146" s="30">
        <f t="shared" si="58"/>
        <v>0</v>
      </c>
      <c r="K146" s="30">
        <f t="shared" si="58"/>
        <v>0</v>
      </c>
      <c r="L146" s="30">
        <f t="shared" si="58"/>
        <v>0</v>
      </c>
      <c r="M146" s="30">
        <f t="shared" si="58"/>
        <v>231825213115</v>
      </c>
      <c r="N146" s="30">
        <f t="shared" si="58"/>
        <v>231825213115</v>
      </c>
      <c r="O146" s="30">
        <f t="shared" si="58"/>
        <v>231825213115</v>
      </c>
      <c r="P146" s="30">
        <f t="shared" si="58"/>
        <v>0</v>
      </c>
      <c r="Q146" s="31">
        <f t="shared" si="58"/>
        <v>0</v>
      </c>
    </row>
    <row r="147" spans="1:17" ht="30" customHeight="1" thickBot="1" x14ac:dyDescent="0.35">
      <c r="A147" s="79" t="s">
        <v>413</v>
      </c>
      <c r="B147" s="20" t="s">
        <v>269</v>
      </c>
      <c r="C147" s="21" t="s">
        <v>175</v>
      </c>
      <c r="D147" s="21">
        <v>11</v>
      </c>
      <c r="E147" s="21" t="s">
        <v>22</v>
      </c>
      <c r="F147" s="22" t="s">
        <v>211</v>
      </c>
      <c r="G147" s="24">
        <v>231825213115</v>
      </c>
      <c r="H147" s="24">
        <v>0</v>
      </c>
      <c r="I147" s="24">
        <v>0</v>
      </c>
      <c r="J147" s="24">
        <v>0</v>
      </c>
      <c r="K147" s="24">
        <v>0</v>
      </c>
      <c r="L147" s="25">
        <f>+H147-I147+J147-K147</f>
        <v>0</v>
      </c>
      <c r="M147" s="24">
        <f>G147+L147</f>
        <v>231825213115</v>
      </c>
      <c r="N147" s="24">
        <v>231825213115</v>
      </c>
      <c r="O147" s="24">
        <v>231825213115</v>
      </c>
      <c r="P147" s="24">
        <v>0</v>
      </c>
      <c r="Q147" s="26">
        <v>0</v>
      </c>
    </row>
    <row r="148" spans="1:17" ht="66.75" customHeight="1" thickBot="1" x14ac:dyDescent="0.35">
      <c r="A148" s="79" t="s">
        <v>413</v>
      </c>
      <c r="B148" s="15" t="s">
        <v>270</v>
      </c>
      <c r="C148" s="53"/>
      <c r="D148" s="53"/>
      <c r="E148" s="53"/>
      <c r="F148" s="17" t="s">
        <v>271</v>
      </c>
      <c r="G148" s="30">
        <f t="shared" ref="G148:Q150" si="59">+G149</f>
        <v>126080065359</v>
      </c>
      <c r="H148" s="30">
        <f t="shared" si="59"/>
        <v>0</v>
      </c>
      <c r="I148" s="30">
        <f t="shared" si="59"/>
        <v>0</v>
      </c>
      <c r="J148" s="30">
        <f t="shared" si="59"/>
        <v>0</v>
      </c>
      <c r="K148" s="30">
        <f t="shared" si="59"/>
        <v>0</v>
      </c>
      <c r="L148" s="30">
        <f t="shared" si="59"/>
        <v>0</v>
      </c>
      <c r="M148" s="30">
        <f t="shared" si="59"/>
        <v>126080065359</v>
      </c>
      <c r="N148" s="30">
        <f t="shared" si="59"/>
        <v>126080065359</v>
      </c>
      <c r="O148" s="30">
        <f t="shared" si="59"/>
        <v>126080065359</v>
      </c>
      <c r="P148" s="30">
        <f t="shared" si="59"/>
        <v>0</v>
      </c>
      <c r="Q148" s="31">
        <f t="shared" si="59"/>
        <v>0</v>
      </c>
    </row>
    <row r="149" spans="1:17" ht="66.75" customHeight="1" thickBot="1" x14ac:dyDescent="0.35">
      <c r="A149" s="79" t="s">
        <v>413</v>
      </c>
      <c r="B149" s="15" t="s">
        <v>272</v>
      </c>
      <c r="C149" s="21"/>
      <c r="D149" s="21"/>
      <c r="E149" s="21"/>
      <c r="F149" s="54" t="s">
        <v>271</v>
      </c>
      <c r="G149" s="30">
        <f t="shared" si="59"/>
        <v>126080065359</v>
      </c>
      <c r="H149" s="30">
        <f t="shared" si="59"/>
        <v>0</v>
      </c>
      <c r="I149" s="30">
        <f t="shared" si="59"/>
        <v>0</v>
      </c>
      <c r="J149" s="30">
        <f t="shared" si="59"/>
        <v>0</v>
      </c>
      <c r="K149" s="30">
        <f t="shared" si="59"/>
        <v>0</v>
      </c>
      <c r="L149" s="30">
        <f t="shared" si="59"/>
        <v>0</v>
      </c>
      <c r="M149" s="30">
        <f t="shared" si="59"/>
        <v>126080065359</v>
      </c>
      <c r="N149" s="30">
        <f t="shared" si="59"/>
        <v>126080065359</v>
      </c>
      <c r="O149" s="30">
        <f t="shared" si="59"/>
        <v>126080065359</v>
      </c>
      <c r="P149" s="30">
        <f t="shared" si="59"/>
        <v>0</v>
      </c>
      <c r="Q149" s="31">
        <f t="shared" si="59"/>
        <v>0</v>
      </c>
    </row>
    <row r="150" spans="1:17" ht="38.25" customHeight="1" thickBot="1" x14ac:dyDescent="0.35">
      <c r="A150" s="79" t="s">
        <v>413</v>
      </c>
      <c r="B150" s="15" t="s">
        <v>273</v>
      </c>
      <c r="C150" s="21"/>
      <c r="D150" s="21"/>
      <c r="E150" s="21"/>
      <c r="F150" s="17" t="s">
        <v>221</v>
      </c>
      <c r="G150" s="30">
        <f t="shared" si="59"/>
        <v>126080065359</v>
      </c>
      <c r="H150" s="30">
        <f t="shared" si="59"/>
        <v>0</v>
      </c>
      <c r="I150" s="30">
        <f t="shared" si="59"/>
        <v>0</v>
      </c>
      <c r="J150" s="30">
        <f t="shared" si="59"/>
        <v>0</v>
      </c>
      <c r="K150" s="30">
        <f t="shared" si="59"/>
        <v>0</v>
      </c>
      <c r="L150" s="30">
        <f t="shared" si="59"/>
        <v>0</v>
      </c>
      <c r="M150" s="30">
        <f t="shared" si="59"/>
        <v>126080065359</v>
      </c>
      <c r="N150" s="30">
        <f t="shared" si="59"/>
        <v>126080065359</v>
      </c>
      <c r="O150" s="30">
        <f t="shared" si="59"/>
        <v>126080065359</v>
      </c>
      <c r="P150" s="30">
        <f t="shared" si="59"/>
        <v>0</v>
      </c>
      <c r="Q150" s="31">
        <f t="shared" si="59"/>
        <v>0</v>
      </c>
    </row>
    <row r="151" spans="1:17" ht="30" customHeight="1" thickBot="1" x14ac:dyDescent="0.35">
      <c r="A151" s="79" t="s">
        <v>413</v>
      </c>
      <c r="B151" s="20" t="s">
        <v>274</v>
      </c>
      <c r="C151" s="21" t="s">
        <v>175</v>
      </c>
      <c r="D151" s="21">
        <v>11</v>
      </c>
      <c r="E151" s="21" t="s">
        <v>22</v>
      </c>
      <c r="F151" s="22" t="s">
        <v>211</v>
      </c>
      <c r="G151" s="24">
        <v>126080065359</v>
      </c>
      <c r="H151" s="24">
        <v>0</v>
      </c>
      <c r="I151" s="24">
        <v>0</v>
      </c>
      <c r="J151" s="24">
        <v>0</v>
      </c>
      <c r="K151" s="24">
        <v>0</v>
      </c>
      <c r="L151" s="25">
        <f>+H151-I151+J151-K151</f>
        <v>0</v>
      </c>
      <c r="M151" s="24">
        <f>G151+L151</f>
        <v>126080065359</v>
      </c>
      <c r="N151" s="24">
        <v>126080065359</v>
      </c>
      <c r="O151" s="24">
        <v>126080065359</v>
      </c>
      <c r="P151" s="24">
        <v>0</v>
      </c>
      <c r="Q151" s="26">
        <v>0</v>
      </c>
    </row>
    <row r="152" spans="1:17" ht="67.5" customHeight="1" thickBot="1" x14ac:dyDescent="0.35">
      <c r="A152" s="79" t="s">
        <v>413</v>
      </c>
      <c r="B152" s="15" t="s">
        <v>275</v>
      </c>
      <c r="C152" s="53"/>
      <c r="D152" s="53"/>
      <c r="E152" s="53"/>
      <c r="F152" s="17" t="s">
        <v>276</v>
      </c>
      <c r="G152" s="30">
        <f t="shared" ref="G152:Q154" si="60">+G153</f>
        <v>91282312485</v>
      </c>
      <c r="H152" s="30">
        <f t="shared" si="60"/>
        <v>0</v>
      </c>
      <c r="I152" s="30">
        <f t="shared" si="60"/>
        <v>0</v>
      </c>
      <c r="J152" s="30">
        <f t="shared" si="60"/>
        <v>0</v>
      </c>
      <c r="K152" s="30">
        <f t="shared" si="60"/>
        <v>0</v>
      </c>
      <c r="L152" s="30">
        <f t="shared" si="60"/>
        <v>0</v>
      </c>
      <c r="M152" s="30">
        <f t="shared" si="60"/>
        <v>91282312485</v>
      </c>
      <c r="N152" s="30">
        <f t="shared" si="60"/>
        <v>91282312485</v>
      </c>
      <c r="O152" s="30">
        <f t="shared" si="60"/>
        <v>91282312485</v>
      </c>
      <c r="P152" s="30">
        <f t="shared" si="60"/>
        <v>0</v>
      </c>
      <c r="Q152" s="31">
        <f t="shared" si="60"/>
        <v>0</v>
      </c>
    </row>
    <row r="153" spans="1:17" ht="67.5" customHeight="1" thickBot="1" x14ac:dyDescent="0.35">
      <c r="A153" s="79" t="s">
        <v>413</v>
      </c>
      <c r="B153" s="15" t="s">
        <v>277</v>
      </c>
      <c r="C153" s="21"/>
      <c r="D153" s="21"/>
      <c r="E153" s="21"/>
      <c r="F153" s="54" t="s">
        <v>276</v>
      </c>
      <c r="G153" s="30">
        <f t="shared" si="60"/>
        <v>91282312485</v>
      </c>
      <c r="H153" s="30">
        <f t="shared" si="60"/>
        <v>0</v>
      </c>
      <c r="I153" s="30">
        <f t="shared" si="60"/>
        <v>0</v>
      </c>
      <c r="J153" s="30">
        <f t="shared" si="60"/>
        <v>0</v>
      </c>
      <c r="K153" s="30">
        <f t="shared" si="60"/>
        <v>0</v>
      </c>
      <c r="L153" s="30">
        <f t="shared" si="60"/>
        <v>0</v>
      </c>
      <c r="M153" s="30">
        <f t="shared" si="60"/>
        <v>91282312485</v>
      </c>
      <c r="N153" s="30">
        <f t="shared" si="60"/>
        <v>91282312485</v>
      </c>
      <c r="O153" s="30">
        <f t="shared" si="60"/>
        <v>91282312485</v>
      </c>
      <c r="P153" s="30">
        <f t="shared" si="60"/>
        <v>0</v>
      </c>
      <c r="Q153" s="31">
        <f t="shared" si="60"/>
        <v>0</v>
      </c>
    </row>
    <row r="154" spans="1:17" ht="32.25" customHeight="1" thickBot="1" x14ac:dyDescent="0.35">
      <c r="A154" s="79" t="s">
        <v>413</v>
      </c>
      <c r="B154" s="15" t="s">
        <v>278</v>
      </c>
      <c r="C154" s="21"/>
      <c r="D154" s="21"/>
      <c r="E154" s="21"/>
      <c r="F154" s="17" t="s">
        <v>221</v>
      </c>
      <c r="G154" s="30">
        <f t="shared" si="60"/>
        <v>91282312485</v>
      </c>
      <c r="H154" s="30">
        <f t="shared" si="60"/>
        <v>0</v>
      </c>
      <c r="I154" s="30">
        <f t="shared" si="60"/>
        <v>0</v>
      </c>
      <c r="J154" s="30">
        <f t="shared" si="60"/>
        <v>0</v>
      </c>
      <c r="K154" s="30">
        <f t="shared" si="60"/>
        <v>0</v>
      </c>
      <c r="L154" s="30">
        <f t="shared" si="60"/>
        <v>0</v>
      </c>
      <c r="M154" s="30">
        <f t="shared" si="60"/>
        <v>91282312485</v>
      </c>
      <c r="N154" s="30">
        <f t="shared" si="60"/>
        <v>91282312485</v>
      </c>
      <c r="O154" s="30">
        <f t="shared" si="60"/>
        <v>91282312485</v>
      </c>
      <c r="P154" s="30">
        <f t="shared" si="60"/>
        <v>0</v>
      </c>
      <c r="Q154" s="31">
        <f t="shared" si="60"/>
        <v>0</v>
      </c>
    </row>
    <row r="155" spans="1:17" ht="30" customHeight="1" thickBot="1" x14ac:dyDescent="0.35">
      <c r="A155" s="79" t="s">
        <v>413</v>
      </c>
      <c r="B155" s="20" t="s">
        <v>279</v>
      </c>
      <c r="C155" s="21" t="s">
        <v>175</v>
      </c>
      <c r="D155" s="21">
        <v>11</v>
      </c>
      <c r="E155" s="21" t="s">
        <v>22</v>
      </c>
      <c r="F155" s="22" t="s">
        <v>211</v>
      </c>
      <c r="G155" s="24">
        <v>91282312485</v>
      </c>
      <c r="H155" s="24">
        <v>0</v>
      </c>
      <c r="I155" s="24">
        <v>0</v>
      </c>
      <c r="J155" s="24">
        <v>0</v>
      </c>
      <c r="K155" s="24">
        <v>0</v>
      </c>
      <c r="L155" s="25">
        <f>+H155-I155+J155-K155</f>
        <v>0</v>
      </c>
      <c r="M155" s="24">
        <f>G155+L155</f>
        <v>91282312485</v>
      </c>
      <c r="N155" s="24">
        <v>91282312485</v>
      </c>
      <c r="O155" s="24">
        <v>91282312485</v>
      </c>
      <c r="P155" s="24">
        <v>0</v>
      </c>
      <c r="Q155" s="26">
        <v>0</v>
      </c>
    </row>
    <row r="156" spans="1:17" ht="95.25" customHeight="1" thickBot="1" x14ac:dyDescent="0.35">
      <c r="A156" s="79" t="s">
        <v>413</v>
      </c>
      <c r="B156" s="15" t="s">
        <v>280</v>
      </c>
      <c r="C156" s="53"/>
      <c r="D156" s="53"/>
      <c r="E156" s="53"/>
      <c r="F156" s="17" t="s">
        <v>281</v>
      </c>
      <c r="G156" s="30">
        <f t="shared" ref="G156:Q158" si="61">+G157</f>
        <v>175214577228</v>
      </c>
      <c r="H156" s="30">
        <f t="shared" si="61"/>
        <v>0</v>
      </c>
      <c r="I156" s="30">
        <f t="shared" si="61"/>
        <v>0</v>
      </c>
      <c r="J156" s="30">
        <f t="shared" si="61"/>
        <v>0</v>
      </c>
      <c r="K156" s="30">
        <f t="shared" si="61"/>
        <v>0</v>
      </c>
      <c r="L156" s="30">
        <f t="shared" si="61"/>
        <v>0</v>
      </c>
      <c r="M156" s="30">
        <f t="shared" si="61"/>
        <v>175214577228</v>
      </c>
      <c r="N156" s="30">
        <f t="shared" si="61"/>
        <v>175214577228</v>
      </c>
      <c r="O156" s="30">
        <f t="shared" si="61"/>
        <v>175214577228</v>
      </c>
      <c r="P156" s="30">
        <f t="shared" si="61"/>
        <v>8358018752</v>
      </c>
      <c r="Q156" s="31">
        <f t="shared" si="61"/>
        <v>8358018752</v>
      </c>
    </row>
    <row r="157" spans="1:17" ht="95.25" customHeight="1" thickBot="1" x14ac:dyDescent="0.35">
      <c r="A157" s="79" t="s">
        <v>413</v>
      </c>
      <c r="B157" s="15" t="s">
        <v>282</v>
      </c>
      <c r="C157" s="21"/>
      <c r="D157" s="21"/>
      <c r="E157" s="21"/>
      <c r="F157" s="54" t="s">
        <v>281</v>
      </c>
      <c r="G157" s="30">
        <f t="shared" si="61"/>
        <v>175214577228</v>
      </c>
      <c r="H157" s="30">
        <f t="shared" si="61"/>
        <v>0</v>
      </c>
      <c r="I157" s="30">
        <f t="shared" si="61"/>
        <v>0</v>
      </c>
      <c r="J157" s="30">
        <f t="shared" si="61"/>
        <v>0</v>
      </c>
      <c r="K157" s="30">
        <f t="shared" si="61"/>
        <v>0</v>
      </c>
      <c r="L157" s="30">
        <f t="shared" si="61"/>
        <v>0</v>
      </c>
      <c r="M157" s="30">
        <f t="shared" si="61"/>
        <v>175214577228</v>
      </c>
      <c r="N157" s="30">
        <f t="shared" si="61"/>
        <v>175214577228</v>
      </c>
      <c r="O157" s="30">
        <f t="shared" si="61"/>
        <v>175214577228</v>
      </c>
      <c r="P157" s="30">
        <f t="shared" si="61"/>
        <v>8358018752</v>
      </c>
      <c r="Q157" s="31">
        <f t="shared" si="61"/>
        <v>8358018752</v>
      </c>
    </row>
    <row r="158" spans="1:17" ht="33" customHeight="1" thickBot="1" x14ac:dyDescent="0.35">
      <c r="A158" s="79" t="s">
        <v>413</v>
      </c>
      <c r="B158" s="15" t="s">
        <v>283</v>
      </c>
      <c r="C158" s="21"/>
      <c r="D158" s="21"/>
      <c r="E158" s="21"/>
      <c r="F158" s="17" t="s">
        <v>221</v>
      </c>
      <c r="G158" s="30">
        <f t="shared" si="61"/>
        <v>175214577228</v>
      </c>
      <c r="H158" s="30">
        <f t="shared" si="61"/>
        <v>0</v>
      </c>
      <c r="I158" s="30">
        <f t="shared" si="61"/>
        <v>0</v>
      </c>
      <c r="J158" s="30">
        <f t="shared" si="61"/>
        <v>0</v>
      </c>
      <c r="K158" s="30">
        <f t="shared" si="61"/>
        <v>0</v>
      </c>
      <c r="L158" s="30">
        <f t="shared" si="61"/>
        <v>0</v>
      </c>
      <c r="M158" s="30">
        <f t="shared" si="61"/>
        <v>175214577228</v>
      </c>
      <c r="N158" s="30">
        <f t="shared" si="61"/>
        <v>175214577228</v>
      </c>
      <c r="O158" s="30">
        <f t="shared" si="61"/>
        <v>175214577228</v>
      </c>
      <c r="P158" s="30">
        <f t="shared" si="61"/>
        <v>8358018752</v>
      </c>
      <c r="Q158" s="31">
        <f t="shared" si="61"/>
        <v>8358018752</v>
      </c>
    </row>
    <row r="159" spans="1:17" ht="30" customHeight="1" thickBot="1" x14ac:dyDescent="0.35">
      <c r="A159" s="79" t="s">
        <v>413</v>
      </c>
      <c r="B159" s="20" t="s">
        <v>284</v>
      </c>
      <c r="C159" s="21" t="s">
        <v>175</v>
      </c>
      <c r="D159" s="21">
        <v>11</v>
      </c>
      <c r="E159" s="21" t="s">
        <v>22</v>
      </c>
      <c r="F159" s="22" t="s">
        <v>211</v>
      </c>
      <c r="G159" s="24">
        <v>175214577228</v>
      </c>
      <c r="H159" s="24">
        <v>0</v>
      </c>
      <c r="I159" s="24">
        <v>0</v>
      </c>
      <c r="J159" s="24">
        <v>0</v>
      </c>
      <c r="K159" s="24">
        <v>0</v>
      </c>
      <c r="L159" s="25">
        <f>+H159-I159+J159-K159</f>
        <v>0</v>
      </c>
      <c r="M159" s="24">
        <f>G159+L159</f>
        <v>175214577228</v>
      </c>
      <c r="N159" s="24">
        <v>175214577228</v>
      </c>
      <c r="O159" s="24">
        <v>175214577228</v>
      </c>
      <c r="P159" s="24">
        <v>8358018752</v>
      </c>
      <c r="Q159" s="26">
        <v>8358018752</v>
      </c>
    </row>
    <row r="160" spans="1:17" ht="53.25" customHeight="1" thickBot="1" x14ac:dyDescent="0.35">
      <c r="A160" s="79" t="s">
        <v>413</v>
      </c>
      <c r="B160" s="15" t="s">
        <v>285</v>
      </c>
      <c r="C160" s="53"/>
      <c r="D160" s="53"/>
      <c r="E160" s="53"/>
      <c r="F160" s="17" t="s">
        <v>286</v>
      </c>
      <c r="G160" s="30">
        <f t="shared" ref="G160:Q162" si="62">+G161</f>
        <v>109796058849</v>
      </c>
      <c r="H160" s="30">
        <f t="shared" si="62"/>
        <v>0</v>
      </c>
      <c r="I160" s="30">
        <f t="shared" si="62"/>
        <v>0</v>
      </c>
      <c r="J160" s="30">
        <f t="shared" si="62"/>
        <v>0</v>
      </c>
      <c r="K160" s="30">
        <f t="shared" si="62"/>
        <v>0</v>
      </c>
      <c r="L160" s="30">
        <f t="shared" si="62"/>
        <v>0</v>
      </c>
      <c r="M160" s="30">
        <f t="shared" si="62"/>
        <v>109796058849</v>
      </c>
      <c r="N160" s="30">
        <f t="shared" si="62"/>
        <v>109796058849</v>
      </c>
      <c r="O160" s="30">
        <f t="shared" si="62"/>
        <v>109796058849</v>
      </c>
      <c r="P160" s="30">
        <f t="shared" si="62"/>
        <v>19071686158</v>
      </c>
      <c r="Q160" s="31">
        <f t="shared" si="62"/>
        <v>19071686158</v>
      </c>
    </row>
    <row r="161" spans="1:17" ht="53.25" customHeight="1" thickBot="1" x14ac:dyDescent="0.35">
      <c r="A161" s="79" t="s">
        <v>413</v>
      </c>
      <c r="B161" s="15" t="s">
        <v>287</v>
      </c>
      <c r="C161" s="21"/>
      <c r="D161" s="21"/>
      <c r="E161" s="21"/>
      <c r="F161" s="54" t="s">
        <v>286</v>
      </c>
      <c r="G161" s="30">
        <f t="shared" si="62"/>
        <v>109796058849</v>
      </c>
      <c r="H161" s="30">
        <f t="shared" si="62"/>
        <v>0</v>
      </c>
      <c r="I161" s="30">
        <f t="shared" si="62"/>
        <v>0</v>
      </c>
      <c r="J161" s="30">
        <f t="shared" si="62"/>
        <v>0</v>
      </c>
      <c r="K161" s="30">
        <f t="shared" si="62"/>
        <v>0</v>
      </c>
      <c r="L161" s="30">
        <f t="shared" si="62"/>
        <v>0</v>
      </c>
      <c r="M161" s="30">
        <f t="shared" si="62"/>
        <v>109796058849</v>
      </c>
      <c r="N161" s="30">
        <f t="shared" si="62"/>
        <v>109796058849</v>
      </c>
      <c r="O161" s="30">
        <f t="shared" si="62"/>
        <v>109796058849</v>
      </c>
      <c r="P161" s="30">
        <f t="shared" si="62"/>
        <v>19071686158</v>
      </c>
      <c r="Q161" s="31">
        <f t="shared" si="62"/>
        <v>19071686158</v>
      </c>
    </row>
    <row r="162" spans="1:17" ht="38.25" customHeight="1" thickBot="1" x14ac:dyDescent="0.35">
      <c r="A162" s="79" t="s">
        <v>413</v>
      </c>
      <c r="B162" s="15" t="s">
        <v>288</v>
      </c>
      <c r="C162" s="21"/>
      <c r="D162" s="21"/>
      <c r="E162" s="21"/>
      <c r="F162" s="17" t="s">
        <v>221</v>
      </c>
      <c r="G162" s="30">
        <f t="shared" si="62"/>
        <v>109796058849</v>
      </c>
      <c r="H162" s="30">
        <f t="shared" si="62"/>
        <v>0</v>
      </c>
      <c r="I162" s="30">
        <f t="shared" si="62"/>
        <v>0</v>
      </c>
      <c r="J162" s="30">
        <f t="shared" si="62"/>
        <v>0</v>
      </c>
      <c r="K162" s="30">
        <f t="shared" si="62"/>
        <v>0</v>
      </c>
      <c r="L162" s="30">
        <f t="shared" si="62"/>
        <v>0</v>
      </c>
      <c r="M162" s="30">
        <f t="shared" si="62"/>
        <v>109796058849</v>
      </c>
      <c r="N162" s="30">
        <f t="shared" si="62"/>
        <v>109796058849</v>
      </c>
      <c r="O162" s="30">
        <f t="shared" si="62"/>
        <v>109796058849</v>
      </c>
      <c r="P162" s="30">
        <f t="shared" si="62"/>
        <v>19071686158</v>
      </c>
      <c r="Q162" s="31">
        <f t="shared" si="62"/>
        <v>19071686158</v>
      </c>
    </row>
    <row r="163" spans="1:17" ht="38.25" customHeight="1" thickBot="1" x14ac:dyDescent="0.35">
      <c r="A163" s="79" t="s">
        <v>413</v>
      </c>
      <c r="B163" s="20" t="s">
        <v>289</v>
      </c>
      <c r="C163" s="53" t="s">
        <v>175</v>
      </c>
      <c r="D163" s="53">
        <v>11</v>
      </c>
      <c r="E163" s="21" t="s">
        <v>22</v>
      </c>
      <c r="F163" s="22" t="s">
        <v>211</v>
      </c>
      <c r="G163" s="24">
        <v>109796058849</v>
      </c>
      <c r="H163" s="24">
        <v>0</v>
      </c>
      <c r="I163" s="24">
        <v>0</v>
      </c>
      <c r="J163" s="24">
        <v>0</v>
      </c>
      <c r="K163" s="24">
        <v>0</v>
      </c>
      <c r="L163" s="25">
        <f>+H163-I163+J163-K163</f>
        <v>0</v>
      </c>
      <c r="M163" s="24">
        <f>G163+L163</f>
        <v>109796058849</v>
      </c>
      <c r="N163" s="24">
        <v>109796058849</v>
      </c>
      <c r="O163" s="24">
        <v>109796058849</v>
      </c>
      <c r="P163" s="24">
        <v>19071686158</v>
      </c>
      <c r="Q163" s="26">
        <v>19071686158</v>
      </c>
    </row>
    <row r="164" spans="1:17" ht="69" customHeight="1" thickBot="1" x14ac:dyDescent="0.35">
      <c r="A164" s="79" t="s">
        <v>413</v>
      </c>
      <c r="B164" s="15" t="s">
        <v>290</v>
      </c>
      <c r="C164" s="53"/>
      <c r="D164" s="53"/>
      <c r="E164" s="53"/>
      <c r="F164" s="17" t="s">
        <v>291</v>
      </c>
      <c r="G164" s="30">
        <f t="shared" ref="G164:Q166" si="63">+G165</f>
        <v>216924287600</v>
      </c>
      <c r="H164" s="30">
        <f t="shared" si="63"/>
        <v>0</v>
      </c>
      <c r="I164" s="30">
        <f t="shared" si="63"/>
        <v>0</v>
      </c>
      <c r="J164" s="30">
        <f t="shared" si="63"/>
        <v>0</v>
      </c>
      <c r="K164" s="30">
        <f t="shared" si="63"/>
        <v>0</v>
      </c>
      <c r="L164" s="30">
        <f t="shared" si="63"/>
        <v>0</v>
      </c>
      <c r="M164" s="30">
        <f t="shared" si="63"/>
        <v>216924287600</v>
      </c>
      <c r="N164" s="30">
        <f t="shared" si="63"/>
        <v>216924287600</v>
      </c>
      <c r="O164" s="30">
        <f t="shared" si="63"/>
        <v>216924287600</v>
      </c>
      <c r="P164" s="30">
        <f t="shared" si="63"/>
        <v>14013027754</v>
      </c>
      <c r="Q164" s="31">
        <f t="shared" si="63"/>
        <v>14013027754</v>
      </c>
    </row>
    <row r="165" spans="1:17" ht="69" customHeight="1" thickBot="1" x14ac:dyDescent="0.35">
      <c r="A165" s="79" t="s">
        <v>413</v>
      </c>
      <c r="B165" s="15" t="s">
        <v>292</v>
      </c>
      <c r="C165" s="21"/>
      <c r="D165" s="21"/>
      <c r="E165" s="21"/>
      <c r="F165" s="54" t="s">
        <v>291</v>
      </c>
      <c r="G165" s="30">
        <f t="shared" si="63"/>
        <v>216924287600</v>
      </c>
      <c r="H165" s="30">
        <f t="shared" si="63"/>
        <v>0</v>
      </c>
      <c r="I165" s="30">
        <f t="shared" si="63"/>
        <v>0</v>
      </c>
      <c r="J165" s="30">
        <f t="shared" si="63"/>
        <v>0</v>
      </c>
      <c r="K165" s="30">
        <f t="shared" si="63"/>
        <v>0</v>
      </c>
      <c r="L165" s="30">
        <f t="shared" si="63"/>
        <v>0</v>
      </c>
      <c r="M165" s="30">
        <f t="shared" si="63"/>
        <v>216924287600</v>
      </c>
      <c r="N165" s="30">
        <f t="shared" si="63"/>
        <v>216924287600</v>
      </c>
      <c r="O165" s="30">
        <f t="shared" si="63"/>
        <v>216924287600</v>
      </c>
      <c r="P165" s="30">
        <f t="shared" si="63"/>
        <v>14013027754</v>
      </c>
      <c r="Q165" s="31">
        <f t="shared" si="63"/>
        <v>14013027754</v>
      </c>
    </row>
    <row r="166" spans="1:17" ht="29.25" customHeight="1" thickBot="1" x14ac:dyDescent="0.35">
      <c r="A166" s="79" t="s">
        <v>413</v>
      </c>
      <c r="B166" s="15" t="s">
        <v>293</v>
      </c>
      <c r="C166" s="21"/>
      <c r="D166" s="21"/>
      <c r="E166" s="21"/>
      <c r="F166" s="17" t="s">
        <v>221</v>
      </c>
      <c r="G166" s="30">
        <f t="shared" si="63"/>
        <v>216924287600</v>
      </c>
      <c r="H166" s="30">
        <f t="shared" si="63"/>
        <v>0</v>
      </c>
      <c r="I166" s="30">
        <f t="shared" si="63"/>
        <v>0</v>
      </c>
      <c r="J166" s="30">
        <f t="shared" si="63"/>
        <v>0</v>
      </c>
      <c r="K166" s="30">
        <f t="shared" si="63"/>
        <v>0</v>
      </c>
      <c r="L166" s="30">
        <f t="shared" si="63"/>
        <v>0</v>
      </c>
      <c r="M166" s="30">
        <f t="shared" si="63"/>
        <v>216924287600</v>
      </c>
      <c r="N166" s="30">
        <f t="shared" si="63"/>
        <v>216924287600</v>
      </c>
      <c r="O166" s="30">
        <f t="shared" si="63"/>
        <v>216924287600</v>
      </c>
      <c r="P166" s="30">
        <f t="shared" si="63"/>
        <v>14013027754</v>
      </c>
      <c r="Q166" s="31">
        <f t="shared" si="63"/>
        <v>14013027754</v>
      </c>
    </row>
    <row r="167" spans="1:17" ht="30" customHeight="1" thickBot="1" x14ac:dyDescent="0.35">
      <c r="A167" s="79" t="s">
        <v>413</v>
      </c>
      <c r="B167" s="20" t="s">
        <v>294</v>
      </c>
      <c r="C167" s="21" t="s">
        <v>175</v>
      </c>
      <c r="D167" s="21">
        <v>11</v>
      </c>
      <c r="E167" s="21" t="s">
        <v>22</v>
      </c>
      <c r="F167" s="22" t="s">
        <v>211</v>
      </c>
      <c r="G167" s="24">
        <v>216924287600</v>
      </c>
      <c r="H167" s="24">
        <v>0</v>
      </c>
      <c r="I167" s="24">
        <v>0</v>
      </c>
      <c r="J167" s="24">
        <v>0</v>
      </c>
      <c r="K167" s="24">
        <v>0</v>
      </c>
      <c r="L167" s="25">
        <f>+H167-I167+J167-K167</f>
        <v>0</v>
      </c>
      <c r="M167" s="24">
        <f>G167+L167</f>
        <v>216924287600</v>
      </c>
      <c r="N167" s="24">
        <v>216924287600</v>
      </c>
      <c r="O167" s="24">
        <v>216924287600</v>
      </c>
      <c r="P167" s="24">
        <v>14013027754</v>
      </c>
      <c r="Q167" s="26">
        <v>14013027754</v>
      </c>
    </row>
    <row r="168" spans="1:17" ht="64.5" customHeight="1" thickBot="1" x14ac:dyDescent="0.35">
      <c r="A168" s="79" t="s">
        <v>413</v>
      </c>
      <c r="B168" s="15" t="s">
        <v>295</v>
      </c>
      <c r="C168" s="53"/>
      <c r="D168" s="53"/>
      <c r="E168" s="53"/>
      <c r="F168" s="17" t="s">
        <v>296</v>
      </c>
      <c r="G168" s="30">
        <f t="shared" ref="G168:Q170" si="64">+G169</f>
        <v>263086153404</v>
      </c>
      <c r="H168" s="30">
        <f t="shared" si="64"/>
        <v>0</v>
      </c>
      <c r="I168" s="30">
        <f t="shared" si="64"/>
        <v>0</v>
      </c>
      <c r="J168" s="30">
        <f t="shared" si="64"/>
        <v>0</v>
      </c>
      <c r="K168" s="30">
        <f t="shared" si="64"/>
        <v>0</v>
      </c>
      <c r="L168" s="30">
        <f t="shared" si="64"/>
        <v>0</v>
      </c>
      <c r="M168" s="30">
        <f t="shared" si="64"/>
        <v>263086153404</v>
      </c>
      <c r="N168" s="30">
        <f t="shared" si="64"/>
        <v>263086153404</v>
      </c>
      <c r="O168" s="30">
        <f t="shared" si="64"/>
        <v>263086153404</v>
      </c>
      <c r="P168" s="30">
        <f t="shared" si="64"/>
        <v>0</v>
      </c>
      <c r="Q168" s="31">
        <f t="shared" si="64"/>
        <v>0</v>
      </c>
    </row>
    <row r="169" spans="1:17" ht="64.5" customHeight="1" thickBot="1" x14ac:dyDescent="0.35">
      <c r="A169" s="79" t="s">
        <v>413</v>
      </c>
      <c r="B169" s="15" t="s">
        <v>297</v>
      </c>
      <c r="C169" s="21"/>
      <c r="D169" s="21"/>
      <c r="E169" s="21"/>
      <c r="F169" s="54" t="s">
        <v>296</v>
      </c>
      <c r="G169" s="30">
        <f t="shared" si="64"/>
        <v>263086153404</v>
      </c>
      <c r="H169" s="30">
        <f t="shared" si="64"/>
        <v>0</v>
      </c>
      <c r="I169" s="30">
        <f t="shared" si="64"/>
        <v>0</v>
      </c>
      <c r="J169" s="30">
        <f t="shared" si="64"/>
        <v>0</v>
      </c>
      <c r="K169" s="30">
        <f t="shared" si="64"/>
        <v>0</v>
      </c>
      <c r="L169" s="30">
        <f t="shared" si="64"/>
        <v>0</v>
      </c>
      <c r="M169" s="30">
        <f t="shared" si="64"/>
        <v>263086153404</v>
      </c>
      <c r="N169" s="30">
        <f t="shared" si="64"/>
        <v>263086153404</v>
      </c>
      <c r="O169" s="30">
        <f t="shared" si="64"/>
        <v>263086153404</v>
      </c>
      <c r="P169" s="30">
        <f t="shared" si="64"/>
        <v>0</v>
      </c>
      <c r="Q169" s="31">
        <f t="shared" si="64"/>
        <v>0</v>
      </c>
    </row>
    <row r="170" spans="1:17" ht="32.25" customHeight="1" thickBot="1" x14ac:dyDescent="0.35">
      <c r="A170" s="79" t="s">
        <v>413</v>
      </c>
      <c r="B170" s="15" t="s">
        <v>298</v>
      </c>
      <c r="C170" s="21"/>
      <c r="D170" s="21"/>
      <c r="E170" s="21"/>
      <c r="F170" s="17" t="s">
        <v>221</v>
      </c>
      <c r="G170" s="30">
        <f t="shared" si="64"/>
        <v>263086153404</v>
      </c>
      <c r="H170" s="30">
        <f t="shared" si="64"/>
        <v>0</v>
      </c>
      <c r="I170" s="30">
        <f t="shared" si="64"/>
        <v>0</v>
      </c>
      <c r="J170" s="30">
        <f t="shared" si="64"/>
        <v>0</v>
      </c>
      <c r="K170" s="30">
        <f t="shared" si="64"/>
        <v>0</v>
      </c>
      <c r="L170" s="30">
        <f t="shared" si="64"/>
        <v>0</v>
      </c>
      <c r="M170" s="30">
        <f t="shared" si="64"/>
        <v>263086153404</v>
      </c>
      <c r="N170" s="30">
        <f t="shared" si="64"/>
        <v>263086153404</v>
      </c>
      <c r="O170" s="30">
        <f t="shared" si="64"/>
        <v>263086153404</v>
      </c>
      <c r="P170" s="30">
        <f t="shared" si="64"/>
        <v>0</v>
      </c>
      <c r="Q170" s="31">
        <f t="shared" si="64"/>
        <v>0</v>
      </c>
    </row>
    <row r="171" spans="1:17" ht="30" customHeight="1" thickBot="1" x14ac:dyDescent="0.35">
      <c r="A171" s="79" t="s">
        <v>413</v>
      </c>
      <c r="B171" s="20" t="s">
        <v>299</v>
      </c>
      <c r="C171" s="21" t="s">
        <v>175</v>
      </c>
      <c r="D171" s="21">
        <v>11</v>
      </c>
      <c r="E171" s="21" t="s">
        <v>22</v>
      </c>
      <c r="F171" s="22" t="s">
        <v>211</v>
      </c>
      <c r="G171" s="24">
        <v>263086153404</v>
      </c>
      <c r="H171" s="24">
        <v>0</v>
      </c>
      <c r="I171" s="24">
        <v>0</v>
      </c>
      <c r="J171" s="24">
        <v>0</v>
      </c>
      <c r="K171" s="24">
        <v>0</v>
      </c>
      <c r="L171" s="25">
        <f>+H171-I171+J171-K171</f>
        <v>0</v>
      </c>
      <c r="M171" s="24">
        <f>G171+L171</f>
        <v>263086153404</v>
      </c>
      <c r="N171" s="24">
        <v>263086153404</v>
      </c>
      <c r="O171" s="24">
        <v>263086153404</v>
      </c>
      <c r="P171" s="24">
        <v>0</v>
      </c>
      <c r="Q171" s="26">
        <v>0</v>
      </c>
    </row>
    <row r="172" spans="1:17" ht="70.5" customHeight="1" thickBot="1" x14ac:dyDescent="0.35">
      <c r="A172" s="79" t="s">
        <v>413</v>
      </c>
      <c r="B172" s="15" t="s">
        <v>300</v>
      </c>
      <c r="C172" s="53"/>
      <c r="D172" s="53"/>
      <c r="E172" s="53"/>
      <c r="F172" s="17" t="s">
        <v>301</v>
      </c>
      <c r="G172" s="30">
        <f t="shared" ref="G172:Q174" si="65">+G173</f>
        <v>138383140985</v>
      </c>
      <c r="H172" s="30">
        <f t="shared" si="65"/>
        <v>0</v>
      </c>
      <c r="I172" s="30">
        <f t="shared" si="65"/>
        <v>0</v>
      </c>
      <c r="J172" s="30">
        <f t="shared" si="65"/>
        <v>0</v>
      </c>
      <c r="K172" s="30">
        <f t="shared" si="65"/>
        <v>0</v>
      </c>
      <c r="L172" s="30">
        <f t="shared" si="65"/>
        <v>0</v>
      </c>
      <c r="M172" s="30">
        <f t="shared" si="65"/>
        <v>138383140985</v>
      </c>
      <c r="N172" s="30">
        <f t="shared" si="65"/>
        <v>138383140985</v>
      </c>
      <c r="O172" s="30">
        <f t="shared" si="65"/>
        <v>138383140985</v>
      </c>
      <c r="P172" s="30">
        <f t="shared" si="65"/>
        <v>27914520438</v>
      </c>
      <c r="Q172" s="31">
        <f t="shared" si="65"/>
        <v>27914520438</v>
      </c>
    </row>
    <row r="173" spans="1:17" ht="70.5" customHeight="1" thickBot="1" x14ac:dyDescent="0.35">
      <c r="A173" s="79" t="s">
        <v>413</v>
      </c>
      <c r="B173" s="15" t="s">
        <v>302</v>
      </c>
      <c r="C173" s="21"/>
      <c r="D173" s="21"/>
      <c r="E173" s="21"/>
      <c r="F173" s="54" t="s">
        <v>301</v>
      </c>
      <c r="G173" s="30">
        <f t="shared" si="65"/>
        <v>138383140985</v>
      </c>
      <c r="H173" s="30">
        <f t="shared" si="65"/>
        <v>0</v>
      </c>
      <c r="I173" s="30">
        <f t="shared" si="65"/>
        <v>0</v>
      </c>
      <c r="J173" s="30">
        <f t="shared" si="65"/>
        <v>0</v>
      </c>
      <c r="K173" s="30">
        <f t="shared" si="65"/>
        <v>0</v>
      </c>
      <c r="L173" s="30">
        <f t="shared" si="65"/>
        <v>0</v>
      </c>
      <c r="M173" s="30">
        <f t="shared" si="65"/>
        <v>138383140985</v>
      </c>
      <c r="N173" s="30">
        <f t="shared" si="65"/>
        <v>138383140985</v>
      </c>
      <c r="O173" s="30">
        <f t="shared" si="65"/>
        <v>138383140985</v>
      </c>
      <c r="P173" s="30">
        <f t="shared" si="65"/>
        <v>27914520438</v>
      </c>
      <c r="Q173" s="31">
        <f t="shared" si="65"/>
        <v>27914520438</v>
      </c>
    </row>
    <row r="174" spans="1:17" ht="32.25" customHeight="1" thickBot="1" x14ac:dyDescent="0.35">
      <c r="A174" s="79" t="s">
        <v>413</v>
      </c>
      <c r="B174" s="15" t="s">
        <v>303</v>
      </c>
      <c r="C174" s="21"/>
      <c r="D174" s="21"/>
      <c r="E174" s="21"/>
      <c r="F174" s="17" t="s">
        <v>221</v>
      </c>
      <c r="G174" s="30">
        <f t="shared" si="65"/>
        <v>138383140985</v>
      </c>
      <c r="H174" s="30">
        <f t="shared" si="65"/>
        <v>0</v>
      </c>
      <c r="I174" s="30">
        <f t="shared" si="65"/>
        <v>0</v>
      </c>
      <c r="J174" s="30">
        <f t="shared" si="65"/>
        <v>0</v>
      </c>
      <c r="K174" s="30">
        <f t="shared" si="65"/>
        <v>0</v>
      </c>
      <c r="L174" s="30">
        <f t="shared" si="65"/>
        <v>0</v>
      </c>
      <c r="M174" s="30">
        <f t="shared" si="65"/>
        <v>138383140985</v>
      </c>
      <c r="N174" s="30">
        <f t="shared" si="65"/>
        <v>138383140985</v>
      </c>
      <c r="O174" s="30">
        <f t="shared" si="65"/>
        <v>138383140985</v>
      </c>
      <c r="P174" s="30">
        <f t="shared" si="65"/>
        <v>27914520438</v>
      </c>
      <c r="Q174" s="31">
        <f t="shared" si="65"/>
        <v>27914520438</v>
      </c>
    </row>
    <row r="175" spans="1:17" ht="30" customHeight="1" thickBot="1" x14ac:dyDescent="0.35">
      <c r="A175" s="79" t="s">
        <v>413</v>
      </c>
      <c r="B175" s="20" t="s">
        <v>304</v>
      </c>
      <c r="C175" s="21" t="s">
        <v>175</v>
      </c>
      <c r="D175" s="21">
        <v>11</v>
      </c>
      <c r="E175" s="21" t="s">
        <v>22</v>
      </c>
      <c r="F175" s="22" t="s">
        <v>211</v>
      </c>
      <c r="G175" s="24">
        <v>138383140985</v>
      </c>
      <c r="H175" s="24">
        <v>0</v>
      </c>
      <c r="I175" s="24">
        <v>0</v>
      </c>
      <c r="J175" s="24">
        <v>0</v>
      </c>
      <c r="K175" s="24">
        <v>0</v>
      </c>
      <c r="L175" s="25">
        <f>+H175-I175+J175-K175</f>
        <v>0</v>
      </c>
      <c r="M175" s="24">
        <f>G175+L175</f>
        <v>138383140985</v>
      </c>
      <c r="N175" s="24">
        <v>138383140985</v>
      </c>
      <c r="O175" s="24">
        <v>138383140985</v>
      </c>
      <c r="P175" s="24">
        <v>27914520438</v>
      </c>
      <c r="Q175" s="26">
        <v>27914520438</v>
      </c>
    </row>
    <row r="176" spans="1:17" ht="70.5" customHeight="1" thickBot="1" x14ac:dyDescent="0.35">
      <c r="A176" s="79" t="s">
        <v>413</v>
      </c>
      <c r="B176" s="15" t="s">
        <v>305</v>
      </c>
      <c r="C176" s="53"/>
      <c r="D176" s="53"/>
      <c r="E176" s="53"/>
      <c r="F176" s="17" t="s">
        <v>306</v>
      </c>
      <c r="G176" s="30">
        <f t="shared" ref="G176:Q178" si="66">+G177</f>
        <v>325658709524</v>
      </c>
      <c r="H176" s="30">
        <f t="shared" si="66"/>
        <v>0</v>
      </c>
      <c r="I176" s="30">
        <f t="shared" si="66"/>
        <v>0</v>
      </c>
      <c r="J176" s="30">
        <f t="shared" si="66"/>
        <v>0</v>
      </c>
      <c r="K176" s="30">
        <f t="shared" si="66"/>
        <v>0</v>
      </c>
      <c r="L176" s="30">
        <f t="shared" si="66"/>
        <v>0</v>
      </c>
      <c r="M176" s="30">
        <f t="shared" si="66"/>
        <v>325658709524</v>
      </c>
      <c r="N176" s="30">
        <f t="shared" si="66"/>
        <v>325658709524</v>
      </c>
      <c r="O176" s="30">
        <f t="shared" si="66"/>
        <v>325658709524</v>
      </c>
      <c r="P176" s="30">
        <f t="shared" si="66"/>
        <v>0</v>
      </c>
      <c r="Q176" s="31">
        <f t="shared" si="66"/>
        <v>0</v>
      </c>
    </row>
    <row r="177" spans="1:17" ht="70.5" customHeight="1" thickBot="1" x14ac:dyDescent="0.35">
      <c r="A177" s="79" t="s">
        <v>413</v>
      </c>
      <c r="B177" s="15" t="s">
        <v>307</v>
      </c>
      <c r="C177" s="21"/>
      <c r="D177" s="21"/>
      <c r="E177" s="21"/>
      <c r="F177" s="54" t="s">
        <v>306</v>
      </c>
      <c r="G177" s="30">
        <f t="shared" si="66"/>
        <v>325658709524</v>
      </c>
      <c r="H177" s="30">
        <f t="shared" si="66"/>
        <v>0</v>
      </c>
      <c r="I177" s="30">
        <f t="shared" si="66"/>
        <v>0</v>
      </c>
      <c r="J177" s="30">
        <f t="shared" si="66"/>
        <v>0</v>
      </c>
      <c r="K177" s="30">
        <f t="shared" si="66"/>
        <v>0</v>
      </c>
      <c r="L177" s="30">
        <f t="shared" si="66"/>
        <v>0</v>
      </c>
      <c r="M177" s="30">
        <f t="shared" si="66"/>
        <v>325658709524</v>
      </c>
      <c r="N177" s="30">
        <f t="shared" si="66"/>
        <v>325658709524</v>
      </c>
      <c r="O177" s="30">
        <f t="shared" si="66"/>
        <v>325658709524</v>
      </c>
      <c r="P177" s="30">
        <f t="shared" si="66"/>
        <v>0</v>
      </c>
      <c r="Q177" s="31">
        <f t="shared" si="66"/>
        <v>0</v>
      </c>
    </row>
    <row r="178" spans="1:17" ht="34.5" customHeight="1" thickBot="1" x14ac:dyDescent="0.35">
      <c r="A178" s="79" t="s">
        <v>413</v>
      </c>
      <c r="B178" s="15" t="s">
        <v>308</v>
      </c>
      <c r="C178" s="21"/>
      <c r="D178" s="21"/>
      <c r="E178" s="21"/>
      <c r="F178" s="17" t="s">
        <v>221</v>
      </c>
      <c r="G178" s="30">
        <f t="shared" si="66"/>
        <v>325658709524</v>
      </c>
      <c r="H178" s="30">
        <f t="shared" si="66"/>
        <v>0</v>
      </c>
      <c r="I178" s="30">
        <f t="shared" si="66"/>
        <v>0</v>
      </c>
      <c r="J178" s="30">
        <f t="shared" si="66"/>
        <v>0</v>
      </c>
      <c r="K178" s="30">
        <f t="shared" si="66"/>
        <v>0</v>
      </c>
      <c r="L178" s="30">
        <f t="shared" si="66"/>
        <v>0</v>
      </c>
      <c r="M178" s="30">
        <f t="shared" si="66"/>
        <v>325658709524</v>
      </c>
      <c r="N178" s="30">
        <f t="shared" si="66"/>
        <v>325658709524</v>
      </c>
      <c r="O178" s="30">
        <f t="shared" si="66"/>
        <v>325658709524</v>
      </c>
      <c r="P178" s="30">
        <f t="shared" si="66"/>
        <v>0</v>
      </c>
      <c r="Q178" s="31">
        <f t="shared" si="66"/>
        <v>0</v>
      </c>
    </row>
    <row r="179" spans="1:17" ht="30" customHeight="1" thickBot="1" x14ac:dyDescent="0.35">
      <c r="A179" s="79" t="s">
        <v>413</v>
      </c>
      <c r="B179" s="20" t="s">
        <v>309</v>
      </c>
      <c r="C179" s="21" t="s">
        <v>175</v>
      </c>
      <c r="D179" s="21">
        <v>11</v>
      </c>
      <c r="E179" s="21" t="s">
        <v>22</v>
      </c>
      <c r="F179" s="22" t="s">
        <v>211</v>
      </c>
      <c r="G179" s="24">
        <v>325658709524</v>
      </c>
      <c r="H179" s="24">
        <v>0</v>
      </c>
      <c r="I179" s="24">
        <v>0</v>
      </c>
      <c r="J179" s="24">
        <v>0</v>
      </c>
      <c r="K179" s="24">
        <v>0</v>
      </c>
      <c r="L179" s="25">
        <f>+H179-I179+J179-K179</f>
        <v>0</v>
      </c>
      <c r="M179" s="24">
        <f>G179+L179</f>
        <v>325658709524</v>
      </c>
      <c r="N179" s="24">
        <v>325658709524</v>
      </c>
      <c r="O179" s="24">
        <v>325658709524</v>
      </c>
      <c r="P179" s="24">
        <v>0</v>
      </c>
      <c r="Q179" s="26">
        <v>0</v>
      </c>
    </row>
    <row r="180" spans="1:17" ht="65.25" customHeight="1" thickBot="1" x14ac:dyDescent="0.35">
      <c r="A180" s="79" t="s">
        <v>413</v>
      </c>
      <c r="B180" s="15" t="s">
        <v>310</v>
      </c>
      <c r="C180" s="53"/>
      <c r="D180" s="53"/>
      <c r="E180" s="53"/>
      <c r="F180" s="17" t="s">
        <v>311</v>
      </c>
      <c r="G180" s="30">
        <f t="shared" ref="G180:Q182" si="67">+G181</f>
        <v>101620433497</v>
      </c>
      <c r="H180" s="30">
        <f t="shared" si="67"/>
        <v>0</v>
      </c>
      <c r="I180" s="30">
        <f t="shared" si="67"/>
        <v>0</v>
      </c>
      <c r="J180" s="30">
        <f t="shared" si="67"/>
        <v>0</v>
      </c>
      <c r="K180" s="30">
        <f t="shared" si="67"/>
        <v>0</v>
      </c>
      <c r="L180" s="30">
        <f t="shared" si="67"/>
        <v>0</v>
      </c>
      <c r="M180" s="30">
        <f t="shared" si="67"/>
        <v>101620433497</v>
      </c>
      <c r="N180" s="30">
        <f t="shared" si="67"/>
        <v>101620433497</v>
      </c>
      <c r="O180" s="30">
        <f t="shared" si="67"/>
        <v>101620433497</v>
      </c>
      <c r="P180" s="30">
        <f t="shared" si="67"/>
        <v>89796372</v>
      </c>
      <c r="Q180" s="31">
        <f t="shared" si="67"/>
        <v>89796372</v>
      </c>
    </row>
    <row r="181" spans="1:17" ht="65.25" customHeight="1" thickBot="1" x14ac:dyDescent="0.35">
      <c r="A181" s="79" t="s">
        <v>413</v>
      </c>
      <c r="B181" s="15" t="s">
        <v>312</v>
      </c>
      <c r="C181" s="21"/>
      <c r="D181" s="21"/>
      <c r="E181" s="21"/>
      <c r="F181" s="54" t="s">
        <v>311</v>
      </c>
      <c r="G181" s="30">
        <f t="shared" si="67"/>
        <v>101620433497</v>
      </c>
      <c r="H181" s="30">
        <f t="shared" si="67"/>
        <v>0</v>
      </c>
      <c r="I181" s="30">
        <f t="shared" si="67"/>
        <v>0</v>
      </c>
      <c r="J181" s="30">
        <f t="shared" si="67"/>
        <v>0</v>
      </c>
      <c r="K181" s="30">
        <f t="shared" si="67"/>
        <v>0</v>
      </c>
      <c r="L181" s="30">
        <f t="shared" si="67"/>
        <v>0</v>
      </c>
      <c r="M181" s="30">
        <f t="shared" si="67"/>
        <v>101620433497</v>
      </c>
      <c r="N181" s="30">
        <f t="shared" si="67"/>
        <v>101620433497</v>
      </c>
      <c r="O181" s="30">
        <f t="shared" si="67"/>
        <v>101620433497</v>
      </c>
      <c r="P181" s="30">
        <f t="shared" si="67"/>
        <v>89796372</v>
      </c>
      <c r="Q181" s="31">
        <f t="shared" si="67"/>
        <v>89796372</v>
      </c>
    </row>
    <row r="182" spans="1:17" ht="38.25" customHeight="1" thickBot="1" x14ac:dyDescent="0.35">
      <c r="A182" s="79" t="s">
        <v>413</v>
      </c>
      <c r="B182" s="15" t="s">
        <v>313</v>
      </c>
      <c r="C182" s="21"/>
      <c r="D182" s="21"/>
      <c r="E182" s="21"/>
      <c r="F182" s="17" t="s">
        <v>221</v>
      </c>
      <c r="G182" s="30">
        <f t="shared" si="67"/>
        <v>101620433497</v>
      </c>
      <c r="H182" s="30">
        <f t="shared" si="67"/>
        <v>0</v>
      </c>
      <c r="I182" s="30">
        <f t="shared" si="67"/>
        <v>0</v>
      </c>
      <c r="J182" s="30">
        <f t="shared" si="67"/>
        <v>0</v>
      </c>
      <c r="K182" s="30">
        <f t="shared" si="67"/>
        <v>0</v>
      </c>
      <c r="L182" s="30">
        <f t="shared" si="67"/>
        <v>0</v>
      </c>
      <c r="M182" s="30">
        <f t="shared" si="67"/>
        <v>101620433497</v>
      </c>
      <c r="N182" s="30">
        <f t="shared" si="67"/>
        <v>101620433497</v>
      </c>
      <c r="O182" s="30">
        <f t="shared" si="67"/>
        <v>101620433497</v>
      </c>
      <c r="P182" s="30">
        <f t="shared" si="67"/>
        <v>89796372</v>
      </c>
      <c r="Q182" s="31">
        <f t="shared" si="67"/>
        <v>89796372</v>
      </c>
    </row>
    <row r="183" spans="1:17" ht="30" customHeight="1" thickBot="1" x14ac:dyDescent="0.35">
      <c r="A183" s="79" t="s">
        <v>413</v>
      </c>
      <c r="B183" s="20" t="s">
        <v>314</v>
      </c>
      <c r="C183" s="21" t="s">
        <v>175</v>
      </c>
      <c r="D183" s="21">
        <v>11</v>
      </c>
      <c r="E183" s="21" t="s">
        <v>22</v>
      </c>
      <c r="F183" s="22" t="s">
        <v>211</v>
      </c>
      <c r="G183" s="24">
        <v>101620433497</v>
      </c>
      <c r="H183" s="24">
        <v>0</v>
      </c>
      <c r="I183" s="24">
        <v>0</v>
      </c>
      <c r="J183" s="24">
        <v>0</v>
      </c>
      <c r="K183" s="24">
        <v>0</v>
      </c>
      <c r="L183" s="25">
        <f>+H183-I183+J183-K183</f>
        <v>0</v>
      </c>
      <c r="M183" s="24">
        <f>G183+L183</f>
        <v>101620433497</v>
      </c>
      <c r="N183" s="24">
        <v>101620433497</v>
      </c>
      <c r="O183" s="24">
        <v>101620433497</v>
      </c>
      <c r="P183" s="24">
        <v>89796372</v>
      </c>
      <c r="Q183" s="26">
        <v>89796372</v>
      </c>
    </row>
    <row r="184" spans="1:17" ht="64.5" customHeight="1" thickBot="1" x14ac:dyDescent="0.35">
      <c r="A184" s="79" t="s">
        <v>413</v>
      </c>
      <c r="B184" s="15" t="s">
        <v>315</v>
      </c>
      <c r="C184" s="53"/>
      <c r="D184" s="53"/>
      <c r="E184" s="53"/>
      <c r="F184" s="17" t="s">
        <v>316</v>
      </c>
      <c r="G184" s="30">
        <f t="shared" ref="G184:Q186" si="68">+G185</f>
        <v>331558916195</v>
      </c>
      <c r="H184" s="30">
        <f t="shared" si="68"/>
        <v>0</v>
      </c>
      <c r="I184" s="30">
        <f t="shared" si="68"/>
        <v>0</v>
      </c>
      <c r="J184" s="30">
        <f t="shared" si="68"/>
        <v>0</v>
      </c>
      <c r="K184" s="30">
        <f t="shared" si="68"/>
        <v>0</v>
      </c>
      <c r="L184" s="30">
        <f t="shared" si="68"/>
        <v>0</v>
      </c>
      <c r="M184" s="30">
        <f t="shared" si="68"/>
        <v>331558916195</v>
      </c>
      <c r="N184" s="30">
        <f t="shared" si="68"/>
        <v>331558916195</v>
      </c>
      <c r="O184" s="30">
        <f t="shared" si="68"/>
        <v>331558916195</v>
      </c>
      <c r="P184" s="30">
        <f t="shared" si="68"/>
        <v>0</v>
      </c>
      <c r="Q184" s="31">
        <f t="shared" si="68"/>
        <v>0</v>
      </c>
    </row>
    <row r="185" spans="1:17" ht="64.5" customHeight="1" thickBot="1" x14ac:dyDescent="0.35">
      <c r="A185" s="79" t="s">
        <v>413</v>
      </c>
      <c r="B185" s="15" t="s">
        <v>317</v>
      </c>
      <c r="C185" s="21"/>
      <c r="D185" s="21"/>
      <c r="E185" s="21"/>
      <c r="F185" s="17" t="s">
        <v>316</v>
      </c>
      <c r="G185" s="30">
        <f t="shared" si="68"/>
        <v>331558916195</v>
      </c>
      <c r="H185" s="30">
        <f t="shared" si="68"/>
        <v>0</v>
      </c>
      <c r="I185" s="30">
        <f t="shared" si="68"/>
        <v>0</v>
      </c>
      <c r="J185" s="30">
        <f t="shared" si="68"/>
        <v>0</v>
      </c>
      <c r="K185" s="30">
        <f t="shared" si="68"/>
        <v>0</v>
      </c>
      <c r="L185" s="30">
        <f t="shared" si="68"/>
        <v>0</v>
      </c>
      <c r="M185" s="30">
        <f t="shared" si="68"/>
        <v>331558916195</v>
      </c>
      <c r="N185" s="30">
        <f t="shared" si="68"/>
        <v>331558916195</v>
      </c>
      <c r="O185" s="30">
        <f t="shared" si="68"/>
        <v>331558916195</v>
      </c>
      <c r="P185" s="30">
        <f t="shared" si="68"/>
        <v>0</v>
      </c>
      <c r="Q185" s="31">
        <f t="shared" si="68"/>
        <v>0</v>
      </c>
    </row>
    <row r="186" spans="1:17" ht="38.25" customHeight="1" thickBot="1" x14ac:dyDescent="0.35">
      <c r="A186" s="79" t="s">
        <v>413</v>
      </c>
      <c r="B186" s="15" t="s">
        <v>318</v>
      </c>
      <c r="C186" s="21"/>
      <c r="D186" s="21"/>
      <c r="E186" s="21"/>
      <c r="F186" s="17" t="s">
        <v>221</v>
      </c>
      <c r="G186" s="30">
        <f t="shared" si="68"/>
        <v>331558916195</v>
      </c>
      <c r="H186" s="30">
        <f t="shared" si="68"/>
        <v>0</v>
      </c>
      <c r="I186" s="30">
        <f t="shared" si="68"/>
        <v>0</v>
      </c>
      <c r="J186" s="30">
        <f t="shared" si="68"/>
        <v>0</v>
      </c>
      <c r="K186" s="30">
        <f t="shared" si="68"/>
        <v>0</v>
      </c>
      <c r="L186" s="30">
        <f t="shared" si="68"/>
        <v>0</v>
      </c>
      <c r="M186" s="30">
        <f t="shared" si="68"/>
        <v>331558916195</v>
      </c>
      <c r="N186" s="30">
        <f t="shared" si="68"/>
        <v>331558916195</v>
      </c>
      <c r="O186" s="30">
        <f t="shared" si="68"/>
        <v>331558916195</v>
      </c>
      <c r="P186" s="30">
        <f t="shared" si="68"/>
        <v>0</v>
      </c>
      <c r="Q186" s="31">
        <f t="shared" si="68"/>
        <v>0</v>
      </c>
    </row>
    <row r="187" spans="1:17" ht="30" customHeight="1" thickBot="1" x14ac:dyDescent="0.35">
      <c r="A187" s="79" t="s">
        <v>413</v>
      </c>
      <c r="B187" s="20" t="s">
        <v>319</v>
      </c>
      <c r="C187" s="21" t="s">
        <v>175</v>
      </c>
      <c r="D187" s="21">
        <v>11</v>
      </c>
      <c r="E187" s="21" t="s">
        <v>22</v>
      </c>
      <c r="F187" s="22" t="s">
        <v>211</v>
      </c>
      <c r="G187" s="24">
        <v>331558916195</v>
      </c>
      <c r="H187" s="24">
        <v>0</v>
      </c>
      <c r="I187" s="24">
        <v>0</v>
      </c>
      <c r="J187" s="24">
        <v>0</v>
      </c>
      <c r="K187" s="24">
        <v>0</v>
      </c>
      <c r="L187" s="25">
        <f>+H187-I187+J187-K187</f>
        <v>0</v>
      </c>
      <c r="M187" s="24">
        <f>G187+L187</f>
        <v>331558916195</v>
      </c>
      <c r="N187" s="24">
        <v>331558916195</v>
      </c>
      <c r="O187" s="24">
        <v>331558916195</v>
      </c>
      <c r="P187" s="24">
        <v>0</v>
      </c>
      <c r="Q187" s="26">
        <v>0</v>
      </c>
    </row>
    <row r="188" spans="1:17" ht="71.25" customHeight="1" thickBot="1" x14ac:dyDescent="0.35">
      <c r="A188" s="79" t="s">
        <v>413</v>
      </c>
      <c r="B188" s="15" t="s">
        <v>320</v>
      </c>
      <c r="C188" s="53"/>
      <c r="D188" s="53"/>
      <c r="E188" s="53"/>
      <c r="F188" s="17" t="s">
        <v>321</v>
      </c>
      <c r="G188" s="30">
        <f t="shared" ref="G188:Q190" si="69">+G189</f>
        <v>57639326986</v>
      </c>
      <c r="H188" s="30">
        <f t="shared" si="69"/>
        <v>0</v>
      </c>
      <c r="I188" s="30">
        <f t="shared" si="69"/>
        <v>0</v>
      </c>
      <c r="J188" s="30">
        <f t="shared" si="69"/>
        <v>0</v>
      </c>
      <c r="K188" s="30">
        <f t="shared" si="69"/>
        <v>0</v>
      </c>
      <c r="L188" s="30">
        <f t="shared" si="69"/>
        <v>0</v>
      </c>
      <c r="M188" s="30">
        <f t="shared" si="69"/>
        <v>57639326986</v>
      </c>
      <c r="N188" s="30">
        <f t="shared" si="69"/>
        <v>57639326986</v>
      </c>
      <c r="O188" s="30">
        <f t="shared" si="69"/>
        <v>57639326986</v>
      </c>
      <c r="P188" s="30">
        <f t="shared" si="69"/>
        <v>0</v>
      </c>
      <c r="Q188" s="31">
        <f t="shared" si="69"/>
        <v>0</v>
      </c>
    </row>
    <row r="189" spans="1:17" ht="71.25" customHeight="1" thickBot="1" x14ac:dyDescent="0.35">
      <c r="A189" s="79" t="s">
        <v>413</v>
      </c>
      <c r="B189" s="15" t="s">
        <v>322</v>
      </c>
      <c r="C189" s="21"/>
      <c r="D189" s="21"/>
      <c r="E189" s="21"/>
      <c r="F189" s="54" t="s">
        <v>321</v>
      </c>
      <c r="G189" s="30">
        <f t="shared" si="69"/>
        <v>57639326986</v>
      </c>
      <c r="H189" s="30">
        <f t="shared" si="69"/>
        <v>0</v>
      </c>
      <c r="I189" s="30">
        <f t="shared" si="69"/>
        <v>0</v>
      </c>
      <c r="J189" s="30">
        <f t="shared" si="69"/>
        <v>0</v>
      </c>
      <c r="K189" s="30">
        <f t="shared" si="69"/>
        <v>0</v>
      </c>
      <c r="L189" s="30">
        <f t="shared" si="69"/>
        <v>0</v>
      </c>
      <c r="M189" s="30">
        <f t="shared" si="69"/>
        <v>57639326986</v>
      </c>
      <c r="N189" s="30">
        <f t="shared" si="69"/>
        <v>57639326986</v>
      </c>
      <c r="O189" s="30">
        <f t="shared" si="69"/>
        <v>57639326986</v>
      </c>
      <c r="P189" s="30">
        <f t="shared" si="69"/>
        <v>0</v>
      </c>
      <c r="Q189" s="31">
        <f t="shared" si="69"/>
        <v>0</v>
      </c>
    </row>
    <row r="190" spans="1:17" ht="30.75" customHeight="1" thickBot="1" x14ac:dyDescent="0.35">
      <c r="A190" s="79" t="s">
        <v>413</v>
      </c>
      <c r="B190" s="15" t="s">
        <v>323</v>
      </c>
      <c r="C190" s="21"/>
      <c r="D190" s="21"/>
      <c r="E190" s="21"/>
      <c r="F190" s="17" t="s">
        <v>221</v>
      </c>
      <c r="G190" s="30">
        <f t="shared" si="69"/>
        <v>57639326986</v>
      </c>
      <c r="H190" s="30">
        <f t="shared" si="69"/>
        <v>0</v>
      </c>
      <c r="I190" s="30">
        <f t="shared" si="69"/>
        <v>0</v>
      </c>
      <c r="J190" s="30">
        <f t="shared" si="69"/>
        <v>0</v>
      </c>
      <c r="K190" s="30">
        <f t="shared" si="69"/>
        <v>0</v>
      </c>
      <c r="L190" s="30">
        <f t="shared" si="69"/>
        <v>0</v>
      </c>
      <c r="M190" s="30">
        <f t="shared" si="69"/>
        <v>57639326986</v>
      </c>
      <c r="N190" s="30">
        <f t="shared" si="69"/>
        <v>57639326986</v>
      </c>
      <c r="O190" s="30">
        <f t="shared" si="69"/>
        <v>57639326986</v>
      </c>
      <c r="P190" s="30">
        <f t="shared" si="69"/>
        <v>0</v>
      </c>
      <c r="Q190" s="31">
        <f t="shared" si="69"/>
        <v>0</v>
      </c>
    </row>
    <row r="191" spans="1:17" ht="30" customHeight="1" thickBot="1" x14ac:dyDescent="0.35">
      <c r="A191" s="79" t="s">
        <v>413</v>
      </c>
      <c r="B191" s="20" t="s">
        <v>324</v>
      </c>
      <c r="C191" s="21" t="s">
        <v>175</v>
      </c>
      <c r="D191" s="21">
        <v>11</v>
      </c>
      <c r="E191" s="21" t="s">
        <v>22</v>
      </c>
      <c r="F191" s="22" t="s">
        <v>211</v>
      </c>
      <c r="G191" s="24">
        <v>57639326986</v>
      </c>
      <c r="H191" s="24">
        <v>0</v>
      </c>
      <c r="I191" s="24">
        <v>0</v>
      </c>
      <c r="J191" s="24">
        <v>0</v>
      </c>
      <c r="K191" s="24">
        <v>0</v>
      </c>
      <c r="L191" s="25">
        <f>+H191-I191+J191-K191</f>
        <v>0</v>
      </c>
      <c r="M191" s="24">
        <f>G191+L191</f>
        <v>57639326986</v>
      </c>
      <c r="N191" s="24">
        <v>57639326986</v>
      </c>
      <c r="O191" s="24">
        <v>57639326986</v>
      </c>
      <c r="P191" s="24">
        <v>0</v>
      </c>
      <c r="Q191" s="26">
        <v>0</v>
      </c>
    </row>
    <row r="192" spans="1:17" ht="69" customHeight="1" thickBot="1" x14ac:dyDescent="0.35">
      <c r="A192" s="79" t="s">
        <v>413</v>
      </c>
      <c r="B192" s="56" t="s">
        <v>325</v>
      </c>
      <c r="C192" s="57" t="s">
        <v>175</v>
      </c>
      <c r="D192" s="58">
        <v>54</v>
      </c>
      <c r="E192" s="58" t="s">
        <v>22</v>
      </c>
      <c r="F192" s="54" t="s">
        <v>326</v>
      </c>
      <c r="G192" s="27">
        <v>15000000000</v>
      </c>
      <c r="H192" s="28">
        <v>0</v>
      </c>
      <c r="I192" s="28">
        <v>0</v>
      </c>
      <c r="J192" s="28">
        <v>0</v>
      </c>
      <c r="K192" s="28">
        <v>0</v>
      </c>
      <c r="L192" s="28">
        <f>+H192-I192+J192-K192</f>
        <v>0</v>
      </c>
      <c r="M192" s="28">
        <f>G192+L192</f>
        <v>15000000000</v>
      </c>
      <c r="N192" s="28">
        <v>0</v>
      </c>
      <c r="O192" s="28">
        <v>0</v>
      </c>
      <c r="P192" s="28">
        <v>0</v>
      </c>
      <c r="Q192" s="29">
        <v>0</v>
      </c>
    </row>
    <row r="193" spans="1:17" ht="35.25" customHeight="1" thickBot="1" x14ac:dyDescent="0.35">
      <c r="A193" s="79" t="s">
        <v>413</v>
      </c>
      <c r="B193" s="15" t="s">
        <v>327</v>
      </c>
      <c r="C193" s="53"/>
      <c r="D193" s="53"/>
      <c r="E193" s="53"/>
      <c r="F193" s="54" t="s">
        <v>328</v>
      </c>
      <c r="G193" s="30">
        <f t="shared" ref="G193:Q197" si="70">+G194</f>
        <v>2500000000</v>
      </c>
      <c r="H193" s="30">
        <f t="shared" si="70"/>
        <v>0</v>
      </c>
      <c r="I193" s="30">
        <f t="shared" si="70"/>
        <v>0</v>
      </c>
      <c r="J193" s="30">
        <f t="shared" si="70"/>
        <v>0</v>
      </c>
      <c r="K193" s="30">
        <f t="shared" si="70"/>
        <v>0</v>
      </c>
      <c r="L193" s="30">
        <f t="shared" si="70"/>
        <v>0</v>
      </c>
      <c r="M193" s="30">
        <f t="shared" si="70"/>
        <v>2500000000</v>
      </c>
      <c r="N193" s="30">
        <f t="shared" si="70"/>
        <v>1967884100.5999999</v>
      </c>
      <c r="O193" s="30">
        <f t="shared" si="70"/>
        <v>1755469109.5999999</v>
      </c>
      <c r="P193" s="30">
        <f t="shared" si="70"/>
        <v>0</v>
      </c>
      <c r="Q193" s="31">
        <f t="shared" si="70"/>
        <v>0</v>
      </c>
    </row>
    <row r="194" spans="1:17" ht="33" customHeight="1" thickBot="1" x14ac:dyDescent="0.35">
      <c r="A194" s="79" t="s">
        <v>413</v>
      </c>
      <c r="B194" s="15" t="s">
        <v>329</v>
      </c>
      <c r="C194" s="21"/>
      <c r="D194" s="21"/>
      <c r="E194" s="21"/>
      <c r="F194" s="17" t="s">
        <v>204</v>
      </c>
      <c r="G194" s="30">
        <f t="shared" si="70"/>
        <v>2500000000</v>
      </c>
      <c r="H194" s="30">
        <f t="shared" si="70"/>
        <v>0</v>
      </c>
      <c r="I194" s="30">
        <f t="shared" si="70"/>
        <v>0</v>
      </c>
      <c r="J194" s="30">
        <f t="shared" si="70"/>
        <v>0</v>
      </c>
      <c r="K194" s="30">
        <f t="shared" si="70"/>
        <v>0</v>
      </c>
      <c r="L194" s="30">
        <f t="shared" si="70"/>
        <v>0</v>
      </c>
      <c r="M194" s="30">
        <f t="shared" si="70"/>
        <v>2500000000</v>
      </c>
      <c r="N194" s="30">
        <f t="shared" si="70"/>
        <v>1967884100.5999999</v>
      </c>
      <c r="O194" s="30">
        <f t="shared" si="70"/>
        <v>1755469109.5999999</v>
      </c>
      <c r="P194" s="30">
        <f t="shared" si="70"/>
        <v>0</v>
      </c>
      <c r="Q194" s="31">
        <f t="shared" si="70"/>
        <v>0</v>
      </c>
    </row>
    <row r="195" spans="1:17" ht="51.75" customHeight="1" thickBot="1" x14ac:dyDescent="0.35">
      <c r="A195" s="79" t="s">
        <v>413</v>
      </c>
      <c r="B195" s="15" t="s">
        <v>330</v>
      </c>
      <c r="C195" s="21"/>
      <c r="D195" s="21"/>
      <c r="E195" s="21"/>
      <c r="F195" s="17" t="s">
        <v>331</v>
      </c>
      <c r="G195" s="30">
        <f t="shared" si="70"/>
        <v>2500000000</v>
      </c>
      <c r="H195" s="30">
        <f t="shared" si="70"/>
        <v>0</v>
      </c>
      <c r="I195" s="30">
        <f t="shared" si="70"/>
        <v>0</v>
      </c>
      <c r="J195" s="30">
        <f t="shared" si="70"/>
        <v>0</v>
      </c>
      <c r="K195" s="30">
        <f t="shared" si="70"/>
        <v>0</v>
      </c>
      <c r="L195" s="30">
        <f t="shared" si="70"/>
        <v>0</v>
      </c>
      <c r="M195" s="30">
        <f t="shared" si="70"/>
        <v>2500000000</v>
      </c>
      <c r="N195" s="30">
        <f t="shared" si="70"/>
        <v>1967884100.5999999</v>
      </c>
      <c r="O195" s="30">
        <f t="shared" si="70"/>
        <v>1755469109.5999999</v>
      </c>
      <c r="P195" s="30">
        <f t="shared" si="70"/>
        <v>0</v>
      </c>
      <c r="Q195" s="31">
        <f t="shared" si="70"/>
        <v>0</v>
      </c>
    </row>
    <row r="196" spans="1:17" ht="51.75" customHeight="1" thickBot="1" x14ac:dyDescent="0.35">
      <c r="A196" s="79" t="s">
        <v>413</v>
      </c>
      <c r="B196" s="15" t="s">
        <v>332</v>
      </c>
      <c r="C196" s="21"/>
      <c r="D196" s="21"/>
      <c r="E196" s="21"/>
      <c r="F196" s="17" t="s">
        <v>331</v>
      </c>
      <c r="G196" s="30">
        <f t="shared" si="70"/>
        <v>2500000000</v>
      </c>
      <c r="H196" s="30">
        <f t="shared" si="70"/>
        <v>0</v>
      </c>
      <c r="I196" s="30">
        <f t="shared" si="70"/>
        <v>0</v>
      </c>
      <c r="J196" s="30">
        <f t="shared" si="70"/>
        <v>0</v>
      </c>
      <c r="K196" s="30">
        <f t="shared" si="70"/>
        <v>0</v>
      </c>
      <c r="L196" s="30">
        <f t="shared" si="70"/>
        <v>0</v>
      </c>
      <c r="M196" s="30">
        <f t="shared" si="70"/>
        <v>2500000000</v>
      </c>
      <c r="N196" s="30">
        <f t="shared" si="70"/>
        <v>1967884100.5999999</v>
      </c>
      <c r="O196" s="30">
        <f t="shared" si="70"/>
        <v>1755469109.5999999</v>
      </c>
      <c r="P196" s="30">
        <f t="shared" si="70"/>
        <v>0</v>
      </c>
      <c r="Q196" s="31">
        <f t="shared" si="70"/>
        <v>0</v>
      </c>
    </row>
    <row r="197" spans="1:17" ht="29.25" customHeight="1" thickBot="1" x14ac:dyDescent="0.35">
      <c r="A197" s="79" t="s">
        <v>413</v>
      </c>
      <c r="B197" s="15" t="s">
        <v>333</v>
      </c>
      <c r="C197" s="21"/>
      <c r="D197" s="21"/>
      <c r="E197" s="21"/>
      <c r="F197" s="54" t="s">
        <v>334</v>
      </c>
      <c r="G197" s="30">
        <f t="shared" si="70"/>
        <v>2500000000</v>
      </c>
      <c r="H197" s="30">
        <f t="shared" si="70"/>
        <v>0</v>
      </c>
      <c r="I197" s="30">
        <f t="shared" si="70"/>
        <v>0</v>
      </c>
      <c r="J197" s="30">
        <f t="shared" si="70"/>
        <v>0</v>
      </c>
      <c r="K197" s="30">
        <f t="shared" si="70"/>
        <v>0</v>
      </c>
      <c r="L197" s="30">
        <f t="shared" si="70"/>
        <v>0</v>
      </c>
      <c r="M197" s="30">
        <f t="shared" si="70"/>
        <v>2500000000</v>
      </c>
      <c r="N197" s="30">
        <f t="shared" si="70"/>
        <v>1967884100.5999999</v>
      </c>
      <c r="O197" s="30">
        <f t="shared" si="70"/>
        <v>1755469109.5999999</v>
      </c>
      <c r="P197" s="30">
        <f t="shared" si="70"/>
        <v>0</v>
      </c>
      <c r="Q197" s="31">
        <f t="shared" si="70"/>
        <v>0</v>
      </c>
    </row>
    <row r="198" spans="1:17" ht="30" customHeight="1" thickBot="1" x14ac:dyDescent="0.35">
      <c r="A198" s="79" t="s">
        <v>413</v>
      </c>
      <c r="B198" s="20" t="s">
        <v>335</v>
      </c>
      <c r="C198" s="21" t="s">
        <v>175</v>
      </c>
      <c r="D198" s="21">
        <v>11</v>
      </c>
      <c r="E198" s="21" t="s">
        <v>22</v>
      </c>
      <c r="F198" s="22" t="s">
        <v>211</v>
      </c>
      <c r="G198" s="24">
        <v>2500000000</v>
      </c>
      <c r="H198" s="24">
        <v>0</v>
      </c>
      <c r="I198" s="24">
        <v>0</v>
      </c>
      <c r="J198" s="24">
        <v>0</v>
      </c>
      <c r="K198" s="24">
        <v>0</v>
      </c>
      <c r="L198" s="25">
        <f>+H198-I198+J198-K198</f>
        <v>0</v>
      </c>
      <c r="M198" s="24">
        <f>G198+L198</f>
        <v>2500000000</v>
      </c>
      <c r="N198" s="24">
        <v>1967884100.5999999</v>
      </c>
      <c r="O198" s="24">
        <v>1755469109.5999999</v>
      </c>
      <c r="P198" s="24">
        <v>0</v>
      </c>
      <c r="Q198" s="26">
        <v>0</v>
      </c>
    </row>
    <row r="199" spans="1:17" ht="29.25" customHeight="1" thickBot="1" x14ac:dyDescent="0.35">
      <c r="A199" s="79" t="s">
        <v>413</v>
      </c>
      <c r="B199" s="15" t="s">
        <v>336</v>
      </c>
      <c r="C199" s="21"/>
      <c r="D199" s="21"/>
      <c r="E199" s="21"/>
      <c r="F199" s="17" t="s">
        <v>337</v>
      </c>
      <c r="G199" s="30">
        <f t="shared" ref="G199:Q199" si="71">+G200</f>
        <v>177265214000</v>
      </c>
      <c r="H199" s="30">
        <f t="shared" si="71"/>
        <v>0</v>
      </c>
      <c r="I199" s="30">
        <f t="shared" si="71"/>
        <v>0</v>
      </c>
      <c r="J199" s="30">
        <f t="shared" si="71"/>
        <v>0</v>
      </c>
      <c r="K199" s="30">
        <f t="shared" si="71"/>
        <v>0</v>
      </c>
      <c r="L199" s="30">
        <f t="shared" si="71"/>
        <v>0</v>
      </c>
      <c r="M199" s="30">
        <f t="shared" si="71"/>
        <v>177265214000</v>
      </c>
      <c r="N199" s="30">
        <f t="shared" si="71"/>
        <v>109106075704.8</v>
      </c>
      <c r="O199" s="30">
        <f t="shared" si="71"/>
        <v>15848571394.799999</v>
      </c>
      <c r="P199" s="30">
        <f t="shared" si="71"/>
        <v>0</v>
      </c>
      <c r="Q199" s="31">
        <f t="shared" si="71"/>
        <v>0</v>
      </c>
    </row>
    <row r="200" spans="1:17" ht="29.25" customHeight="1" thickBot="1" x14ac:dyDescent="0.35">
      <c r="A200" s="79" t="s">
        <v>413</v>
      </c>
      <c r="B200" s="15" t="s">
        <v>338</v>
      </c>
      <c r="C200" s="21"/>
      <c r="D200" s="21"/>
      <c r="E200" s="21"/>
      <c r="F200" s="17" t="s">
        <v>204</v>
      </c>
      <c r="G200" s="30">
        <f t="shared" ref="G200:Q200" si="72">+G201+G207</f>
        <v>177265214000</v>
      </c>
      <c r="H200" s="30">
        <f t="shared" si="72"/>
        <v>0</v>
      </c>
      <c r="I200" s="30">
        <f t="shared" si="72"/>
        <v>0</v>
      </c>
      <c r="J200" s="30">
        <f t="shared" si="72"/>
        <v>0</v>
      </c>
      <c r="K200" s="30">
        <f t="shared" si="72"/>
        <v>0</v>
      </c>
      <c r="L200" s="30">
        <f t="shared" si="72"/>
        <v>0</v>
      </c>
      <c r="M200" s="30">
        <f t="shared" si="72"/>
        <v>177265214000</v>
      </c>
      <c r="N200" s="30">
        <f t="shared" si="72"/>
        <v>109106075704.8</v>
      </c>
      <c r="O200" s="30">
        <f t="shared" si="72"/>
        <v>15848571394.799999</v>
      </c>
      <c r="P200" s="30">
        <f t="shared" si="72"/>
        <v>0</v>
      </c>
      <c r="Q200" s="31">
        <f t="shared" si="72"/>
        <v>0</v>
      </c>
    </row>
    <row r="201" spans="1:17" ht="49.5" customHeight="1" thickBot="1" x14ac:dyDescent="0.35">
      <c r="A201" s="79" t="s">
        <v>413</v>
      </c>
      <c r="B201" s="15" t="s">
        <v>339</v>
      </c>
      <c r="C201" s="21"/>
      <c r="D201" s="21"/>
      <c r="E201" s="21"/>
      <c r="F201" s="54" t="s">
        <v>340</v>
      </c>
      <c r="G201" s="30">
        <f t="shared" ref="G201:Q201" si="73">+G202</f>
        <v>176465214000</v>
      </c>
      <c r="H201" s="30">
        <f t="shared" si="73"/>
        <v>0</v>
      </c>
      <c r="I201" s="30">
        <f t="shared" si="73"/>
        <v>0</v>
      </c>
      <c r="J201" s="30">
        <f t="shared" si="73"/>
        <v>0</v>
      </c>
      <c r="K201" s="30">
        <f t="shared" si="73"/>
        <v>0</v>
      </c>
      <c r="L201" s="30">
        <f t="shared" si="73"/>
        <v>0</v>
      </c>
      <c r="M201" s="30">
        <f t="shared" si="73"/>
        <v>176465214000</v>
      </c>
      <c r="N201" s="30">
        <f t="shared" si="73"/>
        <v>108475421596</v>
      </c>
      <c r="O201" s="30">
        <f t="shared" si="73"/>
        <v>15349939570</v>
      </c>
      <c r="P201" s="30">
        <f t="shared" si="73"/>
        <v>0</v>
      </c>
      <c r="Q201" s="31">
        <f t="shared" si="73"/>
        <v>0</v>
      </c>
    </row>
    <row r="202" spans="1:17" ht="49.5" customHeight="1" thickBot="1" x14ac:dyDescent="0.35">
      <c r="A202" s="79" t="s">
        <v>413</v>
      </c>
      <c r="B202" s="15" t="s">
        <v>341</v>
      </c>
      <c r="C202" s="53"/>
      <c r="D202" s="53"/>
      <c r="E202" s="53"/>
      <c r="F202" s="17" t="s">
        <v>340</v>
      </c>
      <c r="G202" s="30">
        <f t="shared" ref="G202:Q202" si="74">+G203+G205</f>
        <v>176465214000</v>
      </c>
      <c r="H202" s="30">
        <f t="shared" si="74"/>
        <v>0</v>
      </c>
      <c r="I202" s="30">
        <f t="shared" si="74"/>
        <v>0</v>
      </c>
      <c r="J202" s="30">
        <f t="shared" si="74"/>
        <v>0</v>
      </c>
      <c r="K202" s="30">
        <f t="shared" si="74"/>
        <v>0</v>
      </c>
      <c r="L202" s="30">
        <f t="shared" si="74"/>
        <v>0</v>
      </c>
      <c r="M202" s="30">
        <f t="shared" si="74"/>
        <v>176465214000</v>
      </c>
      <c r="N202" s="30">
        <f t="shared" si="74"/>
        <v>108475421596</v>
      </c>
      <c r="O202" s="30">
        <f t="shared" si="74"/>
        <v>15349939570</v>
      </c>
      <c r="P202" s="30">
        <f t="shared" si="74"/>
        <v>0</v>
      </c>
      <c r="Q202" s="31">
        <f t="shared" si="74"/>
        <v>0</v>
      </c>
    </row>
    <row r="203" spans="1:17" ht="36.75" customHeight="1" thickBot="1" x14ac:dyDescent="0.35">
      <c r="A203" s="79" t="s">
        <v>413</v>
      </c>
      <c r="B203" s="15" t="s">
        <v>342</v>
      </c>
      <c r="C203" s="53"/>
      <c r="D203" s="53"/>
      <c r="E203" s="53"/>
      <c r="F203" s="17" t="s">
        <v>343</v>
      </c>
      <c r="G203" s="30">
        <f t="shared" ref="G203:Q203" si="75">+G204</f>
        <v>114613483443</v>
      </c>
      <c r="H203" s="30">
        <f t="shared" si="75"/>
        <v>0</v>
      </c>
      <c r="I203" s="30">
        <f t="shared" si="75"/>
        <v>0</v>
      </c>
      <c r="J203" s="30">
        <f t="shared" si="75"/>
        <v>0</v>
      </c>
      <c r="K203" s="30">
        <f t="shared" si="75"/>
        <v>0</v>
      </c>
      <c r="L203" s="30">
        <f t="shared" si="75"/>
        <v>0</v>
      </c>
      <c r="M203" s="30">
        <f t="shared" si="75"/>
        <v>114613483443</v>
      </c>
      <c r="N203" s="30">
        <f t="shared" si="75"/>
        <v>103057302651</v>
      </c>
      <c r="O203" s="30">
        <f t="shared" si="75"/>
        <v>9931820625</v>
      </c>
      <c r="P203" s="30">
        <f t="shared" si="75"/>
        <v>0</v>
      </c>
      <c r="Q203" s="31">
        <f t="shared" si="75"/>
        <v>0</v>
      </c>
    </row>
    <row r="204" spans="1:17" ht="30" customHeight="1" thickBot="1" x14ac:dyDescent="0.35">
      <c r="A204" s="79" t="s">
        <v>413</v>
      </c>
      <c r="B204" s="20" t="s">
        <v>344</v>
      </c>
      <c r="C204" s="21" t="s">
        <v>21</v>
      </c>
      <c r="D204" s="21">
        <v>20</v>
      </c>
      <c r="E204" s="21" t="s">
        <v>22</v>
      </c>
      <c r="F204" s="22" t="s">
        <v>211</v>
      </c>
      <c r="G204" s="24">
        <v>114613483443</v>
      </c>
      <c r="H204" s="24">
        <v>0</v>
      </c>
      <c r="I204" s="24">
        <v>0</v>
      </c>
      <c r="J204" s="24">
        <v>0</v>
      </c>
      <c r="K204" s="24">
        <v>0</v>
      </c>
      <c r="L204" s="25">
        <f>+H204-I204+J204-K204</f>
        <v>0</v>
      </c>
      <c r="M204" s="24">
        <f>G204+L204</f>
        <v>114613483443</v>
      </c>
      <c r="N204" s="24">
        <v>103057302651</v>
      </c>
      <c r="O204" s="24">
        <v>9931820625</v>
      </c>
      <c r="P204" s="24">
        <v>0</v>
      </c>
      <c r="Q204" s="26">
        <v>0</v>
      </c>
    </row>
    <row r="205" spans="1:17" ht="36.75" customHeight="1" thickBot="1" x14ac:dyDescent="0.35">
      <c r="A205" s="79" t="s">
        <v>413</v>
      </c>
      <c r="B205" s="15" t="s">
        <v>345</v>
      </c>
      <c r="C205" s="21"/>
      <c r="D205" s="21"/>
      <c r="E205" s="21"/>
      <c r="F205" s="17" t="s">
        <v>346</v>
      </c>
      <c r="G205" s="30">
        <f t="shared" ref="G205:Q205" si="76">+G206</f>
        <v>61851730557</v>
      </c>
      <c r="H205" s="30">
        <f t="shared" si="76"/>
        <v>0</v>
      </c>
      <c r="I205" s="30">
        <f t="shared" si="76"/>
        <v>0</v>
      </c>
      <c r="J205" s="30">
        <f t="shared" si="76"/>
        <v>0</v>
      </c>
      <c r="K205" s="30">
        <f t="shared" si="76"/>
        <v>0</v>
      </c>
      <c r="L205" s="30">
        <f t="shared" si="76"/>
        <v>0</v>
      </c>
      <c r="M205" s="30">
        <f t="shared" si="76"/>
        <v>61851730557</v>
      </c>
      <c r="N205" s="30">
        <f t="shared" si="76"/>
        <v>5418118945</v>
      </c>
      <c r="O205" s="30">
        <f t="shared" si="76"/>
        <v>5418118945</v>
      </c>
      <c r="P205" s="30">
        <f t="shared" si="76"/>
        <v>0</v>
      </c>
      <c r="Q205" s="31">
        <f t="shared" si="76"/>
        <v>0</v>
      </c>
    </row>
    <row r="206" spans="1:17" ht="30" customHeight="1" thickBot="1" x14ac:dyDescent="0.35">
      <c r="A206" s="79" t="s">
        <v>413</v>
      </c>
      <c r="B206" s="20" t="s">
        <v>347</v>
      </c>
      <c r="C206" s="21" t="s">
        <v>21</v>
      </c>
      <c r="D206" s="21">
        <v>20</v>
      </c>
      <c r="E206" s="21" t="s">
        <v>22</v>
      </c>
      <c r="F206" s="22" t="s">
        <v>211</v>
      </c>
      <c r="G206" s="24">
        <v>61851730557</v>
      </c>
      <c r="H206" s="24">
        <v>0</v>
      </c>
      <c r="I206" s="24">
        <v>0</v>
      </c>
      <c r="J206" s="24">
        <v>0</v>
      </c>
      <c r="K206" s="24">
        <v>0</v>
      </c>
      <c r="L206" s="25">
        <f>+H206-I206+J206-K206</f>
        <v>0</v>
      </c>
      <c r="M206" s="24">
        <f>G206+L206</f>
        <v>61851730557</v>
      </c>
      <c r="N206" s="24">
        <v>5418118945</v>
      </c>
      <c r="O206" s="24">
        <v>5418118945</v>
      </c>
      <c r="P206" s="24">
        <v>0</v>
      </c>
      <c r="Q206" s="26">
        <v>0</v>
      </c>
    </row>
    <row r="207" spans="1:17" ht="39" customHeight="1" thickBot="1" x14ac:dyDescent="0.35">
      <c r="A207" s="79" t="s">
        <v>413</v>
      </c>
      <c r="B207" s="15" t="s">
        <v>348</v>
      </c>
      <c r="C207" s="21"/>
      <c r="D207" s="21"/>
      <c r="E207" s="21"/>
      <c r="F207" s="17" t="s">
        <v>349</v>
      </c>
      <c r="G207" s="30">
        <f t="shared" ref="G207:Q209" si="77">+G208</f>
        <v>800000000</v>
      </c>
      <c r="H207" s="30">
        <f t="shared" si="77"/>
        <v>0</v>
      </c>
      <c r="I207" s="30">
        <f t="shared" si="77"/>
        <v>0</v>
      </c>
      <c r="J207" s="30">
        <f t="shared" si="77"/>
        <v>0</v>
      </c>
      <c r="K207" s="30">
        <f t="shared" si="77"/>
        <v>0</v>
      </c>
      <c r="L207" s="30">
        <f t="shared" si="77"/>
        <v>0</v>
      </c>
      <c r="M207" s="30">
        <f t="shared" si="77"/>
        <v>800000000</v>
      </c>
      <c r="N207" s="30">
        <f t="shared" si="77"/>
        <v>630654108.79999995</v>
      </c>
      <c r="O207" s="30">
        <f t="shared" si="77"/>
        <v>498631824.80000001</v>
      </c>
      <c r="P207" s="30">
        <f t="shared" si="77"/>
        <v>0</v>
      </c>
      <c r="Q207" s="31">
        <f t="shared" si="77"/>
        <v>0</v>
      </c>
    </row>
    <row r="208" spans="1:17" ht="39" customHeight="1" thickBot="1" x14ac:dyDescent="0.35">
      <c r="A208" s="79" t="s">
        <v>413</v>
      </c>
      <c r="B208" s="15" t="s">
        <v>350</v>
      </c>
      <c r="C208" s="21"/>
      <c r="D208" s="21"/>
      <c r="E208" s="21"/>
      <c r="F208" s="17" t="s">
        <v>349</v>
      </c>
      <c r="G208" s="30">
        <f t="shared" si="77"/>
        <v>800000000</v>
      </c>
      <c r="H208" s="30">
        <f t="shared" si="77"/>
        <v>0</v>
      </c>
      <c r="I208" s="30">
        <f t="shared" si="77"/>
        <v>0</v>
      </c>
      <c r="J208" s="30">
        <f t="shared" si="77"/>
        <v>0</v>
      </c>
      <c r="K208" s="30">
        <f t="shared" si="77"/>
        <v>0</v>
      </c>
      <c r="L208" s="30">
        <f t="shared" si="77"/>
        <v>0</v>
      </c>
      <c r="M208" s="30">
        <f t="shared" si="77"/>
        <v>800000000</v>
      </c>
      <c r="N208" s="30">
        <f t="shared" si="77"/>
        <v>630654108.79999995</v>
      </c>
      <c r="O208" s="30">
        <f t="shared" si="77"/>
        <v>498631824.80000001</v>
      </c>
      <c r="P208" s="30">
        <f t="shared" si="77"/>
        <v>0</v>
      </c>
      <c r="Q208" s="31">
        <f t="shared" si="77"/>
        <v>0</v>
      </c>
    </row>
    <row r="209" spans="1:17" ht="39" customHeight="1" thickBot="1" x14ac:dyDescent="0.35">
      <c r="A209" s="79" t="s">
        <v>413</v>
      </c>
      <c r="B209" s="15" t="s">
        <v>351</v>
      </c>
      <c r="C209" s="21"/>
      <c r="D209" s="21"/>
      <c r="E209" s="21"/>
      <c r="F209" s="17" t="s">
        <v>334</v>
      </c>
      <c r="G209" s="18">
        <f t="shared" si="77"/>
        <v>800000000</v>
      </c>
      <c r="H209" s="18">
        <f t="shared" si="77"/>
        <v>0</v>
      </c>
      <c r="I209" s="18">
        <f t="shared" si="77"/>
        <v>0</v>
      </c>
      <c r="J209" s="18">
        <f t="shared" si="77"/>
        <v>0</v>
      </c>
      <c r="K209" s="18">
        <f t="shared" si="77"/>
        <v>0</v>
      </c>
      <c r="L209" s="18">
        <f t="shared" si="77"/>
        <v>0</v>
      </c>
      <c r="M209" s="18">
        <f t="shared" si="77"/>
        <v>800000000</v>
      </c>
      <c r="N209" s="18">
        <f t="shared" si="77"/>
        <v>630654108.79999995</v>
      </c>
      <c r="O209" s="18">
        <f t="shared" si="77"/>
        <v>498631824.80000001</v>
      </c>
      <c r="P209" s="18">
        <f t="shared" si="77"/>
        <v>0</v>
      </c>
      <c r="Q209" s="19">
        <f t="shared" si="77"/>
        <v>0</v>
      </c>
    </row>
    <row r="210" spans="1:17" ht="30" customHeight="1" thickBot="1" x14ac:dyDescent="0.35">
      <c r="A210" s="79" t="s">
        <v>413</v>
      </c>
      <c r="B210" s="20" t="s">
        <v>352</v>
      </c>
      <c r="C210" s="21" t="s">
        <v>175</v>
      </c>
      <c r="D210" s="21">
        <v>11</v>
      </c>
      <c r="E210" s="21" t="s">
        <v>22</v>
      </c>
      <c r="F210" s="22" t="s">
        <v>211</v>
      </c>
      <c r="G210" s="24">
        <v>800000000</v>
      </c>
      <c r="H210" s="24">
        <v>0</v>
      </c>
      <c r="I210" s="24">
        <v>0</v>
      </c>
      <c r="J210" s="24">
        <v>0</v>
      </c>
      <c r="K210" s="24">
        <v>0</v>
      </c>
      <c r="L210" s="25">
        <f>+H210-I210+J210-K210</f>
        <v>0</v>
      </c>
      <c r="M210" s="24">
        <f>G210+L210</f>
        <v>800000000</v>
      </c>
      <c r="N210" s="24">
        <v>630654108.79999995</v>
      </c>
      <c r="O210" s="24">
        <v>498631824.80000001</v>
      </c>
      <c r="P210" s="24">
        <v>0</v>
      </c>
      <c r="Q210" s="26">
        <v>0</v>
      </c>
    </row>
    <row r="211" spans="1:17" ht="34.5" customHeight="1" thickBot="1" x14ac:dyDescent="0.35">
      <c r="A211" s="79" t="s">
        <v>413</v>
      </c>
      <c r="B211" s="15" t="s">
        <v>353</v>
      </c>
      <c r="C211" s="21"/>
      <c r="D211" s="21"/>
      <c r="E211" s="21"/>
      <c r="F211" s="17" t="s">
        <v>354</v>
      </c>
      <c r="G211" s="27">
        <f t="shared" ref="G211:Q211" si="78">+G212</f>
        <v>4650000000</v>
      </c>
      <c r="H211" s="30">
        <f t="shared" si="78"/>
        <v>0</v>
      </c>
      <c r="I211" s="30">
        <f t="shared" si="78"/>
        <v>0</v>
      </c>
      <c r="J211" s="30">
        <f t="shared" si="78"/>
        <v>0</v>
      </c>
      <c r="K211" s="30">
        <f t="shared" si="78"/>
        <v>0</v>
      </c>
      <c r="L211" s="28">
        <f t="shared" si="78"/>
        <v>0</v>
      </c>
      <c r="M211" s="30">
        <f t="shared" si="78"/>
        <v>4650000000</v>
      </c>
      <c r="N211" s="30">
        <f t="shared" si="78"/>
        <v>2563892537</v>
      </c>
      <c r="O211" s="30">
        <f t="shared" si="78"/>
        <v>2281870273</v>
      </c>
      <c r="P211" s="30">
        <f t="shared" si="78"/>
        <v>0</v>
      </c>
      <c r="Q211" s="31">
        <f t="shared" si="78"/>
        <v>0</v>
      </c>
    </row>
    <row r="212" spans="1:17" ht="34.5" customHeight="1" thickBot="1" x14ac:dyDescent="0.35">
      <c r="A212" s="79" t="s">
        <v>413</v>
      </c>
      <c r="B212" s="15" t="s">
        <v>355</v>
      </c>
      <c r="C212" s="21"/>
      <c r="D212" s="21"/>
      <c r="E212" s="21"/>
      <c r="F212" s="54" t="s">
        <v>204</v>
      </c>
      <c r="G212" s="27">
        <f t="shared" ref="G212:Q212" si="79">G213+G218</f>
        <v>4650000000</v>
      </c>
      <c r="H212" s="30">
        <f t="shared" si="79"/>
        <v>0</v>
      </c>
      <c r="I212" s="30">
        <f t="shared" si="79"/>
        <v>0</v>
      </c>
      <c r="J212" s="30">
        <f t="shared" si="79"/>
        <v>0</v>
      </c>
      <c r="K212" s="30">
        <f t="shared" si="79"/>
        <v>0</v>
      </c>
      <c r="L212" s="28">
        <f t="shared" si="79"/>
        <v>0</v>
      </c>
      <c r="M212" s="30">
        <f t="shared" si="79"/>
        <v>4650000000</v>
      </c>
      <c r="N212" s="30">
        <f t="shared" si="79"/>
        <v>2563892537</v>
      </c>
      <c r="O212" s="30">
        <f t="shared" si="79"/>
        <v>2281870273</v>
      </c>
      <c r="P212" s="30">
        <f t="shared" si="79"/>
        <v>0</v>
      </c>
      <c r="Q212" s="31">
        <f t="shared" si="79"/>
        <v>0</v>
      </c>
    </row>
    <row r="213" spans="1:17" ht="34.5" customHeight="1" thickBot="1" x14ac:dyDescent="0.35">
      <c r="A213" s="79" t="s">
        <v>413</v>
      </c>
      <c r="B213" s="15" t="s">
        <v>356</v>
      </c>
      <c r="C213" s="53"/>
      <c r="D213" s="53"/>
      <c r="E213" s="53"/>
      <c r="F213" s="17" t="s">
        <v>357</v>
      </c>
      <c r="G213" s="27">
        <f t="shared" ref="G213:Q213" si="80">G214</f>
        <v>1000000000</v>
      </c>
      <c r="H213" s="30">
        <f t="shared" si="80"/>
        <v>0</v>
      </c>
      <c r="I213" s="30">
        <f t="shared" si="80"/>
        <v>0</v>
      </c>
      <c r="J213" s="30">
        <f t="shared" si="80"/>
        <v>0</v>
      </c>
      <c r="K213" s="30">
        <f t="shared" si="80"/>
        <v>0</v>
      </c>
      <c r="L213" s="28">
        <f t="shared" si="80"/>
        <v>0</v>
      </c>
      <c r="M213" s="30">
        <f t="shared" si="80"/>
        <v>1000000000</v>
      </c>
      <c r="N213" s="30">
        <f t="shared" si="80"/>
        <v>0</v>
      </c>
      <c r="O213" s="30">
        <f t="shared" si="80"/>
        <v>0</v>
      </c>
      <c r="P213" s="30">
        <f t="shared" si="80"/>
        <v>0</v>
      </c>
      <c r="Q213" s="31">
        <f t="shared" si="80"/>
        <v>0</v>
      </c>
    </row>
    <row r="214" spans="1:17" ht="43.5" customHeight="1" thickBot="1" x14ac:dyDescent="0.35">
      <c r="A214" s="79" t="s">
        <v>413</v>
      </c>
      <c r="B214" s="15" t="s">
        <v>358</v>
      </c>
      <c r="C214" s="53"/>
      <c r="D214" s="53"/>
      <c r="E214" s="53"/>
      <c r="F214" s="17" t="s">
        <v>359</v>
      </c>
      <c r="G214" s="27">
        <f t="shared" ref="G214:Q214" si="81">+G215</f>
        <v>1000000000</v>
      </c>
      <c r="H214" s="30">
        <f t="shared" si="81"/>
        <v>0</v>
      </c>
      <c r="I214" s="30">
        <f t="shared" si="81"/>
        <v>0</v>
      </c>
      <c r="J214" s="30">
        <f t="shared" si="81"/>
        <v>0</v>
      </c>
      <c r="K214" s="30">
        <f t="shared" si="81"/>
        <v>0</v>
      </c>
      <c r="L214" s="28">
        <f t="shared" si="81"/>
        <v>0</v>
      </c>
      <c r="M214" s="30">
        <f t="shared" si="81"/>
        <v>1000000000</v>
      </c>
      <c r="N214" s="30">
        <f t="shared" si="81"/>
        <v>0</v>
      </c>
      <c r="O214" s="30">
        <f t="shared" si="81"/>
        <v>0</v>
      </c>
      <c r="P214" s="30">
        <f t="shared" si="81"/>
        <v>0</v>
      </c>
      <c r="Q214" s="31">
        <f t="shared" si="81"/>
        <v>0</v>
      </c>
    </row>
    <row r="215" spans="1:17" ht="33.75" customHeight="1" thickBot="1" x14ac:dyDescent="0.35">
      <c r="A215" s="79" t="s">
        <v>413</v>
      </c>
      <c r="B215" s="15" t="s">
        <v>360</v>
      </c>
      <c r="C215" s="21"/>
      <c r="D215" s="21"/>
      <c r="E215" s="21"/>
      <c r="F215" s="17" t="s">
        <v>361</v>
      </c>
      <c r="G215" s="27">
        <f t="shared" ref="G215:Q215" si="82">+G216+G217</f>
        <v>1000000000</v>
      </c>
      <c r="H215" s="30">
        <f t="shared" si="82"/>
        <v>0</v>
      </c>
      <c r="I215" s="30">
        <f t="shared" si="82"/>
        <v>0</v>
      </c>
      <c r="J215" s="30">
        <f t="shared" si="82"/>
        <v>0</v>
      </c>
      <c r="K215" s="30">
        <f t="shared" si="82"/>
        <v>0</v>
      </c>
      <c r="L215" s="28">
        <f t="shared" si="82"/>
        <v>0</v>
      </c>
      <c r="M215" s="30">
        <f t="shared" si="82"/>
        <v>1000000000</v>
      </c>
      <c r="N215" s="30">
        <f t="shared" si="82"/>
        <v>0</v>
      </c>
      <c r="O215" s="30">
        <f t="shared" si="82"/>
        <v>0</v>
      </c>
      <c r="P215" s="30">
        <f t="shared" si="82"/>
        <v>0</v>
      </c>
      <c r="Q215" s="31">
        <f t="shared" si="82"/>
        <v>0</v>
      </c>
    </row>
    <row r="216" spans="1:17" ht="41.25" customHeight="1" thickBot="1" x14ac:dyDescent="0.35">
      <c r="A216" s="79" t="s">
        <v>413</v>
      </c>
      <c r="B216" s="20" t="s">
        <v>362</v>
      </c>
      <c r="C216" s="21" t="s">
        <v>175</v>
      </c>
      <c r="D216" s="21">
        <v>11</v>
      </c>
      <c r="E216" s="21" t="s">
        <v>22</v>
      </c>
      <c r="F216" s="22" t="s">
        <v>211</v>
      </c>
      <c r="G216" s="35">
        <v>500000000</v>
      </c>
      <c r="H216" s="24">
        <v>0</v>
      </c>
      <c r="I216" s="24">
        <v>0</v>
      </c>
      <c r="J216" s="24">
        <v>0</v>
      </c>
      <c r="K216" s="24">
        <v>0</v>
      </c>
      <c r="L216" s="25">
        <f>+H216-I216+J216-K216</f>
        <v>0</v>
      </c>
      <c r="M216" s="24">
        <f>G216+L216</f>
        <v>500000000</v>
      </c>
      <c r="N216" s="24">
        <v>0</v>
      </c>
      <c r="O216" s="24">
        <v>0</v>
      </c>
      <c r="P216" s="24">
        <v>0</v>
      </c>
      <c r="Q216" s="26">
        <v>0</v>
      </c>
    </row>
    <row r="217" spans="1:17" s="62" customFormat="1" ht="48.75" customHeight="1" thickBot="1" x14ac:dyDescent="0.35">
      <c r="A217" s="79" t="s">
        <v>413</v>
      </c>
      <c r="B217" s="59" t="s">
        <v>362</v>
      </c>
      <c r="C217" s="60" t="s">
        <v>175</v>
      </c>
      <c r="D217" s="53">
        <v>54</v>
      </c>
      <c r="E217" s="53" t="s">
        <v>22</v>
      </c>
      <c r="F217" s="61" t="s">
        <v>211</v>
      </c>
      <c r="G217" s="35">
        <v>500000000</v>
      </c>
      <c r="H217" s="24">
        <v>0</v>
      </c>
      <c r="I217" s="24">
        <v>0</v>
      </c>
      <c r="J217" s="24">
        <v>0</v>
      </c>
      <c r="K217" s="24">
        <v>0</v>
      </c>
      <c r="L217" s="25">
        <f>+H217-I217+J217-K217</f>
        <v>0</v>
      </c>
      <c r="M217" s="24">
        <f>G217+L217</f>
        <v>500000000</v>
      </c>
      <c r="N217" s="25">
        <v>0</v>
      </c>
      <c r="O217" s="25">
        <v>0</v>
      </c>
      <c r="P217" s="25">
        <v>0</v>
      </c>
      <c r="Q217" s="32">
        <v>0</v>
      </c>
    </row>
    <row r="218" spans="1:17" ht="49.5" customHeight="1" thickBot="1" x14ac:dyDescent="0.35">
      <c r="A218" s="79" t="s">
        <v>413</v>
      </c>
      <c r="B218" s="15" t="s">
        <v>363</v>
      </c>
      <c r="C218" s="53"/>
      <c r="D218" s="53"/>
      <c r="E218" s="53"/>
      <c r="F218" s="17" t="s">
        <v>364</v>
      </c>
      <c r="G218" s="30">
        <f t="shared" ref="G218:Q220" si="83">+G219</f>
        <v>3650000000</v>
      </c>
      <c r="H218" s="30">
        <f t="shared" si="83"/>
        <v>0</v>
      </c>
      <c r="I218" s="30">
        <f t="shared" si="83"/>
        <v>0</v>
      </c>
      <c r="J218" s="30">
        <f t="shared" si="83"/>
        <v>0</v>
      </c>
      <c r="K218" s="30">
        <f t="shared" si="83"/>
        <v>0</v>
      </c>
      <c r="L218" s="30">
        <f t="shared" si="83"/>
        <v>0</v>
      </c>
      <c r="M218" s="30">
        <f t="shared" si="83"/>
        <v>3650000000</v>
      </c>
      <c r="N218" s="30">
        <f t="shared" si="83"/>
        <v>2563892537</v>
      </c>
      <c r="O218" s="30">
        <f t="shared" si="83"/>
        <v>2281870273</v>
      </c>
      <c r="P218" s="30">
        <f t="shared" si="83"/>
        <v>0</v>
      </c>
      <c r="Q218" s="31">
        <f t="shared" si="83"/>
        <v>0</v>
      </c>
    </row>
    <row r="219" spans="1:17" ht="49.5" customHeight="1" thickBot="1" x14ac:dyDescent="0.35">
      <c r="A219" s="79" t="s">
        <v>413</v>
      </c>
      <c r="B219" s="15" t="s">
        <v>365</v>
      </c>
      <c r="C219" s="53"/>
      <c r="D219" s="53"/>
      <c r="E219" s="53"/>
      <c r="F219" s="17" t="s">
        <v>364</v>
      </c>
      <c r="G219" s="30">
        <f t="shared" si="83"/>
        <v>3650000000</v>
      </c>
      <c r="H219" s="30">
        <f t="shared" si="83"/>
        <v>0</v>
      </c>
      <c r="I219" s="30">
        <f t="shared" si="83"/>
        <v>0</v>
      </c>
      <c r="J219" s="30">
        <f t="shared" si="83"/>
        <v>0</v>
      </c>
      <c r="K219" s="30">
        <f t="shared" si="83"/>
        <v>0</v>
      </c>
      <c r="L219" s="30">
        <f t="shared" si="83"/>
        <v>0</v>
      </c>
      <c r="M219" s="30">
        <f t="shared" si="83"/>
        <v>3650000000</v>
      </c>
      <c r="N219" s="30">
        <f t="shared" si="83"/>
        <v>2563892537</v>
      </c>
      <c r="O219" s="30">
        <f t="shared" si="83"/>
        <v>2281870273</v>
      </c>
      <c r="P219" s="30">
        <f t="shared" si="83"/>
        <v>0</v>
      </c>
      <c r="Q219" s="31">
        <f t="shared" si="83"/>
        <v>0</v>
      </c>
    </row>
    <row r="220" spans="1:17" ht="34.5" customHeight="1" thickBot="1" x14ac:dyDescent="0.35">
      <c r="A220" s="79" t="s">
        <v>413</v>
      </c>
      <c r="B220" s="15" t="s">
        <v>366</v>
      </c>
      <c r="C220" s="53"/>
      <c r="D220" s="53"/>
      <c r="E220" s="53"/>
      <c r="F220" s="17" t="s">
        <v>334</v>
      </c>
      <c r="G220" s="30">
        <f t="shared" si="83"/>
        <v>3650000000</v>
      </c>
      <c r="H220" s="30">
        <f t="shared" si="83"/>
        <v>0</v>
      </c>
      <c r="I220" s="30">
        <f t="shared" si="83"/>
        <v>0</v>
      </c>
      <c r="J220" s="30">
        <f t="shared" si="83"/>
        <v>0</v>
      </c>
      <c r="K220" s="30">
        <f t="shared" si="83"/>
        <v>0</v>
      </c>
      <c r="L220" s="30">
        <f t="shared" si="83"/>
        <v>0</v>
      </c>
      <c r="M220" s="30">
        <f t="shared" si="83"/>
        <v>3650000000</v>
      </c>
      <c r="N220" s="30">
        <f t="shared" si="83"/>
        <v>2563892537</v>
      </c>
      <c r="O220" s="30">
        <f t="shared" si="83"/>
        <v>2281870273</v>
      </c>
      <c r="P220" s="30">
        <f t="shared" si="83"/>
        <v>0</v>
      </c>
      <c r="Q220" s="31">
        <f t="shared" si="83"/>
        <v>0</v>
      </c>
    </row>
    <row r="221" spans="1:17" ht="30" customHeight="1" thickBot="1" x14ac:dyDescent="0.35">
      <c r="A221" s="79" t="s">
        <v>413</v>
      </c>
      <c r="B221" s="20" t="s">
        <v>367</v>
      </c>
      <c r="C221" s="21" t="s">
        <v>175</v>
      </c>
      <c r="D221" s="21">
        <v>11</v>
      </c>
      <c r="E221" s="21" t="s">
        <v>22</v>
      </c>
      <c r="F221" s="22" t="s">
        <v>211</v>
      </c>
      <c r="G221" s="24">
        <v>3650000000</v>
      </c>
      <c r="H221" s="24">
        <v>0</v>
      </c>
      <c r="I221" s="24">
        <v>0</v>
      </c>
      <c r="J221" s="24">
        <v>0</v>
      </c>
      <c r="K221" s="24">
        <v>0</v>
      </c>
      <c r="L221" s="25">
        <f>+H221-I221+J221-K221</f>
        <v>0</v>
      </c>
      <c r="M221" s="24">
        <f>G221+L221</f>
        <v>3650000000</v>
      </c>
      <c r="N221" s="24">
        <v>2563892537</v>
      </c>
      <c r="O221" s="24">
        <v>2281870273</v>
      </c>
      <c r="P221" s="24">
        <v>0</v>
      </c>
      <c r="Q221" s="26">
        <v>0</v>
      </c>
    </row>
    <row r="222" spans="1:17" ht="34.5" customHeight="1" thickBot="1" x14ac:dyDescent="0.35">
      <c r="A222" s="79" t="s">
        <v>413</v>
      </c>
      <c r="B222" s="63" t="s">
        <v>368</v>
      </c>
      <c r="C222" s="55"/>
      <c r="D222" s="55"/>
      <c r="E222" s="55"/>
      <c r="F222" s="54" t="s">
        <v>369</v>
      </c>
      <c r="G222" s="28">
        <f t="shared" ref="G222:Q222" si="84">+G223</f>
        <v>39914957829</v>
      </c>
      <c r="H222" s="28">
        <f t="shared" si="84"/>
        <v>0</v>
      </c>
      <c r="I222" s="28">
        <f t="shared" si="84"/>
        <v>0</v>
      </c>
      <c r="J222" s="28">
        <f t="shared" si="84"/>
        <v>0</v>
      </c>
      <c r="K222" s="28">
        <f t="shared" si="84"/>
        <v>0</v>
      </c>
      <c r="L222" s="28">
        <f t="shared" si="84"/>
        <v>0</v>
      </c>
      <c r="M222" s="28">
        <f t="shared" si="84"/>
        <v>39914957829</v>
      </c>
      <c r="N222" s="28">
        <f t="shared" si="84"/>
        <v>9198504388.2000008</v>
      </c>
      <c r="O222" s="28">
        <f t="shared" si="84"/>
        <v>6275942755.1999998</v>
      </c>
      <c r="P222" s="28">
        <f t="shared" si="84"/>
        <v>164917</v>
      </c>
      <c r="Q222" s="29">
        <f t="shared" si="84"/>
        <v>0</v>
      </c>
    </row>
    <row r="223" spans="1:17" ht="34.5" customHeight="1" thickBot="1" x14ac:dyDescent="0.35">
      <c r="A223" s="79" t="s">
        <v>413</v>
      </c>
      <c r="B223" s="63" t="s">
        <v>370</v>
      </c>
      <c r="C223" s="55"/>
      <c r="D223" s="55"/>
      <c r="E223" s="55"/>
      <c r="F223" s="54" t="s">
        <v>204</v>
      </c>
      <c r="G223" s="28">
        <f t="shared" ref="G223:Q223" si="85">+G224+G228+G235+G240</f>
        <v>39914957829</v>
      </c>
      <c r="H223" s="28">
        <f t="shared" si="85"/>
        <v>0</v>
      </c>
      <c r="I223" s="28">
        <f t="shared" si="85"/>
        <v>0</v>
      </c>
      <c r="J223" s="28">
        <f t="shared" si="85"/>
        <v>0</v>
      </c>
      <c r="K223" s="28">
        <f t="shared" si="85"/>
        <v>0</v>
      </c>
      <c r="L223" s="28">
        <f t="shared" si="85"/>
        <v>0</v>
      </c>
      <c r="M223" s="28">
        <f t="shared" si="85"/>
        <v>39914957829</v>
      </c>
      <c r="N223" s="28">
        <f t="shared" si="85"/>
        <v>9198504388.2000008</v>
      </c>
      <c r="O223" s="28">
        <f t="shared" si="85"/>
        <v>6275942755.1999998</v>
      </c>
      <c r="P223" s="28">
        <f t="shared" si="85"/>
        <v>164917</v>
      </c>
      <c r="Q223" s="29">
        <f t="shared" si="85"/>
        <v>0</v>
      </c>
    </row>
    <row r="224" spans="1:17" ht="66" customHeight="1" thickBot="1" x14ac:dyDescent="0.35">
      <c r="A224" s="79" t="s">
        <v>413</v>
      </c>
      <c r="B224" s="56" t="s">
        <v>371</v>
      </c>
      <c r="C224" s="55"/>
      <c r="D224" s="55"/>
      <c r="E224" s="55"/>
      <c r="F224" s="54" t="s">
        <v>372</v>
      </c>
      <c r="G224" s="28">
        <f t="shared" ref="G224:Q226" si="86">+G225</f>
        <v>50000000</v>
      </c>
      <c r="H224" s="28">
        <f t="shared" si="86"/>
        <v>0</v>
      </c>
      <c r="I224" s="28">
        <f t="shared" si="86"/>
        <v>0</v>
      </c>
      <c r="J224" s="28">
        <f t="shared" si="86"/>
        <v>0</v>
      </c>
      <c r="K224" s="28">
        <f t="shared" si="86"/>
        <v>0</v>
      </c>
      <c r="L224" s="28">
        <f t="shared" si="86"/>
        <v>0</v>
      </c>
      <c r="M224" s="28">
        <f t="shared" si="86"/>
        <v>50000000</v>
      </c>
      <c r="N224" s="28">
        <f t="shared" si="86"/>
        <v>0</v>
      </c>
      <c r="O224" s="28">
        <f t="shared" si="86"/>
        <v>0</v>
      </c>
      <c r="P224" s="28">
        <f t="shared" si="86"/>
        <v>0</v>
      </c>
      <c r="Q224" s="29">
        <f t="shared" si="86"/>
        <v>0</v>
      </c>
    </row>
    <row r="225" spans="1:17" ht="49.5" customHeight="1" thickBot="1" x14ac:dyDescent="0.35">
      <c r="A225" s="79" t="s">
        <v>413</v>
      </c>
      <c r="B225" s="56" t="s">
        <v>373</v>
      </c>
      <c r="C225" s="55"/>
      <c r="D225" s="55"/>
      <c r="E225" s="55"/>
      <c r="F225" s="54" t="s">
        <v>374</v>
      </c>
      <c r="G225" s="28">
        <f t="shared" si="86"/>
        <v>50000000</v>
      </c>
      <c r="H225" s="28">
        <f t="shared" si="86"/>
        <v>0</v>
      </c>
      <c r="I225" s="28">
        <f t="shared" si="86"/>
        <v>0</v>
      </c>
      <c r="J225" s="28">
        <f t="shared" si="86"/>
        <v>0</v>
      </c>
      <c r="K225" s="28">
        <f t="shared" si="86"/>
        <v>0</v>
      </c>
      <c r="L225" s="28">
        <f t="shared" si="86"/>
        <v>0</v>
      </c>
      <c r="M225" s="28">
        <f t="shared" si="86"/>
        <v>50000000</v>
      </c>
      <c r="N225" s="28">
        <f t="shared" si="86"/>
        <v>0</v>
      </c>
      <c r="O225" s="28">
        <f t="shared" si="86"/>
        <v>0</v>
      </c>
      <c r="P225" s="28">
        <f t="shared" si="86"/>
        <v>0</v>
      </c>
      <c r="Q225" s="29">
        <f t="shared" si="86"/>
        <v>0</v>
      </c>
    </row>
    <row r="226" spans="1:17" ht="35.25" customHeight="1" thickBot="1" x14ac:dyDescent="0.35">
      <c r="A226" s="79" t="s">
        <v>413</v>
      </c>
      <c r="B226" s="56" t="s">
        <v>375</v>
      </c>
      <c r="C226" s="55"/>
      <c r="D226" s="55"/>
      <c r="E226" s="55"/>
      <c r="F226" s="54" t="s">
        <v>376</v>
      </c>
      <c r="G226" s="28">
        <f t="shared" si="86"/>
        <v>50000000</v>
      </c>
      <c r="H226" s="28">
        <f t="shared" si="86"/>
        <v>0</v>
      </c>
      <c r="I226" s="28">
        <f t="shared" si="86"/>
        <v>0</v>
      </c>
      <c r="J226" s="28">
        <f t="shared" si="86"/>
        <v>0</v>
      </c>
      <c r="K226" s="28">
        <f t="shared" si="86"/>
        <v>0</v>
      </c>
      <c r="L226" s="28">
        <f t="shared" si="86"/>
        <v>0</v>
      </c>
      <c r="M226" s="28">
        <f t="shared" si="86"/>
        <v>50000000</v>
      </c>
      <c r="N226" s="28">
        <f t="shared" si="86"/>
        <v>0</v>
      </c>
      <c r="O226" s="28">
        <f t="shared" si="86"/>
        <v>0</v>
      </c>
      <c r="P226" s="28">
        <f t="shared" si="86"/>
        <v>0</v>
      </c>
      <c r="Q226" s="29">
        <f t="shared" si="86"/>
        <v>0</v>
      </c>
    </row>
    <row r="227" spans="1:17" ht="50.25" customHeight="1" thickBot="1" x14ac:dyDescent="0.35">
      <c r="A227" s="79" t="s">
        <v>413</v>
      </c>
      <c r="B227" s="20" t="s">
        <v>377</v>
      </c>
      <c r="C227" s="60" t="s">
        <v>175</v>
      </c>
      <c r="D227" s="21">
        <v>54</v>
      </c>
      <c r="E227" s="21" t="s">
        <v>22</v>
      </c>
      <c r="F227" s="22" t="s">
        <v>211</v>
      </c>
      <c r="G227" s="24">
        <v>50000000</v>
      </c>
      <c r="H227" s="24">
        <v>0</v>
      </c>
      <c r="I227" s="24">
        <v>0</v>
      </c>
      <c r="J227" s="24">
        <v>0</v>
      </c>
      <c r="K227" s="24">
        <v>0</v>
      </c>
      <c r="L227" s="25">
        <f>+H227-I227+J227-K227</f>
        <v>0</v>
      </c>
      <c r="M227" s="24">
        <f>G227+L227</f>
        <v>50000000</v>
      </c>
      <c r="N227" s="24">
        <v>0</v>
      </c>
      <c r="O227" s="24">
        <v>0</v>
      </c>
      <c r="P227" s="24">
        <v>0</v>
      </c>
      <c r="Q227" s="26">
        <v>0</v>
      </c>
    </row>
    <row r="228" spans="1:17" ht="64.5" customHeight="1" thickBot="1" x14ac:dyDescent="0.35">
      <c r="A228" s="79" t="s">
        <v>413</v>
      </c>
      <c r="B228" s="56" t="s">
        <v>378</v>
      </c>
      <c r="C228" s="53"/>
      <c r="D228" s="53"/>
      <c r="E228" s="53"/>
      <c r="F228" s="54" t="s">
        <v>379</v>
      </c>
      <c r="G228" s="28">
        <f>G229+6444919394</f>
        <v>34364957829</v>
      </c>
      <c r="H228" s="28">
        <f>+H229</f>
        <v>0</v>
      </c>
      <c r="I228" s="28">
        <f>+I229</f>
        <v>0</v>
      </c>
      <c r="J228" s="28">
        <f>+J229</f>
        <v>0</v>
      </c>
      <c r="K228" s="28">
        <f>+K229</f>
        <v>0</v>
      </c>
      <c r="L228" s="28">
        <f>+L229</f>
        <v>0</v>
      </c>
      <c r="M228" s="30">
        <f>G228+L228</f>
        <v>34364957829</v>
      </c>
      <c r="N228" s="28">
        <f>+N229</f>
        <v>6523230514.6999998</v>
      </c>
      <c r="O228" s="28">
        <f>+O229</f>
        <v>4695899098.6999998</v>
      </c>
      <c r="P228" s="28">
        <f>+P229</f>
        <v>164917</v>
      </c>
      <c r="Q228" s="29">
        <f>+Q229</f>
        <v>0</v>
      </c>
    </row>
    <row r="229" spans="1:17" ht="49.5" customHeight="1" thickBot="1" x14ac:dyDescent="0.35">
      <c r="A229" s="79" t="s">
        <v>413</v>
      </c>
      <c r="B229" s="56" t="s">
        <v>380</v>
      </c>
      <c r="C229" s="53"/>
      <c r="D229" s="53"/>
      <c r="E229" s="53"/>
      <c r="F229" s="54" t="s">
        <v>381</v>
      </c>
      <c r="G229" s="28">
        <f>G230+G233</f>
        <v>27920038435</v>
      </c>
      <c r="H229" s="28">
        <f t="shared" ref="H229:Q229" si="87">+H230+H233</f>
        <v>0</v>
      </c>
      <c r="I229" s="28">
        <f t="shared" si="87"/>
        <v>0</v>
      </c>
      <c r="J229" s="28">
        <f t="shared" si="87"/>
        <v>0</v>
      </c>
      <c r="K229" s="28">
        <f t="shared" si="87"/>
        <v>0</v>
      </c>
      <c r="L229" s="28">
        <f t="shared" si="87"/>
        <v>0</v>
      </c>
      <c r="M229" s="28">
        <f t="shared" si="87"/>
        <v>27920038435</v>
      </c>
      <c r="N229" s="28">
        <f t="shared" si="87"/>
        <v>6523230514.6999998</v>
      </c>
      <c r="O229" s="28">
        <f t="shared" si="87"/>
        <v>4695899098.6999998</v>
      </c>
      <c r="P229" s="28">
        <f t="shared" si="87"/>
        <v>164917</v>
      </c>
      <c r="Q229" s="29">
        <f t="shared" si="87"/>
        <v>0</v>
      </c>
    </row>
    <row r="230" spans="1:17" ht="34.5" customHeight="1" thickBot="1" x14ac:dyDescent="0.35">
      <c r="A230" s="79" t="s">
        <v>413</v>
      </c>
      <c r="B230" s="56" t="s">
        <v>382</v>
      </c>
      <c r="C230" s="53"/>
      <c r="D230" s="53"/>
      <c r="E230" s="53"/>
      <c r="F230" s="54" t="s">
        <v>334</v>
      </c>
      <c r="G230" s="28">
        <f t="shared" ref="G230:Q230" si="88">+G231+G232</f>
        <v>7425481413</v>
      </c>
      <c r="H230" s="28">
        <f t="shared" si="88"/>
        <v>0</v>
      </c>
      <c r="I230" s="28">
        <f t="shared" si="88"/>
        <v>0</v>
      </c>
      <c r="J230" s="28">
        <f t="shared" si="88"/>
        <v>0</v>
      </c>
      <c r="K230" s="28">
        <f t="shared" si="88"/>
        <v>0</v>
      </c>
      <c r="L230" s="28">
        <f t="shared" si="88"/>
        <v>0</v>
      </c>
      <c r="M230" s="28">
        <f t="shared" si="88"/>
        <v>7425481413</v>
      </c>
      <c r="N230" s="28">
        <f t="shared" si="88"/>
        <v>6523230514.6999998</v>
      </c>
      <c r="O230" s="28">
        <f t="shared" si="88"/>
        <v>4695899098.6999998</v>
      </c>
      <c r="P230" s="28">
        <f t="shared" si="88"/>
        <v>164917</v>
      </c>
      <c r="Q230" s="29">
        <f t="shared" si="88"/>
        <v>0</v>
      </c>
    </row>
    <row r="231" spans="1:17" ht="32.25" customHeight="1" thickBot="1" x14ac:dyDescent="0.35">
      <c r="A231" s="79" t="s">
        <v>413</v>
      </c>
      <c r="B231" s="20" t="s">
        <v>383</v>
      </c>
      <c r="C231" s="53" t="s">
        <v>175</v>
      </c>
      <c r="D231" s="21">
        <v>11</v>
      </c>
      <c r="E231" s="21" t="s">
        <v>22</v>
      </c>
      <c r="F231" s="54" t="s">
        <v>211</v>
      </c>
      <c r="G231" s="25">
        <v>5414957829</v>
      </c>
      <c r="H231" s="24">
        <v>0</v>
      </c>
      <c r="I231" s="24">
        <v>0</v>
      </c>
      <c r="J231" s="24">
        <v>0</v>
      </c>
      <c r="K231" s="24">
        <v>0</v>
      </c>
      <c r="L231" s="25">
        <f>+H231-I231+J231-K231</f>
        <v>0</v>
      </c>
      <c r="M231" s="24">
        <f>G231+L231</f>
        <v>5414957829</v>
      </c>
      <c r="N231" s="24">
        <v>5396921058.6999998</v>
      </c>
      <c r="O231" s="24">
        <v>4695899098.6999998</v>
      </c>
      <c r="P231" s="24">
        <v>164917</v>
      </c>
      <c r="Q231" s="26">
        <v>0</v>
      </c>
    </row>
    <row r="232" spans="1:17" ht="48.75" customHeight="1" thickBot="1" x14ac:dyDescent="0.35">
      <c r="A232" s="79" t="s">
        <v>413</v>
      </c>
      <c r="B232" s="20" t="s">
        <v>383</v>
      </c>
      <c r="C232" s="60" t="s">
        <v>175</v>
      </c>
      <c r="D232" s="21">
        <v>54</v>
      </c>
      <c r="E232" s="21" t="s">
        <v>22</v>
      </c>
      <c r="F232" s="61" t="s">
        <v>211</v>
      </c>
      <c r="G232" s="25">
        <v>2010523584</v>
      </c>
      <c r="H232" s="24">
        <v>0</v>
      </c>
      <c r="I232" s="24">
        <v>0</v>
      </c>
      <c r="J232" s="24">
        <v>0</v>
      </c>
      <c r="K232" s="24">
        <v>0</v>
      </c>
      <c r="L232" s="25">
        <f>+H232-I232+J232-K232</f>
        <v>0</v>
      </c>
      <c r="M232" s="24">
        <f>G232+L232</f>
        <v>2010523584</v>
      </c>
      <c r="N232" s="24">
        <v>1126309456</v>
      </c>
      <c r="O232" s="24">
        <v>0</v>
      </c>
      <c r="P232" s="24">
        <v>0</v>
      </c>
      <c r="Q232" s="26">
        <v>0</v>
      </c>
    </row>
    <row r="233" spans="1:17" ht="30.75" customHeight="1" thickBot="1" x14ac:dyDescent="0.35">
      <c r="A233" s="79" t="s">
        <v>413</v>
      </c>
      <c r="B233" s="15" t="s">
        <v>384</v>
      </c>
      <c r="C233" s="53"/>
      <c r="D233" s="21"/>
      <c r="E233" s="21"/>
      <c r="F233" s="17" t="s">
        <v>385</v>
      </c>
      <c r="G233" s="30">
        <f t="shared" ref="G233:Q233" si="89">+G234</f>
        <v>20494557022</v>
      </c>
      <c r="H233" s="30">
        <f t="shared" si="89"/>
        <v>0</v>
      </c>
      <c r="I233" s="30">
        <f t="shared" si="89"/>
        <v>0</v>
      </c>
      <c r="J233" s="30">
        <f t="shared" si="89"/>
        <v>0</v>
      </c>
      <c r="K233" s="30">
        <f t="shared" si="89"/>
        <v>0</v>
      </c>
      <c r="L233" s="30">
        <f t="shared" si="89"/>
        <v>0</v>
      </c>
      <c r="M233" s="30">
        <f t="shared" si="89"/>
        <v>20494557022</v>
      </c>
      <c r="N233" s="30">
        <f t="shared" si="89"/>
        <v>0</v>
      </c>
      <c r="O233" s="30">
        <f t="shared" si="89"/>
        <v>0</v>
      </c>
      <c r="P233" s="30">
        <f t="shared" si="89"/>
        <v>0</v>
      </c>
      <c r="Q233" s="31">
        <f t="shared" si="89"/>
        <v>0</v>
      </c>
    </row>
    <row r="234" spans="1:17" ht="48" customHeight="1" thickBot="1" x14ac:dyDescent="0.35">
      <c r="A234" s="79" t="s">
        <v>413</v>
      </c>
      <c r="B234" s="20" t="s">
        <v>386</v>
      </c>
      <c r="C234" s="60" t="s">
        <v>175</v>
      </c>
      <c r="D234" s="21">
        <v>54</v>
      </c>
      <c r="E234" s="21" t="s">
        <v>22</v>
      </c>
      <c r="F234" s="61" t="s">
        <v>211</v>
      </c>
      <c r="G234" s="25">
        <v>20494557022</v>
      </c>
      <c r="H234" s="24">
        <v>0</v>
      </c>
      <c r="I234" s="24">
        <v>0</v>
      </c>
      <c r="J234" s="24">
        <v>0</v>
      </c>
      <c r="K234" s="24">
        <v>0</v>
      </c>
      <c r="L234" s="25">
        <f>+H234-I234+J234-K234</f>
        <v>0</v>
      </c>
      <c r="M234" s="24">
        <f>G234+L234</f>
        <v>20494557022</v>
      </c>
      <c r="N234" s="24">
        <v>0</v>
      </c>
      <c r="O234" s="24">
        <v>0</v>
      </c>
      <c r="P234" s="24">
        <v>0</v>
      </c>
      <c r="Q234" s="26">
        <v>0</v>
      </c>
    </row>
    <row r="235" spans="1:17" ht="49.5" customHeight="1" thickBot="1" x14ac:dyDescent="0.35">
      <c r="A235" s="79" t="s">
        <v>413</v>
      </c>
      <c r="B235" s="56" t="s">
        <v>387</v>
      </c>
      <c r="C235" s="53"/>
      <c r="D235" s="53"/>
      <c r="E235" s="53"/>
      <c r="F235" s="54" t="s">
        <v>388</v>
      </c>
      <c r="G235" s="28">
        <f t="shared" ref="G235:Q236" si="90">+G236</f>
        <v>4000000000</v>
      </c>
      <c r="H235" s="28">
        <f t="shared" si="90"/>
        <v>0</v>
      </c>
      <c r="I235" s="28">
        <f t="shared" si="90"/>
        <v>0</v>
      </c>
      <c r="J235" s="28">
        <f t="shared" si="90"/>
        <v>0</v>
      </c>
      <c r="K235" s="28">
        <f t="shared" si="90"/>
        <v>0</v>
      </c>
      <c r="L235" s="28">
        <f t="shared" si="90"/>
        <v>0</v>
      </c>
      <c r="M235" s="28">
        <f t="shared" si="90"/>
        <v>4000000000</v>
      </c>
      <c r="N235" s="28">
        <f t="shared" si="90"/>
        <v>2245050833.5</v>
      </c>
      <c r="O235" s="28">
        <f t="shared" si="90"/>
        <v>1491086216.5</v>
      </c>
      <c r="P235" s="28">
        <f t="shared" si="90"/>
        <v>0</v>
      </c>
      <c r="Q235" s="29">
        <f t="shared" si="90"/>
        <v>0</v>
      </c>
    </row>
    <row r="236" spans="1:17" ht="49.5" customHeight="1" thickBot="1" x14ac:dyDescent="0.35">
      <c r="A236" s="79" t="s">
        <v>413</v>
      </c>
      <c r="B236" s="56" t="s">
        <v>389</v>
      </c>
      <c r="C236" s="53"/>
      <c r="D236" s="53"/>
      <c r="E236" s="53"/>
      <c r="F236" s="54" t="s">
        <v>390</v>
      </c>
      <c r="G236" s="28">
        <f t="shared" si="90"/>
        <v>4000000000</v>
      </c>
      <c r="H236" s="28">
        <f t="shared" si="90"/>
        <v>0</v>
      </c>
      <c r="I236" s="28">
        <f t="shared" si="90"/>
        <v>0</v>
      </c>
      <c r="J236" s="28">
        <f t="shared" si="90"/>
        <v>0</v>
      </c>
      <c r="K236" s="28">
        <f t="shared" si="90"/>
        <v>0</v>
      </c>
      <c r="L236" s="28">
        <f t="shared" si="90"/>
        <v>0</v>
      </c>
      <c r="M236" s="28">
        <f t="shared" si="90"/>
        <v>4000000000</v>
      </c>
      <c r="N236" s="28">
        <f t="shared" si="90"/>
        <v>2245050833.5</v>
      </c>
      <c r="O236" s="28">
        <f t="shared" si="90"/>
        <v>1491086216.5</v>
      </c>
      <c r="P236" s="28">
        <f t="shared" si="90"/>
        <v>0</v>
      </c>
      <c r="Q236" s="29">
        <f t="shared" si="90"/>
        <v>0</v>
      </c>
    </row>
    <row r="237" spans="1:17" ht="35.25" customHeight="1" thickBot="1" x14ac:dyDescent="0.35">
      <c r="A237" s="79" t="s">
        <v>413</v>
      </c>
      <c r="B237" s="56" t="s">
        <v>391</v>
      </c>
      <c r="C237" s="53"/>
      <c r="D237" s="53"/>
      <c r="E237" s="53"/>
      <c r="F237" s="54" t="s">
        <v>392</v>
      </c>
      <c r="G237" s="28">
        <f t="shared" ref="G237:Q237" si="91">+G238+G239</f>
        <v>4000000000</v>
      </c>
      <c r="H237" s="28">
        <f t="shared" si="91"/>
        <v>0</v>
      </c>
      <c r="I237" s="28">
        <f t="shared" si="91"/>
        <v>0</v>
      </c>
      <c r="J237" s="28">
        <f t="shared" si="91"/>
        <v>0</v>
      </c>
      <c r="K237" s="28">
        <f t="shared" si="91"/>
        <v>0</v>
      </c>
      <c r="L237" s="28">
        <f t="shared" si="91"/>
        <v>0</v>
      </c>
      <c r="M237" s="28">
        <f t="shared" si="91"/>
        <v>4000000000</v>
      </c>
      <c r="N237" s="28">
        <f t="shared" si="91"/>
        <v>2245050833.5</v>
      </c>
      <c r="O237" s="28">
        <f t="shared" si="91"/>
        <v>1491086216.5</v>
      </c>
      <c r="P237" s="28">
        <f t="shared" si="91"/>
        <v>0</v>
      </c>
      <c r="Q237" s="29">
        <f t="shared" si="91"/>
        <v>0</v>
      </c>
    </row>
    <row r="238" spans="1:17" ht="35.25" customHeight="1" thickBot="1" x14ac:dyDescent="0.35">
      <c r="A238" s="79" t="s">
        <v>413</v>
      </c>
      <c r="B238" s="20" t="s">
        <v>393</v>
      </c>
      <c r="C238" s="21" t="s">
        <v>175</v>
      </c>
      <c r="D238" s="21">
        <v>11</v>
      </c>
      <c r="E238" s="21" t="s">
        <v>22</v>
      </c>
      <c r="F238" s="61" t="s">
        <v>211</v>
      </c>
      <c r="G238" s="25">
        <v>1000000000</v>
      </c>
      <c r="H238" s="24">
        <v>0</v>
      </c>
      <c r="I238" s="24">
        <v>0</v>
      </c>
      <c r="J238" s="24">
        <v>0</v>
      </c>
      <c r="K238" s="24">
        <v>0</v>
      </c>
      <c r="L238" s="25">
        <f>+H238-I238+J238-K238</f>
        <v>0</v>
      </c>
      <c r="M238" s="24">
        <f>G238+L238</f>
        <v>1000000000</v>
      </c>
      <c r="N238" s="24">
        <v>999303424.5</v>
      </c>
      <c r="O238" s="24">
        <v>371383852.5</v>
      </c>
      <c r="P238" s="24">
        <v>0</v>
      </c>
      <c r="Q238" s="26">
        <v>0</v>
      </c>
    </row>
    <row r="239" spans="1:17" ht="48.75" customHeight="1" thickBot="1" x14ac:dyDescent="0.35">
      <c r="A239" s="79" t="s">
        <v>413</v>
      </c>
      <c r="B239" s="20" t="s">
        <v>393</v>
      </c>
      <c r="C239" s="60" t="s">
        <v>175</v>
      </c>
      <c r="D239" s="21">
        <v>54</v>
      </c>
      <c r="E239" s="21" t="s">
        <v>22</v>
      </c>
      <c r="F239" s="61" t="s">
        <v>211</v>
      </c>
      <c r="G239" s="25">
        <v>3000000000</v>
      </c>
      <c r="H239" s="24">
        <v>0</v>
      </c>
      <c r="I239" s="24">
        <v>0</v>
      </c>
      <c r="J239" s="24">
        <v>0</v>
      </c>
      <c r="K239" s="24">
        <v>0</v>
      </c>
      <c r="L239" s="25">
        <f>+H239-I239+J239-K239</f>
        <v>0</v>
      </c>
      <c r="M239" s="24">
        <f>G239+L239</f>
        <v>3000000000</v>
      </c>
      <c r="N239" s="24">
        <v>1245747409</v>
      </c>
      <c r="O239" s="24">
        <v>1119702364</v>
      </c>
      <c r="P239" s="24">
        <v>0</v>
      </c>
      <c r="Q239" s="26">
        <v>0</v>
      </c>
    </row>
    <row r="240" spans="1:17" ht="72" customHeight="1" thickBot="1" x14ac:dyDescent="0.35">
      <c r="A240" s="79" t="s">
        <v>413</v>
      </c>
      <c r="B240" s="56" t="s">
        <v>394</v>
      </c>
      <c r="C240" s="64"/>
      <c r="D240" s="55"/>
      <c r="E240" s="55"/>
      <c r="F240" s="54" t="s">
        <v>395</v>
      </c>
      <c r="G240" s="28">
        <f t="shared" ref="G240:Q242" si="92">+G241</f>
        <v>1500000000</v>
      </c>
      <c r="H240" s="28">
        <f t="shared" si="92"/>
        <v>0</v>
      </c>
      <c r="I240" s="28">
        <f t="shared" si="92"/>
        <v>0</v>
      </c>
      <c r="J240" s="28">
        <f t="shared" si="92"/>
        <v>0</v>
      </c>
      <c r="K240" s="28">
        <f t="shared" si="92"/>
        <v>0</v>
      </c>
      <c r="L240" s="28">
        <f t="shared" si="92"/>
        <v>0</v>
      </c>
      <c r="M240" s="28">
        <f t="shared" si="92"/>
        <v>1500000000</v>
      </c>
      <c r="N240" s="28">
        <f t="shared" si="92"/>
        <v>430223040</v>
      </c>
      <c r="O240" s="28">
        <f t="shared" si="92"/>
        <v>88957440</v>
      </c>
      <c r="P240" s="28">
        <f t="shared" si="92"/>
        <v>0</v>
      </c>
      <c r="Q240" s="29">
        <f t="shared" si="92"/>
        <v>0</v>
      </c>
    </row>
    <row r="241" spans="1:17" ht="49.5" customHeight="1" thickBot="1" x14ac:dyDescent="0.35">
      <c r="A241" s="79" t="s">
        <v>413</v>
      </c>
      <c r="B241" s="56" t="s">
        <v>396</v>
      </c>
      <c r="C241" s="65"/>
      <c r="D241" s="66"/>
      <c r="E241" s="66"/>
      <c r="F241" s="54" t="s">
        <v>397</v>
      </c>
      <c r="G241" s="28">
        <f t="shared" si="92"/>
        <v>1500000000</v>
      </c>
      <c r="H241" s="28">
        <f t="shared" si="92"/>
        <v>0</v>
      </c>
      <c r="I241" s="28">
        <f t="shared" si="92"/>
        <v>0</v>
      </c>
      <c r="J241" s="28">
        <f t="shared" si="92"/>
        <v>0</v>
      </c>
      <c r="K241" s="28">
        <f t="shared" si="92"/>
        <v>0</v>
      </c>
      <c r="L241" s="28">
        <f t="shared" si="92"/>
        <v>0</v>
      </c>
      <c r="M241" s="28">
        <f t="shared" si="92"/>
        <v>1500000000</v>
      </c>
      <c r="N241" s="28">
        <f t="shared" si="92"/>
        <v>430223040</v>
      </c>
      <c r="O241" s="28">
        <f t="shared" si="92"/>
        <v>88957440</v>
      </c>
      <c r="P241" s="28">
        <f t="shared" si="92"/>
        <v>0</v>
      </c>
      <c r="Q241" s="29">
        <f t="shared" si="92"/>
        <v>0</v>
      </c>
    </row>
    <row r="242" spans="1:17" ht="41.25" customHeight="1" thickBot="1" x14ac:dyDescent="0.35">
      <c r="A242" s="79" t="s">
        <v>413</v>
      </c>
      <c r="B242" s="56" t="s">
        <v>398</v>
      </c>
      <c r="C242" s="65"/>
      <c r="D242" s="66"/>
      <c r="E242" s="66"/>
      <c r="F242" s="54" t="s">
        <v>399</v>
      </c>
      <c r="G242" s="28">
        <f t="shared" si="92"/>
        <v>1500000000</v>
      </c>
      <c r="H242" s="28">
        <f t="shared" si="92"/>
        <v>0</v>
      </c>
      <c r="I242" s="28">
        <f t="shared" si="92"/>
        <v>0</v>
      </c>
      <c r="J242" s="28">
        <f t="shared" si="92"/>
        <v>0</v>
      </c>
      <c r="K242" s="28">
        <f t="shared" si="92"/>
        <v>0</v>
      </c>
      <c r="L242" s="28">
        <f t="shared" si="92"/>
        <v>0</v>
      </c>
      <c r="M242" s="28">
        <f t="shared" si="92"/>
        <v>1500000000</v>
      </c>
      <c r="N242" s="28">
        <f t="shared" si="92"/>
        <v>430223040</v>
      </c>
      <c r="O242" s="28">
        <f t="shared" si="92"/>
        <v>88957440</v>
      </c>
      <c r="P242" s="28">
        <f t="shared" si="92"/>
        <v>0</v>
      </c>
      <c r="Q242" s="29">
        <f t="shared" si="92"/>
        <v>0</v>
      </c>
    </row>
    <row r="243" spans="1:17" ht="55.5" customHeight="1" thickBot="1" x14ac:dyDescent="0.35">
      <c r="A243" s="79" t="s">
        <v>413</v>
      </c>
      <c r="B243" s="36" t="s">
        <v>426</v>
      </c>
      <c r="C243" s="67" t="s">
        <v>175</v>
      </c>
      <c r="D243" s="37">
        <v>54</v>
      </c>
      <c r="E243" s="37" t="s">
        <v>22</v>
      </c>
      <c r="F243" s="68" t="s">
        <v>211</v>
      </c>
      <c r="G243" s="40">
        <v>1500000000</v>
      </c>
      <c r="H243" s="24">
        <v>0</v>
      </c>
      <c r="I243" s="24">
        <v>0</v>
      </c>
      <c r="J243" s="24">
        <v>0</v>
      </c>
      <c r="K243" s="24">
        <v>0</v>
      </c>
      <c r="L243" s="40">
        <f>+H243-I243+J243-K243</f>
        <v>0</v>
      </c>
      <c r="M243" s="24">
        <f>G243+L243</f>
        <v>1500000000</v>
      </c>
      <c r="N243" s="39">
        <v>430223040</v>
      </c>
      <c r="O243" s="39">
        <v>88957440</v>
      </c>
      <c r="P243" s="39">
        <v>0</v>
      </c>
      <c r="Q243" s="41">
        <v>0</v>
      </c>
    </row>
    <row r="244" spans="1:17" ht="18.600000000000001" thickBot="1" x14ac:dyDescent="0.35">
      <c r="A244" s="79" t="s">
        <v>414</v>
      </c>
      <c r="B244" s="5" t="s">
        <v>10</v>
      </c>
      <c r="C244" s="6"/>
      <c r="D244" s="6"/>
      <c r="E244" s="6"/>
      <c r="F244" s="7" t="s">
        <v>11</v>
      </c>
      <c r="G244" s="8">
        <f>+G245+G273+G315+G329</f>
        <v>101565565000</v>
      </c>
      <c r="H244" s="8">
        <f t="shared" ref="H244:K244" si="93">+H245+H273+H315+H329</f>
        <v>0</v>
      </c>
      <c r="I244" s="8">
        <f t="shared" si="93"/>
        <v>0</v>
      </c>
      <c r="J244" s="8">
        <f t="shared" si="93"/>
        <v>3422220</v>
      </c>
      <c r="K244" s="8">
        <f t="shared" si="93"/>
        <v>3422220</v>
      </c>
      <c r="L244" s="8">
        <f>+H244-I244+J244-K244</f>
        <v>0</v>
      </c>
      <c r="M244" s="8">
        <f t="shared" ref="M244:M307" si="94">+G244+L244</f>
        <v>101565565000</v>
      </c>
      <c r="N244" s="8">
        <f t="shared" ref="N244:Q244" si="95">+N245+N273+N315+N329</f>
        <v>69419401784.449997</v>
      </c>
      <c r="O244" s="8">
        <f t="shared" si="95"/>
        <v>29126329117.450001</v>
      </c>
      <c r="P244" s="8">
        <f t="shared" si="95"/>
        <v>14170907953.75</v>
      </c>
      <c r="Q244" s="9">
        <f t="shared" si="95"/>
        <v>13257299332.75</v>
      </c>
    </row>
    <row r="245" spans="1:17" ht="18.600000000000001" thickBot="1" x14ac:dyDescent="0.35">
      <c r="A245" s="79" t="s">
        <v>414</v>
      </c>
      <c r="B245" s="10" t="s">
        <v>12</v>
      </c>
      <c r="C245" s="11"/>
      <c r="D245" s="11"/>
      <c r="E245" s="11"/>
      <c r="F245" s="12" t="s">
        <v>13</v>
      </c>
      <c r="G245" s="13">
        <f>+G246</f>
        <v>48846668000</v>
      </c>
      <c r="H245" s="13">
        <f t="shared" ref="H245:Q245" si="96">+H246</f>
        <v>0</v>
      </c>
      <c r="I245" s="13">
        <f t="shared" si="96"/>
        <v>0</v>
      </c>
      <c r="J245" s="13">
        <f t="shared" si="96"/>
        <v>0</v>
      </c>
      <c r="K245" s="13">
        <f t="shared" si="96"/>
        <v>0</v>
      </c>
      <c r="L245" s="13">
        <f t="shared" ref="L245:L308" si="97">+H245-I245+J245-K245</f>
        <v>0</v>
      </c>
      <c r="M245" s="13">
        <f t="shared" si="94"/>
        <v>48846668000</v>
      </c>
      <c r="N245" s="13">
        <f t="shared" si="96"/>
        <v>44256310000</v>
      </c>
      <c r="O245" s="13">
        <f t="shared" si="96"/>
        <v>7153210180</v>
      </c>
      <c r="P245" s="13">
        <f t="shared" si="96"/>
        <v>7153210180</v>
      </c>
      <c r="Q245" s="14">
        <f t="shared" si="96"/>
        <v>6239601559</v>
      </c>
    </row>
    <row r="246" spans="1:17" ht="18.600000000000001" thickBot="1" x14ac:dyDescent="0.35">
      <c r="A246" s="79" t="s">
        <v>414</v>
      </c>
      <c r="B246" s="15" t="s">
        <v>14</v>
      </c>
      <c r="C246" s="16"/>
      <c r="D246" s="16"/>
      <c r="E246" s="16"/>
      <c r="F246" s="17" t="s">
        <v>15</v>
      </c>
      <c r="G246" s="18">
        <f>+G247+G257+G265+G272</f>
        <v>48846668000</v>
      </c>
      <c r="H246" s="18">
        <f t="shared" ref="H246:Q246" si="98">+H247+H257+H265+H272</f>
        <v>0</v>
      </c>
      <c r="I246" s="18">
        <f t="shared" si="98"/>
        <v>0</v>
      </c>
      <c r="J246" s="18">
        <f t="shared" si="98"/>
        <v>0</v>
      </c>
      <c r="K246" s="18">
        <f t="shared" si="98"/>
        <v>0</v>
      </c>
      <c r="L246" s="18">
        <f t="shared" si="97"/>
        <v>0</v>
      </c>
      <c r="M246" s="18">
        <f t="shared" si="94"/>
        <v>48846668000</v>
      </c>
      <c r="N246" s="18">
        <f t="shared" si="98"/>
        <v>44256310000</v>
      </c>
      <c r="O246" s="18">
        <f t="shared" si="98"/>
        <v>7153210180</v>
      </c>
      <c r="P246" s="18">
        <f t="shared" si="98"/>
        <v>7153210180</v>
      </c>
      <c r="Q246" s="19">
        <f t="shared" si="98"/>
        <v>6239601559</v>
      </c>
    </row>
    <row r="247" spans="1:17" ht="18.600000000000001" thickBot="1" x14ac:dyDescent="0.35">
      <c r="A247" s="79" t="s">
        <v>414</v>
      </c>
      <c r="B247" s="15" t="s">
        <v>16</v>
      </c>
      <c r="C247" s="16"/>
      <c r="D247" s="16"/>
      <c r="E247" s="16"/>
      <c r="F247" s="17" t="s">
        <v>17</v>
      </c>
      <c r="G247" s="18">
        <f>+G248</f>
        <v>28789591000</v>
      </c>
      <c r="H247" s="18">
        <f t="shared" ref="H247:Q247" si="99">+H248</f>
        <v>0</v>
      </c>
      <c r="I247" s="18">
        <f t="shared" si="99"/>
        <v>0</v>
      </c>
      <c r="J247" s="18">
        <f t="shared" si="99"/>
        <v>0</v>
      </c>
      <c r="K247" s="18">
        <f t="shared" si="99"/>
        <v>0</v>
      </c>
      <c r="L247" s="18">
        <f t="shared" si="97"/>
        <v>0</v>
      </c>
      <c r="M247" s="18">
        <f t="shared" si="94"/>
        <v>28789591000</v>
      </c>
      <c r="N247" s="18">
        <f t="shared" si="99"/>
        <v>28789591000</v>
      </c>
      <c r="O247" s="18">
        <f t="shared" si="99"/>
        <v>4733460582</v>
      </c>
      <c r="P247" s="18">
        <f t="shared" si="99"/>
        <v>4733460582</v>
      </c>
      <c r="Q247" s="19">
        <f t="shared" si="99"/>
        <v>4733460582</v>
      </c>
    </row>
    <row r="248" spans="1:17" ht="18.600000000000001" thickBot="1" x14ac:dyDescent="0.35">
      <c r="A248" s="79" t="s">
        <v>414</v>
      </c>
      <c r="B248" s="15" t="s">
        <v>18</v>
      </c>
      <c r="C248" s="16"/>
      <c r="D248" s="16"/>
      <c r="E248" s="16"/>
      <c r="F248" s="17" t="s">
        <v>19</v>
      </c>
      <c r="G248" s="18">
        <f>SUM(G249:G256)</f>
        <v>28789591000</v>
      </c>
      <c r="H248" s="18">
        <f t="shared" ref="H248:Q248" si="100">SUM(H249:H256)</f>
        <v>0</v>
      </c>
      <c r="I248" s="18">
        <f t="shared" si="100"/>
        <v>0</v>
      </c>
      <c r="J248" s="18">
        <f t="shared" si="100"/>
        <v>0</v>
      </c>
      <c r="K248" s="18">
        <f t="shared" si="100"/>
        <v>0</v>
      </c>
      <c r="L248" s="18">
        <f t="shared" si="97"/>
        <v>0</v>
      </c>
      <c r="M248" s="18">
        <f t="shared" si="94"/>
        <v>28789591000</v>
      </c>
      <c r="N248" s="18">
        <f t="shared" si="100"/>
        <v>28789591000</v>
      </c>
      <c r="O248" s="18">
        <f t="shared" si="100"/>
        <v>4733460582</v>
      </c>
      <c r="P248" s="18">
        <f t="shared" si="100"/>
        <v>4733460582</v>
      </c>
      <c r="Q248" s="19">
        <f t="shared" si="100"/>
        <v>4733460582</v>
      </c>
    </row>
    <row r="249" spans="1:17" ht="18.600000000000001" thickBot="1" x14ac:dyDescent="0.35">
      <c r="A249" s="79" t="s">
        <v>414</v>
      </c>
      <c r="B249" s="20" t="s">
        <v>20</v>
      </c>
      <c r="C249" s="21" t="s">
        <v>21</v>
      </c>
      <c r="D249" s="21">
        <v>20</v>
      </c>
      <c r="E249" s="21" t="s">
        <v>22</v>
      </c>
      <c r="F249" s="22" t="s">
        <v>23</v>
      </c>
      <c r="G249" s="23">
        <v>22821279655</v>
      </c>
      <c r="H249" s="24">
        <v>0</v>
      </c>
      <c r="I249" s="24">
        <v>0</v>
      </c>
      <c r="J249" s="24">
        <v>0</v>
      </c>
      <c r="K249" s="24">
        <v>0</v>
      </c>
      <c r="L249" s="24">
        <f t="shared" si="97"/>
        <v>0</v>
      </c>
      <c r="M249" s="23">
        <f t="shared" si="94"/>
        <v>22821279655</v>
      </c>
      <c r="N249" s="24">
        <v>22821279655</v>
      </c>
      <c r="O249" s="24">
        <v>4107675743</v>
      </c>
      <c r="P249" s="24">
        <v>4107675743</v>
      </c>
      <c r="Q249" s="26">
        <v>4107675743</v>
      </c>
    </row>
    <row r="250" spans="1:17" ht="18.600000000000001" thickBot="1" x14ac:dyDescent="0.35">
      <c r="A250" s="79" t="s">
        <v>414</v>
      </c>
      <c r="B250" s="20" t="s">
        <v>24</v>
      </c>
      <c r="C250" s="21" t="s">
        <v>21</v>
      </c>
      <c r="D250" s="21">
        <v>20</v>
      </c>
      <c r="E250" s="21" t="s">
        <v>22</v>
      </c>
      <c r="F250" s="22" t="s">
        <v>25</v>
      </c>
      <c r="G250" s="23">
        <v>1516830834</v>
      </c>
      <c r="H250" s="24">
        <v>0</v>
      </c>
      <c r="I250" s="24">
        <v>0</v>
      </c>
      <c r="J250" s="24">
        <v>0</v>
      </c>
      <c r="K250" s="24">
        <v>0</v>
      </c>
      <c r="L250" s="24">
        <f t="shared" si="97"/>
        <v>0</v>
      </c>
      <c r="M250" s="23">
        <f t="shared" si="94"/>
        <v>1516830834</v>
      </c>
      <c r="N250" s="24">
        <v>1516830834</v>
      </c>
      <c r="O250" s="24">
        <v>314837556</v>
      </c>
      <c r="P250" s="24">
        <v>314837556</v>
      </c>
      <c r="Q250" s="26">
        <v>314837556</v>
      </c>
    </row>
    <row r="251" spans="1:17" ht="18.600000000000001" thickBot="1" x14ac:dyDescent="0.35">
      <c r="A251" s="79" t="s">
        <v>414</v>
      </c>
      <c r="B251" s="20" t="s">
        <v>26</v>
      </c>
      <c r="C251" s="21" t="s">
        <v>21</v>
      </c>
      <c r="D251" s="21">
        <v>20</v>
      </c>
      <c r="E251" s="21" t="s">
        <v>22</v>
      </c>
      <c r="F251" s="22" t="s">
        <v>27</v>
      </c>
      <c r="G251" s="23">
        <v>2475792</v>
      </c>
      <c r="H251" s="24">
        <v>0</v>
      </c>
      <c r="I251" s="24">
        <v>0</v>
      </c>
      <c r="J251" s="24">
        <v>0</v>
      </c>
      <c r="K251" s="24">
        <v>0</v>
      </c>
      <c r="L251" s="24">
        <f t="shared" si="97"/>
        <v>0</v>
      </c>
      <c r="M251" s="23">
        <f t="shared" si="94"/>
        <v>2475792</v>
      </c>
      <c r="N251" s="25">
        <v>2475792</v>
      </c>
      <c r="O251" s="24">
        <v>359132</v>
      </c>
      <c r="P251" s="24">
        <v>359132</v>
      </c>
      <c r="Q251" s="26">
        <v>359132</v>
      </c>
    </row>
    <row r="252" spans="1:17" ht="18.600000000000001" thickBot="1" x14ac:dyDescent="0.35">
      <c r="A252" s="79" t="s">
        <v>414</v>
      </c>
      <c r="B252" s="20" t="s">
        <v>28</v>
      </c>
      <c r="C252" s="21" t="s">
        <v>21</v>
      </c>
      <c r="D252" s="21">
        <v>20</v>
      </c>
      <c r="E252" s="21" t="s">
        <v>22</v>
      </c>
      <c r="F252" s="22" t="s">
        <v>29</v>
      </c>
      <c r="G252" s="23">
        <v>1222067257</v>
      </c>
      <c r="H252" s="24">
        <v>0</v>
      </c>
      <c r="I252" s="24">
        <v>0</v>
      </c>
      <c r="J252" s="24">
        <v>0</v>
      </c>
      <c r="K252" s="24">
        <v>0</v>
      </c>
      <c r="L252" s="24">
        <f t="shared" si="97"/>
        <v>0</v>
      </c>
      <c r="M252" s="23">
        <f t="shared" si="94"/>
        <v>1222067257</v>
      </c>
      <c r="N252" s="25">
        <v>1222067257</v>
      </c>
      <c r="O252" s="24">
        <v>20410582</v>
      </c>
      <c r="P252" s="24">
        <v>20410582</v>
      </c>
      <c r="Q252" s="26">
        <v>20410582</v>
      </c>
    </row>
    <row r="253" spans="1:17" ht="18.600000000000001" thickBot="1" x14ac:dyDescent="0.35">
      <c r="A253" s="79" t="s">
        <v>414</v>
      </c>
      <c r="B253" s="20" t="s">
        <v>30</v>
      </c>
      <c r="C253" s="21" t="s">
        <v>21</v>
      </c>
      <c r="D253" s="21">
        <v>20</v>
      </c>
      <c r="E253" s="21" t="s">
        <v>22</v>
      </c>
      <c r="F253" s="22" t="s">
        <v>31</v>
      </c>
      <c r="G253" s="23">
        <v>883433667</v>
      </c>
      <c r="H253" s="24">
        <v>0</v>
      </c>
      <c r="I253" s="24">
        <v>0</v>
      </c>
      <c r="J253" s="24">
        <v>0</v>
      </c>
      <c r="K253" s="24">
        <v>0</v>
      </c>
      <c r="L253" s="24">
        <f t="shared" si="97"/>
        <v>0</v>
      </c>
      <c r="M253" s="23">
        <f t="shared" si="94"/>
        <v>883433667</v>
      </c>
      <c r="N253" s="25">
        <v>883433667</v>
      </c>
      <c r="O253" s="24">
        <v>135265077</v>
      </c>
      <c r="P253" s="24">
        <v>135265077</v>
      </c>
      <c r="Q253" s="26">
        <v>135265077</v>
      </c>
    </row>
    <row r="254" spans="1:17" ht="31.8" thickBot="1" x14ac:dyDescent="0.35">
      <c r="A254" s="79" t="s">
        <v>414</v>
      </c>
      <c r="B254" s="20" t="s">
        <v>32</v>
      </c>
      <c r="C254" s="21" t="s">
        <v>21</v>
      </c>
      <c r="D254" s="21">
        <v>20</v>
      </c>
      <c r="E254" s="21" t="s">
        <v>22</v>
      </c>
      <c r="F254" s="22" t="s">
        <v>33</v>
      </c>
      <c r="G254" s="23">
        <v>76852744</v>
      </c>
      <c r="H254" s="24">
        <v>0</v>
      </c>
      <c r="I254" s="24">
        <v>0</v>
      </c>
      <c r="J254" s="24">
        <v>0</v>
      </c>
      <c r="K254" s="24">
        <v>0</v>
      </c>
      <c r="L254" s="24">
        <f t="shared" si="97"/>
        <v>0</v>
      </c>
      <c r="M254" s="23">
        <f t="shared" si="94"/>
        <v>76852744</v>
      </c>
      <c r="N254" s="25">
        <v>76852744</v>
      </c>
      <c r="O254" s="24">
        <v>4683257</v>
      </c>
      <c r="P254" s="24">
        <v>4683257</v>
      </c>
      <c r="Q254" s="26">
        <v>4683257</v>
      </c>
    </row>
    <row r="255" spans="1:17" ht="18.600000000000001" thickBot="1" x14ac:dyDescent="0.35">
      <c r="A255" s="79" t="s">
        <v>414</v>
      </c>
      <c r="B255" s="20" t="s">
        <v>34</v>
      </c>
      <c r="C255" s="21" t="s">
        <v>21</v>
      </c>
      <c r="D255" s="21">
        <v>20</v>
      </c>
      <c r="E255" s="21" t="s">
        <v>22</v>
      </c>
      <c r="F255" s="22" t="s">
        <v>35</v>
      </c>
      <c r="G255" s="23">
        <v>1271900429</v>
      </c>
      <c r="H255" s="24">
        <v>0</v>
      </c>
      <c r="I255" s="24">
        <v>0</v>
      </c>
      <c r="J255" s="24">
        <v>0</v>
      </c>
      <c r="K255" s="24">
        <v>0</v>
      </c>
      <c r="L255" s="24">
        <f t="shared" si="97"/>
        <v>0</v>
      </c>
      <c r="M255" s="23">
        <f t="shared" si="94"/>
        <v>1271900429</v>
      </c>
      <c r="N255" s="25">
        <v>1271900429</v>
      </c>
      <c r="O255" s="24">
        <v>2170042</v>
      </c>
      <c r="P255" s="24">
        <v>2170042</v>
      </c>
      <c r="Q255" s="26">
        <v>2170042</v>
      </c>
    </row>
    <row r="256" spans="1:17" ht="18.600000000000001" thickBot="1" x14ac:dyDescent="0.35">
      <c r="A256" s="79" t="s">
        <v>414</v>
      </c>
      <c r="B256" s="20" t="s">
        <v>36</v>
      </c>
      <c r="C256" s="21" t="s">
        <v>21</v>
      </c>
      <c r="D256" s="21">
        <v>20</v>
      </c>
      <c r="E256" s="21" t="s">
        <v>22</v>
      </c>
      <c r="F256" s="22" t="s">
        <v>37</v>
      </c>
      <c r="G256" s="23">
        <v>994750622</v>
      </c>
      <c r="H256" s="24">
        <v>0</v>
      </c>
      <c r="I256" s="24">
        <v>0</v>
      </c>
      <c r="J256" s="24">
        <v>0</v>
      </c>
      <c r="K256" s="24">
        <v>0</v>
      </c>
      <c r="L256" s="24">
        <f t="shared" si="97"/>
        <v>0</v>
      </c>
      <c r="M256" s="23">
        <f t="shared" si="94"/>
        <v>994750622</v>
      </c>
      <c r="N256" s="25">
        <v>994750622</v>
      </c>
      <c r="O256" s="24">
        <v>148059193</v>
      </c>
      <c r="P256" s="24">
        <v>148059193</v>
      </c>
      <c r="Q256" s="26">
        <v>148059193</v>
      </c>
    </row>
    <row r="257" spans="1:17" ht="18.600000000000001" thickBot="1" x14ac:dyDescent="0.35">
      <c r="A257" s="79" t="s">
        <v>414</v>
      </c>
      <c r="B257" s="15" t="s">
        <v>38</v>
      </c>
      <c r="C257" s="16"/>
      <c r="D257" s="16"/>
      <c r="E257" s="21"/>
      <c r="F257" s="17" t="s">
        <v>39</v>
      </c>
      <c r="G257" s="18">
        <f>SUM(G258:G264)</f>
        <v>10389288000</v>
      </c>
      <c r="H257" s="18">
        <f t="shared" ref="H257:Q257" si="101">SUM(H258:H264)</f>
        <v>0</v>
      </c>
      <c r="I257" s="18">
        <f t="shared" si="101"/>
        <v>0</v>
      </c>
      <c r="J257" s="18">
        <f t="shared" si="101"/>
        <v>0</v>
      </c>
      <c r="K257" s="18">
        <f t="shared" si="101"/>
        <v>0</v>
      </c>
      <c r="L257" s="18">
        <f t="shared" si="97"/>
        <v>0</v>
      </c>
      <c r="M257" s="18">
        <f t="shared" si="94"/>
        <v>10389288000</v>
      </c>
      <c r="N257" s="18">
        <f t="shared" si="101"/>
        <v>10389288000</v>
      </c>
      <c r="O257" s="18">
        <f t="shared" si="101"/>
        <v>1834131501</v>
      </c>
      <c r="P257" s="18">
        <f t="shared" si="101"/>
        <v>1834131501</v>
      </c>
      <c r="Q257" s="19">
        <f t="shared" si="101"/>
        <v>920522880</v>
      </c>
    </row>
    <row r="258" spans="1:17" ht="18.600000000000001" thickBot="1" x14ac:dyDescent="0.35">
      <c r="A258" s="79" t="s">
        <v>414</v>
      </c>
      <c r="B258" s="20" t="s">
        <v>40</v>
      </c>
      <c r="C258" s="21" t="s">
        <v>21</v>
      </c>
      <c r="D258" s="21">
        <v>20</v>
      </c>
      <c r="E258" s="21" t="s">
        <v>22</v>
      </c>
      <c r="F258" s="22" t="s">
        <v>41</v>
      </c>
      <c r="G258" s="23">
        <v>3540437888</v>
      </c>
      <c r="H258" s="24">
        <v>0</v>
      </c>
      <c r="I258" s="24">
        <v>0</v>
      </c>
      <c r="J258" s="24">
        <v>0</v>
      </c>
      <c r="K258" s="24">
        <v>0</v>
      </c>
      <c r="L258" s="24">
        <f t="shared" si="97"/>
        <v>0</v>
      </c>
      <c r="M258" s="23">
        <f t="shared" si="94"/>
        <v>3540437888</v>
      </c>
      <c r="N258" s="25">
        <v>3540437888</v>
      </c>
      <c r="O258" s="24">
        <v>572399200</v>
      </c>
      <c r="P258" s="24">
        <v>572399200</v>
      </c>
      <c r="Q258" s="26">
        <v>285353500</v>
      </c>
    </row>
    <row r="259" spans="1:17" ht="18.600000000000001" thickBot="1" x14ac:dyDescent="0.35">
      <c r="A259" s="79" t="s">
        <v>414</v>
      </c>
      <c r="B259" s="20" t="s">
        <v>42</v>
      </c>
      <c r="C259" s="21" t="s">
        <v>21</v>
      </c>
      <c r="D259" s="21">
        <v>20</v>
      </c>
      <c r="E259" s="21" t="s">
        <v>22</v>
      </c>
      <c r="F259" s="22" t="s">
        <v>43</v>
      </c>
      <c r="G259" s="23">
        <v>2411282700</v>
      </c>
      <c r="H259" s="24">
        <v>0</v>
      </c>
      <c r="I259" s="24">
        <v>0</v>
      </c>
      <c r="J259" s="24">
        <v>0</v>
      </c>
      <c r="K259" s="24">
        <v>0</v>
      </c>
      <c r="L259" s="24">
        <f t="shared" si="97"/>
        <v>0</v>
      </c>
      <c r="M259" s="23">
        <f t="shared" si="94"/>
        <v>2411282700</v>
      </c>
      <c r="N259" s="25">
        <v>2411282700</v>
      </c>
      <c r="O259" s="24">
        <v>405482600</v>
      </c>
      <c r="P259" s="24">
        <v>405482600</v>
      </c>
      <c r="Q259" s="26">
        <v>202142500</v>
      </c>
    </row>
    <row r="260" spans="1:17" ht="18.600000000000001" thickBot="1" x14ac:dyDescent="0.35">
      <c r="A260" s="79" t="s">
        <v>414</v>
      </c>
      <c r="B260" s="20" t="s">
        <v>44</v>
      </c>
      <c r="C260" s="21" t="s">
        <v>21</v>
      </c>
      <c r="D260" s="21">
        <v>20</v>
      </c>
      <c r="E260" s="21" t="s">
        <v>22</v>
      </c>
      <c r="F260" s="22" t="s">
        <v>45</v>
      </c>
      <c r="G260" s="23">
        <v>1539154912</v>
      </c>
      <c r="H260" s="24">
        <v>0</v>
      </c>
      <c r="I260" s="24">
        <v>0</v>
      </c>
      <c r="J260" s="24">
        <v>0</v>
      </c>
      <c r="K260" s="24">
        <v>0</v>
      </c>
      <c r="L260" s="24">
        <f t="shared" si="97"/>
        <v>0</v>
      </c>
      <c r="M260" s="23">
        <f t="shared" si="94"/>
        <v>1539154912</v>
      </c>
      <c r="N260" s="25">
        <v>1539154912</v>
      </c>
      <c r="O260" s="24">
        <v>412692201</v>
      </c>
      <c r="P260" s="24">
        <v>412692201</v>
      </c>
      <c r="Q260" s="26">
        <v>213959580</v>
      </c>
    </row>
    <row r="261" spans="1:17" ht="18.600000000000001" thickBot="1" x14ac:dyDescent="0.35">
      <c r="A261" s="79" t="s">
        <v>414</v>
      </c>
      <c r="B261" s="20" t="s">
        <v>46</v>
      </c>
      <c r="C261" s="21" t="s">
        <v>21</v>
      </c>
      <c r="D261" s="21">
        <v>20</v>
      </c>
      <c r="E261" s="21" t="s">
        <v>22</v>
      </c>
      <c r="F261" s="22" t="s">
        <v>47</v>
      </c>
      <c r="G261" s="23">
        <v>1254967000</v>
      </c>
      <c r="H261" s="24">
        <v>0</v>
      </c>
      <c r="I261" s="24">
        <v>0</v>
      </c>
      <c r="J261" s="24">
        <v>0</v>
      </c>
      <c r="K261" s="24">
        <v>0</v>
      </c>
      <c r="L261" s="24">
        <f t="shared" si="97"/>
        <v>0</v>
      </c>
      <c r="M261" s="23">
        <f t="shared" si="94"/>
        <v>1254967000</v>
      </c>
      <c r="N261" s="25">
        <v>1254967000</v>
      </c>
      <c r="O261" s="24">
        <v>186594700</v>
      </c>
      <c r="P261" s="24">
        <v>186594700</v>
      </c>
      <c r="Q261" s="26">
        <v>92194500</v>
      </c>
    </row>
    <row r="262" spans="1:17" ht="31.8" thickBot="1" x14ac:dyDescent="0.35">
      <c r="A262" s="79" t="s">
        <v>414</v>
      </c>
      <c r="B262" s="20" t="s">
        <v>48</v>
      </c>
      <c r="C262" s="21" t="s">
        <v>21</v>
      </c>
      <c r="D262" s="21">
        <v>20</v>
      </c>
      <c r="E262" s="21" t="s">
        <v>22</v>
      </c>
      <c r="F262" s="22" t="s">
        <v>49</v>
      </c>
      <c r="G262" s="23">
        <v>145133600</v>
      </c>
      <c r="H262" s="24">
        <v>0</v>
      </c>
      <c r="I262" s="24">
        <v>0</v>
      </c>
      <c r="J262" s="24">
        <v>0</v>
      </c>
      <c r="K262" s="24">
        <v>0</v>
      </c>
      <c r="L262" s="24">
        <f t="shared" si="97"/>
        <v>0</v>
      </c>
      <c r="M262" s="23">
        <f t="shared" si="94"/>
        <v>145133600</v>
      </c>
      <c r="N262" s="25">
        <v>145133600</v>
      </c>
      <c r="O262" s="24">
        <v>23700400</v>
      </c>
      <c r="P262" s="24">
        <v>23700400</v>
      </c>
      <c r="Q262" s="26">
        <v>11619600</v>
      </c>
    </row>
    <row r="263" spans="1:17" ht="18.600000000000001" thickBot="1" x14ac:dyDescent="0.35">
      <c r="A263" s="79" t="s">
        <v>414</v>
      </c>
      <c r="B263" s="20" t="s">
        <v>50</v>
      </c>
      <c r="C263" s="21" t="s">
        <v>21</v>
      </c>
      <c r="D263" s="21">
        <v>20</v>
      </c>
      <c r="E263" s="21" t="s">
        <v>22</v>
      </c>
      <c r="F263" s="22" t="s">
        <v>51</v>
      </c>
      <c r="G263" s="23">
        <v>898748700</v>
      </c>
      <c r="H263" s="24">
        <v>0</v>
      </c>
      <c r="I263" s="24">
        <v>0</v>
      </c>
      <c r="J263" s="24">
        <v>0</v>
      </c>
      <c r="K263" s="24">
        <v>0</v>
      </c>
      <c r="L263" s="24">
        <f t="shared" si="97"/>
        <v>0</v>
      </c>
      <c r="M263" s="23">
        <f t="shared" si="94"/>
        <v>898748700</v>
      </c>
      <c r="N263" s="25">
        <v>898748700</v>
      </c>
      <c r="O263" s="24">
        <v>139951000</v>
      </c>
      <c r="P263" s="24">
        <v>139951000</v>
      </c>
      <c r="Q263" s="26">
        <v>69148700</v>
      </c>
    </row>
    <row r="264" spans="1:17" ht="18.600000000000001" thickBot="1" x14ac:dyDescent="0.35">
      <c r="A264" s="79" t="s">
        <v>414</v>
      </c>
      <c r="B264" s="20" t="s">
        <v>52</v>
      </c>
      <c r="C264" s="21" t="s">
        <v>21</v>
      </c>
      <c r="D264" s="21">
        <v>20</v>
      </c>
      <c r="E264" s="21" t="s">
        <v>22</v>
      </c>
      <c r="F264" s="22" t="s">
        <v>53</v>
      </c>
      <c r="G264" s="23">
        <v>599563200</v>
      </c>
      <c r="H264" s="24">
        <v>0</v>
      </c>
      <c r="I264" s="24">
        <v>0</v>
      </c>
      <c r="J264" s="24">
        <v>0</v>
      </c>
      <c r="K264" s="24">
        <v>0</v>
      </c>
      <c r="L264" s="24">
        <f t="shared" si="97"/>
        <v>0</v>
      </c>
      <c r="M264" s="23">
        <f t="shared" si="94"/>
        <v>599563200</v>
      </c>
      <c r="N264" s="25">
        <v>599563200</v>
      </c>
      <c r="O264" s="24">
        <v>93311400</v>
      </c>
      <c r="P264" s="24">
        <v>93311400</v>
      </c>
      <c r="Q264" s="26">
        <v>46104500</v>
      </c>
    </row>
    <row r="265" spans="1:17" ht="31.8" thickBot="1" x14ac:dyDescent="0.35">
      <c r="A265" s="79" t="s">
        <v>414</v>
      </c>
      <c r="B265" s="15" t="s">
        <v>54</v>
      </c>
      <c r="C265" s="16"/>
      <c r="D265" s="16"/>
      <c r="E265" s="21"/>
      <c r="F265" s="17" t="s">
        <v>55</v>
      </c>
      <c r="G265" s="18">
        <f>+G266+G270+G271</f>
        <v>5077431000</v>
      </c>
      <c r="H265" s="18">
        <f t="shared" ref="H265:Q265" si="102">+H266+H270+H271</f>
        <v>0</v>
      </c>
      <c r="I265" s="18">
        <f t="shared" si="102"/>
        <v>0</v>
      </c>
      <c r="J265" s="18">
        <f t="shared" si="102"/>
        <v>0</v>
      </c>
      <c r="K265" s="18">
        <f t="shared" si="102"/>
        <v>0</v>
      </c>
      <c r="L265" s="18">
        <f t="shared" si="97"/>
        <v>0</v>
      </c>
      <c r="M265" s="18">
        <f t="shared" si="94"/>
        <v>5077431000</v>
      </c>
      <c r="N265" s="18">
        <f t="shared" si="102"/>
        <v>5077431000</v>
      </c>
      <c r="O265" s="18">
        <f t="shared" si="102"/>
        <v>585618097</v>
      </c>
      <c r="P265" s="18">
        <f t="shared" si="102"/>
        <v>585618097</v>
      </c>
      <c r="Q265" s="19">
        <f t="shared" si="102"/>
        <v>585618097</v>
      </c>
    </row>
    <row r="266" spans="1:17" ht="31.8" thickBot="1" x14ac:dyDescent="0.35">
      <c r="A266" s="79" t="s">
        <v>414</v>
      </c>
      <c r="B266" s="15" t="s">
        <v>56</v>
      </c>
      <c r="C266" s="16"/>
      <c r="D266" s="16"/>
      <c r="E266" s="16"/>
      <c r="F266" s="17" t="s">
        <v>57</v>
      </c>
      <c r="G266" s="18">
        <f>+G267+G268+G269</f>
        <v>2059834541</v>
      </c>
      <c r="H266" s="30">
        <f t="shared" ref="H266:Q266" si="103">+H267+H268+H269</f>
        <v>0</v>
      </c>
      <c r="I266" s="30">
        <f t="shared" si="103"/>
        <v>0</v>
      </c>
      <c r="J266" s="30">
        <f t="shared" si="103"/>
        <v>0</v>
      </c>
      <c r="K266" s="30">
        <f t="shared" si="103"/>
        <v>0</v>
      </c>
      <c r="L266" s="30">
        <f t="shared" si="97"/>
        <v>0</v>
      </c>
      <c r="M266" s="18">
        <f t="shared" si="94"/>
        <v>2059834541</v>
      </c>
      <c r="N266" s="28">
        <f t="shared" si="103"/>
        <v>2059834541</v>
      </c>
      <c r="O266" s="28">
        <f t="shared" si="103"/>
        <v>212782465</v>
      </c>
      <c r="P266" s="30">
        <f t="shared" si="103"/>
        <v>212782465</v>
      </c>
      <c r="Q266" s="31">
        <f t="shared" si="103"/>
        <v>212782465</v>
      </c>
    </row>
    <row r="267" spans="1:17" ht="18.600000000000001" thickBot="1" x14ac:dyDescent="0.35">
      <c r="A267" s="79" t="s">
        <v>414</v>
      </c>
      <c r="B267" s="20" t="s">
        <v>58</v>
      </c>
      <c r="C267" s="21" t="s">
        <v>21</v>
      </c>
      <c r="D267" s="21">
        <v>20</v>
      </c>
      <c r="E267" s="21" t="s">
        <v>22</v>
      </c>
      <c r="F267" s="22" t="s">
        <v>59</v>
      </c>
      <c r="G267" s="23">
        <v>1440417805</v>
      </c>
      <c r="H267" s="24">
        <v>0</v>
      </c>
      <c r="I267" s="24">
        <v>0</v>
      </c>
      <c r="J267" s="24">
        <v>0</v>
      </c>
      <c r="K267" s="24">
        <v>0</v>
      </c>
      <c r="L267" s="24">
        <f t="shared" si="97"/>
        <v>0</v>
      </c>
      <c r="M267" s="23">
        <f t="shared" si="94"/>
        <v>1440417805</v>
      </c>
      <c r="N267" s="25">
        <v>1440417805</v>
      </c>
      <c r="O267" s="25">
        <v>90283612</v>
      </c>
      <c r="P267" s="24">
        <v>90283612</v>
      </c>
      <c r="Q267" s="26">
        <v>90283612</v>
      </c>
    </row>
    <row r="268" spans="1:17" ht="18.600000000000001" thickBot="1" x14ac:dyDescent="0.35">
      <c r="A268" s="79" t="s">
        <v>414</v>
      </c>
      <c r="B268" s="20" t="s">
        <v>60</v>
      </c>
      <c r="C268" s="21" t="s">
        <v>21</v>
      </c>
      <c r="D268" s="21">
        <v>20</v>
      </c>
      <c r="E268" s="21" t="s">
        <v>22</v>
      </c>
      <c r="F268" s="22" t="s">
        <v>61</v>
      </c>
      <c r="G268" s="23">
        <v>510000000</v>
      </c>
      <c r="H268" s="24">
        <v>0</v>
      </c>
      <c r="I268" s="24">
        <v>0</v>
      </c>
      <c r="J268" s="24">
        <v>0</v>
      </c>
      <c r="K268" s="24">
        <v>0</v>
      </c>
      <c r="L268" s="24">
        <f t="shared" si="97"/>
        <v>0</v>
      </c>
      <c r="M268" s="23">
        <f t="shared" si="94"/>
        <v>510000000</v>
      </c>
      <c r="N268" s="25">
        <v>510000000</v>
      </c>
      <c r="O268" s="25">
        <v>105738063</v>
      </c>
      <c r="P268" s="24">
        <v>105738063</v>
      </c>
      <c r="Q268" s="26">
        <v>105738063</v>
      </c>
    </row>
    <row r="269" spans="1:17" ht="18.600000000000001" thickBot="1" x14ac:dyDescent="0.35">
      <c r="A269" s="79" t="s">
        <v>414</v>
      </c>
      <c r="B269" s="20" t="s">
        <v>62</v>
      </c>
      <c r="C269" s="21" t="s">
        <v>21</v>
      </c>
      <c r="D269" s="21">
        <v>20</v>
      </c>
      <c r="E269" s="21" t="s">
        <v>22</v>
      </c>
      <c r="F269" s="22" t="s">
        <v>63</v>
      </c>
      <c r="G269" s="23">
        <v>109416736</v>
      </c>
      <c r="H269" s="24">
        <v>0</v>
      </c>
      <c r="I269" s="24">
        <v>0</v>
      </c>
      <c r="J269" s="24">
        <v>0</v>
      </c>
      <c r="K269" s="24">
        <v>0</v>
      </c>
      <c r="L269" s="24">
        <f t="shared" si="97"/>
        <v>0</v>
      </c>
      <c r="M269" s="23">
        <f t="shared" si="94"/>
        <v>109416736</v>
      </c>
      <c r="N269" s="25">
        <v>109416736</v>
      </c>
      <c r="O269" s="24">
        <v>16760790</v>
      </c>
      <c r="P269" s="24">
        <v>16760790</v>
      </c>
      <c r="Q269" s="26">
        <v>16760790</v>
      </c>
    </row>
    <row r="270" spans="1:17" ht="18.600000000000001" thickBot="1" x14ac:dyDescent="0.35">
      <c r="A270" s="79" t="s">
        <v>414</v>
      </c>
      <c r="B270" s="20" t="s">
        <v>64</v>
      </c>
      <c r="C270" s="21" t="s">
        <v>21</v>
      </c>
      <c r="D270" s="21">
        <v>20</v>
      </c>
      <c r="E270" s="21" t="s">
        <v>22</v>
      </c>
      <c r="F270" s="22" t="s">
        <v>65</v>
      </c>
      <c r="G270" s="23">
        <v>2897220308</v>
      </c>
      <c r="H270" s="24">
        <v>0</v>
      </c>
      <c r="I270" s="24">
        <v>0</v>
      </c>
      <c r="J270" s="24">
        <v>0</v>
      </c>
      <c r="K270" s="24">
        <v>0</v>
      </c>
      <c r="L270" s="24">
        <f t="shared" si="97"/>
        <v>0</v>
      </c>
      <c r="M270" s="23">
        <f t="shared" si="94"/>
        <v>2897220308</v>
      </c>
      <c r="N270" s="24">
        <v>2897220308</v>
      </c>
      <c r="O270" s="24">
        <v>372835632</v>
      </c>
      <c r="P270" s="24">
        <v>372835632</v>
      </c>
      <c r="Q270" s="26">
        <v>372835632</v>
      </c>
    </row>
    <row r="271" spans="1:17" ht="18.600000000000001" thickBot="1" x14ac:dyDescent="0.35">
      <c r="A271" s="79" t="s">
        <v>414</v>
      </c>
      <c r="B271" s="20" t="s">
        <v>66</v>
      </c>
      <c r="C271" s="21" t="s">
        <v>21</v>
      </c>
      <c r="D271" s="21">
        <v>20</v>
      </c>
      <c r="E271" s="21" t="s">
        <v>22</v>
      </c>
      <c r="F271" s="22" t="s">
        <v>67</v>
      </c>
      <c r="G271" s="23">
        <v>120376151</v>
      </c>
      <c r="H271" s="24">
        <v>0</v>
      </c>
      <c r="I271" s="24">
        <v>0</v>
      </c>
      <c r="J271" s="24">
        <v>0</v>
      </c>
      <c r="K271" s="24">
        <v>0</v>
      </c>
      <c r="L271" s="24">
        <f t="shared" si="97"/>
        <v>0</v>
      </c>
      <c r="M271" s="23">
        <f t="shared" si="94"/>
        <v>120376151</v>
      </c>
      <c r="N271" s="24">
        <v>120376151</v>
      </c>
      <c r="O271" s="24">
        <v>0</v>
      </c>
      <c r="P271" s="24">
        <v>0</v>
      </c>
      <c r="Q271" s="26">
        <v>0</v>
      </c>
    </row>
    <row r="272" spans="1:17" ht="31.8" thickBot="1" x14ac:dyDescent="0.35">
      <c r="A272" s="79" t="s">
        <v>414</v>
      </c>
      <c r="B272" s="15" t="s">
        <v>68</v>
      </c>
      <c r="C272" s="16" t="s">
        <v>21</v>
      </c>
      <c r="D272" s="16">
        <v>20</v>
      </c>
      <c r="E272" s="16" t="s">
        <v>22</v>
      </c>
      <c r="F272" s="17" t="s">
        <v>69</v>
      </c>
      <c r="G272" s="27">
        <v>4590358000</v>
      </c>
      <c r="H272" s="28">
        <v>0</v>
      </c>
      <c r="I272" s="28">
        <v>0</v>
      </c>
      <c r="J272" s="28">
        <v>0</v>
      </c>
      <c r="K272" s="28">
        <v>0</v>
      </c>
      <c r="L272" s="28">
        <f t="shared" si="97"/>
        <v>0</v>
      </c>
      <c r="M272" s="28">
        <f t="shared" si="94"/>
        <v>4590358000</v>
      </c>
      <c r="N272" s="28">
        <v>0</v>
      </c>
      <c r="O272" s="28">
        <v>0</v>
      </c>
      <c r="P272" s="28">
        <v>0</v>
      </c>
      <c r="Q272" s="29">
        <v>0</v>
      </c>
    </row>
    <row r="273" spans="1:17" ht="18.600000000000001" thickBot="1" x14ac:dyDescent="0.35">
      <c r="A273" s="79" t="s">
        <v>414</v>
      </c>
      <c r="B273" s="15" t="s">
        <v>70</v>
      </c>
      <c r="C273" s="16"/>
      <c r="D273" s="16"/>
      <c r="E273" s="21"/>
      <c r="F273" s="17" t="s">
        <v>71</v>
      </c>
      <c r="G273" s="30">
        <f>+G274+G278</f>
        <v>19419071000</v>
      </c>
      <c r="H273" s="30">
        <f t="shared" ref="H273:Q273" si="104">+H274+H278</f>
        <v>0</v>
      </c>
      <c r="I273" s="30">
        <f t="shared" si="104"/>
        <v>0</v>
      </c>
      <c r="J273" s="30">
        <f t="shared" si="104"/>
        <v>3422220</v>
      </c>
      <c r="K273" s="30">
        <f t="shared" si="104"/>
        <v>3422220</v>
      </c>
      <c r="L273" s="30">
        <f t="shared" si="97"/>
        <v>0</v>
      </c>
      <c r="M273" s="30">
        <f t="shared" si="94"/>
        <v>19419071000</v>
      </c>
      <c r="N273" s="30">
        <f t="shared" si="104"/>
        <v>16975777064</v>
      </c>
      <c r="O273" s="30">
        <f t="shared" si="104"/>
        <v>15618832038</v>
      </c>
      <c r="P273" s="30">
        <f t="shared" si="104"/>
        <v>2365134775.3000002</v>
      </c>
      <c r="Q273" s="31">
        <f t="shared" si="104"/>
        <v>2365134775.3000002</v>
      </c>
    </row>
    <row r="274" spans="1:17" ht="18.600000000000001" thickBot="1" x14ac:dyDescent="0.35">
      <c r="A274" s="79" t="s">
        <v>414</v>
      </c>
      <c r="B274" s="15" t="s">
        <v>72</v>
      </c>
      <c r="C274" s="16"/>
      <c r="D274" s="16"/>
      <c r="E274" s="21"/>
      <c r="F274" s="17" t="s">
        <v>73</v>
      </c>
      <c r="G274" s="30">
        <f>+G275</f>
        <v>20000000</v>
      </c>
      <c r="H274" s="30">
        <f t="shared" ref="H274:Q276" si="105">+H275</f>
        <v>0</v>
      </c>
      <c r="I274" s="30">
        <f t="shared" si="105"/>
        <v>0</v>
      </c>
      <c r="J274" s="30">
        <f t="shared" si="105"/>
        <v>0</v>
      </c>
      <c r="K274" s="30">
        <f t="shared" si="105"/>
        <v>0</v>
      </c>
      <c r="L274" s="30">
        <f t="shared" si="97"/>
        <v>0</v>
      </c>
      <c r="M274" s="30">
        <f t="shared" si="94"/>
        <v>20000000</v>
      </c>
      <c r="N274" s="30">
        <f t="shared" si="105"/>
        <v>0</v>
      </c>
      <c r="O274" s="30">
        <f t="shared" si="105"/>
        <v>0</v>
      </c>
      <c r="P274" s="30">
        <f t="shared" si="105"/>
        <v>0</v>
      </c>
      <c r="Q274" s="31">
        <f t="shared" si="105"/>
        <v>0</v>
      </c>
    </row>
    <row r="275" spans="1:17" ht="18.600000000000001" thickBot="1" x14ac:dyDescent="0.35">
      <c r="A275" s="79" t="s">
        <v>414</v>
      </c>
      <c r="B275" s="15" t="s">
        <v>74</v>
      </c>
      <c r="C275" s="16"/>
      <c r="D275" s="16"/>
      <c r="E275" s="21"/>
      <c r="F275" s="17" t="s">
        <v>75</v>
      </c>
      <c r="G275" s="30">
        <f>+G276</f>
        <v>20000000</v>
      </c>
      <c r="H275" s="30">
        <f t="shared" si="105"/>
        <v>0</v>
      </c>
      <c r="I275" s="30">
        <f t="shared" si="105"/>
        <v>0</v>
      </c>
      <c r="J275" s="30">
        <f t="shared" si="105"/>
        <v>0</v>
      </c>
      <c r="K275" s="30">
        <f t="shared" si="105"/>
        <v>0</v>
      </c>
      <c r="L275" s="30">
        <f t="shared" si="97"/>
        <v>0</v>
      </c>
      <c r="M275" s="30">
        <f t="shared" si="94"/>
        <v>20000000</v>
      </c>
      <c r="N275" s="30">
        <f t="shared" si="105"/>
        <v>0</v>
      </c>
      <c r="O275" s="30">
        <f t="shared" si="105"/>
        <v>0</v>
      </c>
      <c r="P275" s="30">
        <f t="shared" si="105"/>
        <v>0</v>
      </c>
      <c r="Q275" s="31">
        <f t="shared" si="105"/>
        <v>0</v>
      </c>
    </row>
    <row r="276" spans="1:17" ht="31.8" thickBot="1" x14ac:dyDescent="0.35">
      <c r="A276" s="79" t="s">
        <v>414</v>
      </c>
      <c r="B276" s="15" t="s">
        <v>76</v>
      </c>
      <c r="C276" s="21"/>
      <c r="D276" s="21"/>
      <c r="E276" s="21"/>
      <c r="F276" s="17" t="s">
        <v>77</v>
      </c>
      <c r="G276" s="18">
        <f>+G277</f>
        <v>20000000</v>
      </c>
      <c r="H276" s="18">
        <f t="shared" si="105"/>
        <v>0</v>
      </c>
      <c r="I276" s="18">
        <f t="shared" si="105"/>
        <v>0</v>
      </c>
      <c r="J276" s="18">
        <f t="shared" si="105"/>
        <v>0</v>
      </c>
      <c r="K276" s="18">
        <f t="shared" si="105"/>
        <v>0</v>
      </c>
      <c r="L276" s="18">
        <f t="shared" si="97"/>
        <v>0</v>
      </c>
      <c r="M276" s="18">
        <f t="shared" si="94"/>
        <v>20000000</v>
      </c>
      <c r="N276" s="18">
        <f t="shared" si="105"/>
        <v>0</v>
      </c>
      <c r="O276" s="18">
        <f t="shared" si="105"/>
        <v>0</v>
      </c>
      <c r="P276" s="18">
        <f t="shared" si="105"/>
        <v>0</v>
      </c>
      <c r="Q276" s="19">
        <f t="shared" si="105"/>
        <v>0</v>
      </c>
    </row>
    <row r="277" spans="1:17" ht="31.8" thickBot="1" x14ac:dyDescent="0.35">
      <c r="A277" s="79" t="s">
        <v>414</v>
      </c>
      <c r="B277" s="20" t="s">
        <v>78</v>
      </c>
      <c r="C277" s="21" t="s">
        <v>21</v>
      </c>
      <c r="D277" s="21">
        <v>20</v>
      </c>
      <c r="E277" s="21" t="s">
        <v>22</v>
      </c>
      <c r="F277" s="22" t="s">
        <v>79</v>
      </c>
      <c r="G277" s="24">
        <v>20000000</v>
      </c>
      <c r="H277" s="24">
        <v>0</v>
      </c>
      <c r="I277" s="24">
        <v>0</v>
      </c>
      <c r="J277" s="24">
        <v>0</v>
      </c>
      <c r="K277" s="24">
        <v>0</v>
      </c>
      <c r="L277" s="24">
        <f t="shared" si="97"/>
        <v>0</v>
      </c>
      <c r="M277" s="24">
        <f t="shared" si="94"/>
        <v>20000000</v>
      </c>
      <c r="N277" s="25">
        <v>0</v>
      </c>
      <c r="O277" s="25">
        <v>0</v>
      </c>
      <c r="P277" s="25">
        <v>0</v>
      </c>
      <c r="Q277" s="32">
        <v>0</v>
      </c>
    </row>
    <row r="278" spans="1:17" ht="18.600000000000001" thickBot="1" x14ac:dyDescent="0.35">
      <c r="A278" s="79" t="s">
        <v>414</v>
      </c>
      <c r="B278" s="15" t="s">
        <v>80</v>
      </c>
      <c r="C278" s="16"/>
      <c r="D278" s="16"/>
      <c r="E278" s="21"/>
      <c r="F278" s="17" t="s">
        <v>81</v>
      </c>
      <c r="G278" s="28">
        <f>+G279+G290</f>
        <v>19399071000</v>
      </c>
      <c r="H278" s="28">
        <f t="shared" ref="H278:Q278" si="106">+H279+H290</f>
        <v>0</v>
      </c>
      <c r="I278" s="28">
        <f t="shared" si="106"/>
        <v>0</v>
      </c>
      <c r="J278" s="28">
        <f t="shared" si="106"/>
        <v>3422220</v>
      </c>
      <c r="K278" s="28">
        <f t="shared" si="106"/>
        <v>3422220</v>
      </c>
      <c r="L278" s="28">
        <f t="shared" si="97"/>
        <v>0</v>
      </c>
      <c r="M278" s="28">
        <f t="shared" si="94"/>
        <v>19399071000</v>
      </c>
      <c r="N278" s="28">
        <f t="shared" si="106"/>
        <v>16975777064</v>
      </c>
      <c r="O278" s="28">
        <f t="shared" si="106"/>
        <v>15618832038</v>
      </c>
      <c r="P278" s="28">
        <f t="shared" si="106"/>
        <v>2365134775.3000002</v>
      </c>
      <c r="Q278" s="29">
        <f t="shared" si="106"/>
        <v>2365134775.3000002</v>
      </c>
    </row>
    <row r="279" spans="1:17" ht="18.600000000000001" thickBot="1" x14ac:dyDescent="0.35">
      <c r="A279" s="79" t="s">
        <v>414</v>
      </c>
      <c r="B279" s="15" t="s">
        <v>82</v>
      </c>
      <c r="C279" s="16"/>
      <c r="D279" s="16"/>
      <c r="E279" s="21"/>
      <c r="F279" s="17" t="s">
        <v>83</v>
      </c>
      <c r="G279" s="30">
        <f>+G280+G283</f>
        <v>237491820</v>
      </c>
      <c r="H279" s="30">
        <f t="shared" ref="H279:Q279" si="107">+H280+H283</f>
        <v>0</v>
      </c>
      <c r="I279" s="30">
        <f t="shared" si="107"/>
        <v>0</v>
      </c>
      <c r="J279" s="30">
        <f t="shared" si="107"/>
        <v>0</v>
      </c>
      <c r="K279" s="30">
        <f t="shared" si="107"/>
        <v>0</v>
      </c>
      <c r="L279" s="30">
        <f t="shared" si="97"/>
        <v>0</v>
      </c>
      <c r="M279" s="30">
        <f t="shared" si="94"/>
        <v>237491820</v>
      </c>
      <c r="N279" s="30">
        <f t="shared" si="107"/>
        <v>124752520</v>
      </c>
      <c r="O279" s="30">
        <f t="shared" si="107"/>
        <v>124752520</v>
      </c>
      <c r="P279" s="30">
        <f t="shared" si="107"/>
        <v>18144540</v>
      </c>
      <c r="Q279" s="31">
        <f t="shared" si="107"/>
        <v>18144540</v>
      </c>
    </row>
    <row r="280" spans="1:17" ht="47.4" thickBot="1" x14ac:dyDescent="0.35">
      <c r="A280" s="79" t="s">
        <v>414</v>
      </c>
      <c r="B280" s="15" t="s">
        <v>84</v>
      </c>
      <c r="C280" s="21"/>
      <c r="D280" s="21"/>
      <c r="E280" s="21"/>
      <c r="F280" s="17" t="s">
        <v>85</v>
      </c>
      <c r="G280" s="30">
        <f>+G281+G282</f>
        <v>39000000</v>
      </c>
      <c r="H280" s="30">
        <f t="shared" ref="H280:Q280" si="108">+H281+H282</f>
        <v>0</v>
      </c>
      <c r="I280" s="30">
        <f t="shared" si="108"/>
        <v>0</v>
      </c>
      <c r="J280" s="30">
        <f t="shared" si="108"/>
        <v>0</v>
      </c>
      <c r="K280" s="30">
        <f t="shared" si="108"/>
        <v>0</v>
      </c>
      <c r="L280" s="30">
        <f t="shared" si="97"/>
        <v>0</v>
      </c>
      <c r="M280" s="30">
        <f t="shared" si="94"/>
        <v>39000000</v>
      </c>
      <c r="N280" s="30">
        <f t="shared" si="108"/>
        <v>26000000</v>
      </c>
      <c r="O280" s="30">
        <f t="shared" si="108"/>
        <v>26000000</v>
      </c>
      <c r="P280" s="30">
        <f t="shared" si="108"/>
        <v>2000000</v>
      </c>
      <c r="Q280" s="31">
        <f t="shared" si="108"/>
        <v>2000000</v>
      </c>
    </row>
    <row r="281" spans="1:17" ht="47.4" thickBot="1" x14ac:dyDescent="0.35">
      <c r="A281" s="79" t="s">
        <v>414</v>
      </c>
      <c r="B281" s="20" t="s">
        <v>86</v>
      </c>
      <c r="C281" s="21" t="s">
        <v>21</v>
      </c>
      <c r="D281" s="21">
        <v>20</v>
      </c>
      <c r="E281" s="21" t="s">
        <v>22</v>
      </c>
      <c r="F281" s="22" t="s">
        <v>87</v>
      </c>
      <c r="G281" s="24">
        <v>29000000</v>
      </c>
      <c r="H281" s="24">
        <v>0</v>
      </c>
      <c r="I281" s="24">
        <v>0</v>
      </c>
      <c r="J281" s="24">
        <v>0</v>
      </c>
      <c r="K281" s="24">
        <v>0</v>
      </c>
      <c r="L281" s="24">
        <f t="shared" si="97"/>
        <v>0</v>
      </c>
      <c r="M281" s="24">
        <f t="shared" si="94"/>
        <v>29000000</v>
      </c>
      <c r="N281" s="24">
        <v>26000000</v>
      </c>
      <c r="O281" s="24">
        <v>26000000</v>
      </c>
      <c r="P281" s="24">
        <v>2000000</v>
      </c>
      <c r="Q281" s="26">
        <v>2000000</v>
      </c>
    </row>
    <row r="282" spans="1:17" ht="31.8" thickBot="1" x14ac:dyDescent="0.35">
      <c r="A282" s="79" t="s">
        <v>414</v>
      </c>
      <c r="B282" s="20" t="s">
        <v>88</v>
      </c>
      <c r="C282" s="21" t="s">
        <v>21</v>
      </c>
      <c r="D282" s="21">
        <v>20</v>
      </c>
      <c r="E282" s="21" t="s">
        <v>22</v>
      </c>
      <c r="F282" s="22" t="s">
        <v>89</v>
      </c>
      <c r="G282" s="24">
        <v>10000000</v>
      </c>
      <c r="H282" s="24">
        <v>0</v>
      </c>
      <c r="I282" s="24">
        <v>0</v>
      </c>
      <c r="J282" s="24">
        <v>0</v>
      </c>
      <c r="K282" s="24">
        <v>0</v>
      </c>
      <c r="L282" s="24">
        <f t="shared" si="97"/>
        <v>0</v>
      </c>
      <c r="M282" s="24">
        <f t="shared" si="94"/>
        <v>10000000</v>
      </c>
      <c r="N282" s="24">
        <v>0</v>
      </c>
      <c r="O282" s="24">
        <v>0</v>
      </c>
      <c r="P282" s="24">
        <v>0</v>
      </c>
      <c r="Q282" s="26">
        <v>0</v>
      </c>
    </row>
    <row r="283" spans="1:17" ht="31.8" thickBot="1" x14ac:dyDescent="0.35">
      <c r="A283" s="79" t="s">
        <v>414</v>
      </c>
      <c r="B283" s="33" t="s">
        <v>90</v>
      </c>
      <c r="C283" s="21"/>
      <c r="D283" s="21"/>
      <c r="E283" s="21"/>
      <c r="F283" s="17" t="s">
        <v>91</v>
      </c>
      <c r="G283" s="30">
        <f>+G284+G285+G287+G288+G289+G286</f>
        <v>198491820</v>
      </c>
      <c r="H283" s="30">
        <f t="shared" ref="H283:Q283" si="109">+H284+H285+H287+H288+H289+H286</f>
        <v>0</v>
      </c>
      <c r="I283" s="30">
        <f t="shared" si="109"/>
        <v>0</v>
      </c>
      <c r="J283" s="30">
        <f t="shared" si="109"/>
        <v>0</v>
      </c>
      <c r="K283" s="30">
        <f t="shared" si="109"/>
        <v>0</v>
      </c>
      <c r="L283" s="30">
        <f t="shared" si="97"/>
        <v>0</v>
      </c>
      <c r="M283" s="30">
        <f t="shared" si="94"/>
        <v>198491820</v>
      </c>
      <c r="N283" s="30">
        <f t="shared" si="109"/>
        <v>98752520</v>
      </c>
      <c r="O283" s="30">
        <f t="shared" si="109"/>
        <v>98752520</v>
      </c>
      <c r="P283" s="30">
        <f t="shared" si="109"/>
        <v>16144540</v>
      </c>
      <c r="Q283" s="31">
        <f t="shared" si="109"/>
        <v>16144540</v>
      </c>
    </row>
    <row r="284" spans="1:17" ht="31.8" thickBot="1" x14ac:dyDescent="0.35">
      <c r="A284" s="79" t="s">
        <v>414</v>
      </c>
      <c r="B284" s="34" t="s">
        <v>92</v>
      </c>
      <c r="C284" s="21" t="s">
        <v>21</v>
      </c>
      <c r="D284" s="21">
        <v>20</v>
      </c>
      <c r="E284" s="21" t="s">
        <v>22</v>
      </c>
      <c r="F284" s="22" t="s">
        <v>93</v>
      </c>
      <c r="G284" s="24">
        <v>40000000</v>
      </c>
      <c r="H284" s="24">
        <v>0</v>
      </c>
      <c r="I284" s="24">
        <v>0</v>
      </c>
      <c r="J284" s="24">
        <v>0</v>
      </c>
      <c r="K284" s="24">
        <v>0</v>
      </c>
      <c r="L284" s="24">
        <f t="shared" si="97"/>
        <v>0</v>
      </c>
      <c r="M284" s="24">
        <f t="shared" si="94"/>
        <v>40000000</v>
      </c>
      <c r="N284" s="24">
        <v>15506610</v>
      </c>
      <c r="O284" s="24">
        <v>15506610</v>
      </c>
      <c r="P284" s="24">
        <v>500000</v>
      </c>
      <c r="Q284" s="26">
        <v>500000</v>
      </c>
    </row>
    <row r="285" spans="1:17" ht="47.4" thickBot="1" x14ac:dyDescent="0.35">
      <c r="A285" s="79" t="s">
        <v>414</v>
      </c>
      <c r="B285" s="34" t="s">
        <v>94</v>
      </c>
      <c r="C285" s="21" t="s">
        <v>21</v>
      </c>
      <c r="D285" s="21">
        <v>20</v>
      </c>
      <c r="E285" s="21" t="s">
        <v>22</v>
      </c>
      <c r="F285" s="22" t="s">
        <v>95</v>
      </c>
      <c r="G285" s="24">
        <v>82491820</v>
      </c>
      <c r="H285" s="24">
        <v>0</v>
      </c>
      <c r="I285" s="24">
        <v>0</v>
      </c>
      <c r="J285" s="24">
        <v>0</v>
      </c>
      <c r="K285" s="24">
        <v>0</v>
      </c>
      <c r="L285" s="24">
        <f t="shared" si="97"/>
        <v>0</v>
      </c>
      <c r="M285" s="24">
        <f t="shared" si="94"/>
        <v>82491820</v>
      </c>
      <c r="N285" s="24">
        <v>40245910</v>
      </c>
      <c r="O285" s="24">
        <v>40245910</v>
      </c>
      <c r="P285" s="24">
        <v>1500000</v>
      </c>
      <c r="Q285" s="26">
        <v>1500000</v>
      </c>
    </row>
    <row r="286" spans="1:17" ht="18.600000000000001" thickBot="1" x14ac:dyDescent="0.35">
      <c r="A286" s="79" t="s">
        <v>414</v>
      </c>
      <c r="B286" s="34" t="s">
        <v>96</v>
      </c>
      <c r="C286" s="21" t="s">
        <v>21</v>
      </c>
      <c r="D286" s="21">
        <v>20</v>
      </c>
      <c r="E286" s="21" t="s">
        <v>22</v>
      </c>
      <c r="F286" s="22" t="s">
        <v>97</v>
      </c>
      <c r="G286" s="24">
        <v>2000000</v>
      </c>
      <c r="H286" s="24">
        <v>0</v>
      </c>
      <c r="I286" s="24">
        <v>0</v>
      </c>
      <c r="J286" s="24">
        <v>0</v>
      </c>
      <c r="K286" s="24">
        <v>0</v>
      </c>
      <c r="L286" s="24">
        <f t="shared" si="97"/>
        <v>0</v>
      </c>
      <c r="M286" s="24">
        <f t="shared" si="94"/>
        <v>2000000</v>
      </c>
      <c r="N286" s="24">
        <v>0</v>
      </c>
      <c r="O286" s="24">
        <v>0</v>
      </c>
      <c r="P286" s="24">
        <v>0</v>
      </c>
      <c r="Q286" s="26">
        <v>0</v>
      </c>
    </row>
    <row r="287" spans="1:17" ht="47.4" thickBot="1" x14ac:dyDescent="0.35">
      <c r="A287" s="79" t="s">
        <v>414</v>
      </c>
      <c r="B287" s="34" t="s">
        <v>98</v>
      </c>
      <c r="C287" s="21" t="s">
        <v>21</v>
      </c>
      <c r="D287" s="21">
        <v>20</v>
      </c>
      <c r="E287" s="21" t="s">
        <v>22</v>
      </c>
      <c r="F287" s="22" t="s">
        <v>99</v>
      </c>
      <c r="G287" s="24">
        <v>12000000</v>
      </c>
      <c r="H287" s="24">
        <v>0</v>
      </c>
      <c r="I287" s="24">
        <v>0</v>
      </c>
      <c r="J287" s="24">
        <v>0</v>
      </c>
      <c r="K287" s="24">
        <v>0</v>
      </c>
      <c r="L287" s="24">
        <f t="shared" si="97"/>
        <v>0</v>
      </c>
      <c r="M287" s="24">
        <f t="shared" si="94"/>
        <v>12000000</v>
      </c>
      <c r="N287" s="24">
        <v>7500000</v>
      </c>
      <c r="O287" s="24">
        <v>7500000</v>
      </c>
      <c r="P287" s="24">
        <v>500000</v>
      </c>
      <c r="Q287" s="26">
        <v>500000</v>
      </c>
    </row>
    <row r="288" spans="1:17" ht="18.600000000000001" thickBot="1" x14ac:dyDescent="0.35">
      <c r="A288" s="79" t="s">
        <v>414</v>
      </c>
      <c r="B288" s="34" t="s">
        <v>100</v>
      </c>
      <c r="C288" s="21" t="s">
        <v>21</v>
      </c>
      <c r="D288" s="21">
        <v>20</v>
      </c>
      <c r="E288" s="21" t="s">
        <v>22</v>
      </c>
      <c r="F288" s="22" t="s">
        <v>101</v>
      </c>
      <c r="G288" s="24">
        <v>10000000</v>
      </c>
      <c r="H288" s="24">
        <v>0</v>
      </c>
      <c r="I288" s="24">
        <v>0</v>
      </c>
      <c r="J288" s="24">
        <v>0</v>
      </c>
      <c r="K288" s="24">
        <v>0</v>
      </c>
      <c r="L288" s="24">
        <f t="shared" si="97"/>
        <v>0</v>
      </c>
      <c r="M288" s="24">
        <f t="shared" si="94"/>
        <v>10000000</v>
      </c>
      <c r="N288" s="24">
        <v>3500000</v>
      </c>
      <c r="O288" s="24">
        <v>3500000</v>
      </c>
      <c r="P288" s="24">
        <v>0</v>
      </c>
      <c r="Q288" s="26">
        <v>0</v>
      </c>
    </row>
    <row r="289" spans="1:17" ht="18.600000000000001" thickBot="1" x14ac:dyDescent="0.35">
      <c r="A289" s="79" t="s">
        <v>414</v>
      </c>
      <c r="B289" s="34" t="s">
        <v>102</v>
      </c>
      <c r="C289" s="21" t="s">
        <v>21</v>
      </c>
      <c r="D289" s="21">
        <v>20</v>
      </c>
      <c r="E289" s="21" t="s">
        <v>22</v>
      </c>
      <c r="F289" s="22" t="s">
        <v>103</v>
      </c>
      <c r="G289" s="24">
        <v>52000000</v>
      </c>
      <c r="H289" s="24">
        <v>0</v>
      </c>
      <c r="I289" s="24">
        <v>0</v>
      </c>
      <c r="J289" s="24">
        <v>0</v>
      </c>
      <c r="K289" s="24">
        <v>0</v>
      </c>
      <c r="L289" s="24">
        <f t="shared" si="97"/>
        <v>0</v>
      </c>
      <c r="M289" s="24">
        <f t="shared" si="94"/>
        <v>52000000</v>
      </c>
      <c r="N289" s="24">
        <v>32000000</v>
      </c>
      <c r="O289" s="24">
        <v>32000000</v>
      </c>
      <c r="P289" s="24">
        <v>13644540</v>
      </c>
      <c r="Q289" s="26">
        <v>13644540</v>
      </c>
    </row>
    <row r="290" spans="1:17" ht="18.600000000000001" thickBot="1" x14ac:dyDescent="0.35">
      <c r="A290" s="79" t="s">
        <v>414</v>
      </c>
      <c r="B290" s="15" t="s">
        <v>104</v>
      </c>
      <c r="C290" s="21"/>
      <c r="D290" s="21"/>
      <c r="E290" s="21"/>
      <c r="F290" s="17" t="s">
        <v>105</v>
      </c>
      <c r="G290" s="30">
        <f>+G291+G301+G308+G314+G297</f>
        <v>19161579180</v>
      </c>
      <c r="H290" s="30">
        <f t="shared" ref="H290:Q290" si="110">+H291+H301+H308+H314+H297</f>
        <v>0</v>
      </c>
      <c r="I290" s="30">
        <f t="shared" si="110"/>
        <v>0</v>
      </c>
      <c r="J290" s="30">
        <f t="shared" si="110"/>
        <v>3422220</v>
      </c>
      <c r="K290" s="30">
        <f t="shared" si="110"/>
        <v>3422220</v>
      </c>
      <c r="L290" s="30">
        <f t="shared" si="97"/>
        <v>0</v>
      </c>
      <c r="M290" s="30">
        <f t="shared" si="94"/>
        <v>19161579180</v>
      </c>
      <c r="N290" s="30">
        <f t="shared" si="110"/>
        <v>16851024544</v>
      </c>
      <c r="O290" s="30">
        <f t="shared" si="110"/>
        <v>15494079518</v>
      </c>
      <c r="P290" s="30">
        <f t="shared" si="110"/>
        <v>2346990235.3000002</v>
      </c>
      <c r="Q290" s="31">
        <f t="shared" si="110"/>
        <v>2346990235.3000002</v>
      </c>
    </row>
    <row r="291" spans="1:17" ht="63" thickBot="1" x14ac:dyDescent="0.35">
      <c r="A291" s="79" t="s">
        <v>414</v>
      </c>
      <c r="B291" s="15" t="s">
        <v>106</v>
      </c>
      <c r="C291" s="21"/>
      <c r="D291" s="21"/>
      <c r="E291" s="21"/>
      <c r="F291" s="17" t="s">
        <v>107</v>
      </c>
      <c r="G291" s="30">
        <f t="shared" ref="G291:K291" si="111">+G292+G294+G295+G296+G293</f>
        <v>853000000</v>
      </c>
      <c r="H291" s="30">
        <f t="shared" si="111"/>
        <v>0</v>
      </c>
      <c r="I291" s="30">
        <f t="shared" si="111"/>
        <v>0</v>
      </c>
      <c r="J291" s="30">
        <f t="shared" si="111"/>
        <v>3422220</v>
      </c>
      <c r="K291" s="30">
        <f t="shared" si="111"/>
        <v>0</v>
      </c>
      <c r="L291" s="30">
        <f t="shared" si="97"/>
        <v>3422220</v>
      </c>
      <c r="M291" s="30">
        <f t="shared" si="94"/>
        <v>856422220</v>
      </c>
      <c r="N291" s="30">
        <f>+N292+N294+N295+N296+N293</f>
        <v>771638454</v>
      </c>
      <c r="O291" s="30">
        <f t="shared" ref="O291:Q291" si="112">+O292+O294+O295+O296+O293</f>
        <v>432037470</v>
      </c>
      <c r="P291" s="30">
        <f>+P292+P294+P295+P296+P293</f>
        <v>41599016</v>
      </c>
      <c r="Q291" s="31">
        <f t="shared" si="112"/>
        <v>41599016</v>
      </c>
    </row>
    <row r="292" spans="1:17" ht="31.8" thickBot="1" x14ac:dyDescent="0.35">
      <c r="A292" s="79" t="s">
        <v>414</v>
      </c>
      <c r="B292" s="20" t="s">
        <v>108</v>
      </c>
      <c r="C292" s="21" t="s">
        <v>21</v>
      </c>
      <c r="D292" s="21">
        <v>20</v>
      </c>
      <c r="E292" s="21" t="s">
        <v>22</v>
      </c>
      <c r="F292" s="22" t="s">
        <v>109</v>
      </c>
      <c r="G292" s="24">
        <v>6000000</v>
      </c>
      <c r="H292" s="24">
        <v>0</v>
      </c>
      <c r="I292" s="24">
        <v>0</v>
      </c>
      <c r="J292" s="24">
        <v>0</v>
      </c>
      <c r="K292" s="24">
        <v>0</v>
      </c>
      <c r="L292" s="24">
        <f t="shared" si="97"/>
        <v>0</v>
      </c>
      <c r="M292" s="24">
        <f t="shared" si="94"/>
        <v>6000000</v>
      </c>
      <c r="N292" s="24">
        <v>2200000</v>
      </c>
      <c r="O292" s="24">
        <v>2200000</v>
      </c>
      <c r="P292" s="24">
        <v>2200000</v>
      </c>
      <c r="Q292" s="26">
        <v>2200000</v>
      </c>
    </row>
    <row r="293" spans="1:17" ht="18.600000000000001" thickBot="1" x14ac:dyDescent="0.35">
      <c r="A293" s="79" t="s">
        <v>414</v>
      </c>
      <c r="B293" s="20" t="s">
        <v>400</v>
      </c>
      <c r="C293" s="21" t="s">
        <v>21</v>
      </c>
      <c r="D293" s="21">
        <v>20</v>
      </c>
      <c r="E293" s="21" t="s">
        <v>22</v>
      </c>
      <c r="F293" s="22" t="s">
        <v>401</v>
      </c>
      <c r="G293" s="24">
        <v>0</v>
      </c>
      <c r="H293" s="24">
        <v>0</v>
      </c>
      <c r="I293" s="24">
        <v>0</v>
      </c>
      <c r="J293" s="24">
        <v>3422220</v>
      </c>
      <c r="K293" s="24">
        <v>0</v>
      </c>
      <c r="L293" s="24">
        <f t="shared" si="97"/>
        <v>3422220</v>
      </c>
      <c r="M293" s="24">
        <f t="shared" si="94"/>
        <v>3422220</v>
      </c>
      <c r="N293" s="24">
        <v>3422220</v>
      </c>
      <c r="O293" s="24">
        <v>3422220</v>
      </c>
      <c r="P293" s="24">
        <v>0</v>
      </c>
      <c r="Q293" s="26">
        <v>0</v>
      </c>
    </row>
    <row r="294" spans="1:17" ht="18.600000000000001" thickBot="1" x14ac:dyDescent="0.35">
      <c r="A294" s="79" t="s">
        <v>414</v>
      </c>
      <c r="B294" s="20" t="s">
        <v>110</v>
      </c>
      <c r="C294" s="21" t="s">
        <v>21</v>
      </c>
      <c r="D294" s="21">
        <v>20</v>
      </c>
      <c r="E294" s="21" t="s">
        <v>22</v>
      </c>
      <c r="F294" s="22" t="s">
        <v>111</v>
      </c>
      <c r="G294" s="24">
        <v>15000000</v>
      </c>
      <c r="H294" s="24">
        <v>0</v>
      </c>
      <c r="I294" s="24">
        <v>0</v>
      </c>
      <c r="J294" s="24">
        <v>0</v>
      </c>
      <c r="K294" s="24">
        <v>0</v>
      </c>
      <c r="L294" s="24">
        <f t="shared" si="97"/>
        <v>0</v>
      </c>
      <c r="M294" s="24">
        <f t="shared" si="94"/>
        <v>15000000</v>
      </c>
      <c r="N294" s="24">
        <v>5384650</v>
      </c>
      <c r="O294" s="24">
        <v>5384650</v>
      </c>
      <c r="P294" s="24">
        <v>3000000</v>
      </c>
      <c r="Q294" s="26">
        <v>3000000</v>
      </c>
    </row>
    <row r="295" spans="1:17" ht="18.600000000000001" thickBot="1" x14ac:dyDescent="0.35">
      <c r="A295" s="79" t="s">
        <v>414</v>
      </c>
      <c r="B295" s="20" t="s">
        <v>112</v>
      </c>
      <c r="C295" s="21" t="s">
        <v>21</v>
      </c>
      <c r="D295" s="21">
        <v>20</v>
      </c>
      <c r="E295" s="21" t="s">
        <v>22</v>
      </c>
      <c r="F295" s="22" t="s">
        <v>113</v>
      </c>
      <c r="G295" s="24">
        <v>456000000</v>
      </c>
      <c r="H295" s="24">
        <v>0</v>
      </c>
      <c r="I295" s="24">
        <v>0</v>
      </c>
      <c r="J295" s="24">
        <v>0</v>
      </c>
      <c r="K295" s="24">
        <v>0</v>
      </c>
      <c r="L295" s="24">
        <f t="shared" si="97"/>
        <v>0</v>
      </c>
      <c r="M295" s="24">
        <f t="shared" si="94"/>
        <v>456000000</v>
      </c>
      <c r="N295" s="24">
        <v>384631584</v>
      </c>
      <c r="O295" s="24">
        <v>384631584</v>
      </c>
      <c r="P295" s="24">
        <v>0</v>
      </c>
      <c r="Q295" s="26">
        <v>0</v>
      </c>
    </row>
    <row r="296" spans="1:17" ht="31.8" thickBot="1" x14ac:dyDescent="0.35">
      <c r="A296" s="79" t="s">
        <v>414</v>
      </c>
      <c r="B296" s="20" t="s">
        <v>114</v>
      </c>
      <c r="C296" s="21" t="s">
        <v>21</v>
      </c>
      <c r="D296" s="21">
        <v>20</v>
      </c>
      <c r="E296" s="21" t="s">
        <v>22</v>
      </c>
      <c r="F296" s="22" t="s">
        <v>115</v>
      </c>
      <c r="G296" s="24">
        <v>376000000</v>
      </c>
      <c r="H296" s="24">
        <v>0</v>
      </c>
      <c r="I296" s="24">
        <v>0</v>
      </c>
      <c r="J296" s="24">
        <v>0</v>
      </c>
      <c r="K296" s="24">
        <v>0</v>
      </c>
      <c r="L296" s="24">
        <f t="shared" si="97"/>
        <v>0</v>
      </c>
      <c r="M296" s="24">
        <f t="shared" si="94"/>
        <v>376000000</v>
      </c>
      <c r="N296" s="24">
        <v>376000000</v>
      </c>
      <c r="O296" s="24">
        <v>36399016</v>
      </c>
      <c r="P296" s="24">
        <v>36399016</v>
      </c>
      <c r="Q296" s="26">
        <v>36399016</v>
      </c>
    </row>
    <row r="297" spans="1:17" ht="47.4" thickBot="1" x14ac:dyDescent="0.35">
      <c r="A297" s="79" t="s">
        <v>414</v>
      </c>
      <c r="B297" s="15" t="s">
        <v>116</v>
      </c>
      <c r="C297" s="21"/>
      <c r="D297" s="21"/>
      <c r="E297" s="21"/>
      <c r="F297" s="17" t="s">
        <v>117</v>
      </c>
      <c r="G297" s="30">
        <f>+G298+G299+G300</f>
        <v>9682389879</v>
      </c>
      <c r="H297" s="30">
        <f t="shared" ref="H297:Q297" si="113">+H298+H299+H300</f>
        <v>0</v>
      </c>
      <c r="I297" s="30">
        <f t="shared" si="113"/>
        <v>0</v>
      </c>
      <c r="J297" s="30">
        <f t="shared" si="113"/>
        <v>0</v>
      </c>
      <c r="K297" s="30">
        <f t="shared" si="113"/>
        <v>3422220</v>
      </c>
      <c r="L297" s="30">
        <f t="shared" si="97"/>
        <v>-3422220</v>
      </c>
      <c r="M297" s="30">
        <f t="shared" si="94"/>
        <v>9678967659</v>
      </c>
      <c r="N297" s="30">
        <f t="shared" si="113"/>
        <v>8790547451</v>
      </c>
      <c r="O297" s="30">
        <f t="shared" si="113"/>
        <v>8270547451</v>
      </c>
      <c r="P297" s="30">
        <f t="shared" si="113"/>
        <v>2087404145.3</v>
      </c>
      <c r="Q297" s="31">
        <f t="shared" si="113"/>
        <v>2087404145.3</v>
      </c>
    </row>
    <row r="298" spans="1:17" ht="18.600000000000001" thickBot="1" x14ac:dyDescent="0.35">
      <c r="A298" s="79" t="s">
        <v>414</v>
      </c>
      <c r="B298" s="20" t="s">
        <v>118</v>
      </c>
      <c r="C298" s="21" t="s">
        <v>21</v>
      </c>
      <c r="D298" s="21">
        <v>20</v>
      </c>
      <c r="E298" s="21" t="s">
        <v>22</v>
      </c>
      <c r="F298" s="22" t="s">
        <v>119</v>
      </c>
      <c r="G298" s="24">
        <v>1764740547</v>
      </c>
      <c r="H298" s="24">
        <v>0</v>
      </c>
      <c r="I298" s="24">
        <v>0</v>
      </c>
      <c r="J298" s="24">
        <v>0</v>
      </c>
      <c r="K298" s="24">
        <v>0</v>
      </c>
      <c r="L298" s="24">
        <f t="shared" si="97"/>
        <v>0</v>
      </c>
      <c r="M298" s="24">
        <f t="shared" si="94"/>
        <v>1764740547</v>
      </c>
      <c r="N298" s="24">
        <v>1017898119</v>
      </c>
      <c r="O298" s="24">
        <v>1017898119</v>
      </c>
      <c r="P298" s="24">
        <v>1017381941</v>
      </c>
      <c r="Q298" s="26">
        <v>1017381941</v>
      </c>
    </row>
    <row r="299" spans="1:17" ht="18.600000000000001" thickBot="1" x14ac:dyDescent="0.35">
      <c r="A299" s="79" t="s">
        <v>414</v>
      </c>
      <c r="B299" s="20" t="s">
        <v>120</v>
      </c>
      <c r="C299" s="21" t="s">
        <v>21</v>
      </c>
      <c r="D299" s="21">
        <v>20</v>
      </c>
      <c r="E299" s="21" t="s">
        <v>22</v>
      </c>
      <c r="F299" s="22" t="s">
        <v>121</v>
      </c>
      <c r="G299" s="24">
        <v>7916649332</v>
      </c>
      <c r="H299" s="24">
        <v>0</v>
      </c>
      <c r="I299" s="24">
        <v>0</v>
      </c>
      <c r="J299" s="24">
        <v>0</v>
      </c>
      <c r="K299" s="24">
        <v>3422220</v>
      </c>
      <c r="L299" s="24">
        <f t="shared" si="97"/>
        <v>-3422220</v>
      </c>
      <c r="M299" s="24">
        <f t="shared" si="94"/>
        <v>7913227112</v>
      </c>
      <c r="N299" s="24">
        <v>7771649332</v>
      </c>
      <c r="O299" s="24">
        <v>7251649332</v>
      </c>
      <c r="P299" s="24">
        <v>1070022204.3</v>
      </c>
      <c r="Q299" s="26">
        <v>1070022204.3</v>
      </c>
    </row>
    <row r="300" spans="1:17" ht="31.8" thickBot="1" x14ac:dyDescent="0.35">
      <c r="A300" s="79" t="s">
        <v>414</v>
      </c>
      <c r="B300" s="20" t="s">
        <v>122</v>
      </c>
      <c r="C300" s="21" t="s">
        <v>21</v>
      </c>
      <c r="D300" s="21">
        <v>20</v>
      </c>
      <c r="E300" s="21" t="s">
        <v>22</v>
      </c>
      <c r="F300" s="22" t="s">
        <v>123</v>
      </c>
      <c r="G300" s="24">
        <v>1000000</v>
      </c>
      <c r="H300" s="24">
        <v>0</v>
      </c>
      <c r="I300" s="24">
        <v>0</v>
      </c>
      <c r="J300" s="24">
        <v>0</v>
      </c>
      <c r="K300" s="24">
        <v>0</v>
      </c>
      <c r="L300" s="24">
        <f t="shared" si="97"/>
        <v>0</v>
      </c>
      <c r="M300" s="24">
        <f t="shared" si="94"/>
        <v>1000000</v>
      </c>
      <c r="N300" s="24">
        <v>1000000</v>
      </c>
      <c r="O300" s="24">
        <v>1000000</v>
      </c>
      <c r="P300" s="24">
        <v>0</v>
      </c>
      <c r="Q300" s="26">
        <v>0</v>
      </c>
    </row>
    <row r="301" spans="1:17" ht="31.8" thickBot="1" x14ac:dyDescent="0.35">
      <c r="A301" s="79" t="s">
        <v>414</v>
      </c>
      <c r="B301" s="15" t="s">
        <v>124</v>
      </c>
      <c r="C301" s="21"/>
      <c r="D301" s="21"/>
      <c r="E301" s="21"/>
      <c r="F301" s="17" t="s">
        <v>125</v>
      </c>
      <c r="G301" s="30">
        <f>SUM(G302:G307)</f>
        <v>8027189301</v>
      </c>
      <c r="H301" s="30">
        <f t="shared" ref="H301:Q301" si="114">SUM(H302:H307)</f>
        <v>0</v>
      </c>
      <c r="I301" s="30">
        <f t="shared" si="114"/>
        <v>0</v>
      </c>
      <c r="J301" s="30">
        <f t="shared" si="114"/>
        <v>0</v>
      </c>
      <c r="K301" s="30">
        <f t="shared" si="114"/>
        <v>0</v>
      </c>
      <c r="L301" s="30">
        <f t="shared" si="97"/>
        <v>0</v>
      </c>
      <c r="M301" s="30">
        <f t="shared" si="94"/>
        <v>8027189301</v>
      </c>
      <c r="N301" s="30">
        <f t="shared" si="114"/>
        <v>7009838639</v>
      </c>
      <c r="O301" s="30">
        <f t="shared" si="114"/>
        <v>6785070267</v>
      </c>
      <c r="P301" s="30">
        <f t="shared" si="114"/>
        <v>211562744</v>
      </c>
      <c r="Q301" s="31">
        <f t="shared" si="114"/>
        <v>211562744</v>
      </c>
    </row>
    <row r="302" spans="1:17" ht="18.600000000000001" thickBot="1" x14ac:dyDescent="0.35">
      <c r="A302" s="79" t="s">
        <v>414</v>
      </c>
      <c r="B302" s="20" t="s">
        <v>126</v>
      </c>
      <c r="C302" s="21" t="s">
        <v>21</v>
      </c>
      <c r="D302" s="21">
        <v>20</v>
      </c>
      <c r="E302" s="21" t="s">
        <v>22</v>
      </c>
      <c r="F302" s="22" t="s">
        <v>127</v>
      </c>
      <c r="G302" s="24">
        <v>1901794484</v>
      </c>
      <c r="H302" s="24">
        <v>0</v>
      </c>
      <c r="I302" s="24">
        <v>0</v>
      </c>
      <c r="J302" s="24">
        <v>0</v>
      </c>
      <c r="K302" s="24">
        <v>0</v>
      </c>
      <c r="L302" s="24">
        <f t="shared" si="97"/>
        <v>0</v>
      </c>
      <c r="M302" s="24">
        <f t="shared" si="94"/>
        <v>1901794484</v>
      </c>
      <c r="N302" s="24">
        <v>1884732000</v>
      </c>
      <c r="O302" s="24">
        <v>1884732000</v>
      </c>
      <c r="P302" s="24">
        <v>66552000</v>
      </c>
      <c r="Q302" s="26">
        <v>66552000</v>
      </c>
    </row>
    <row r="303" spans="1:17" ht="31.8" thickBot="1" x14ac:dyDescent="0.35">
      <c r="A303" s="79" t="s">
        <v>414</v>
      </c>
      <c r="B303" s="20" t="s">
        <v>128</v>
      </c>
      <c r="C303" s="21" t="s">
        <v>21</v>
      </c>
      <c r="D303" s="21">
        <v>20</v>
      </c>
      <c r="E303" s="21" t="s">
        <v>22</v>
      </c>
      <c r="F303" s="22" t="s">
        <v>129</v>
      </c>
      <c r="G303" s="24">
        <v>3522762176</v>
      </c>
      <c r="H303" s="24">
        <v>0</v>
      </c>
      <c r="I303" s="24">
        <v>0</v>
      </c>
      <c r="J303" s="24">
        <v>0</v>
      </c>
      <c r="K303" s="24">
        <v>0</v>
      </c>
      <c r="L303" s="24">
        <f t="shared" si="97"/>
        <v>0</v>
      </c>
      <c r="M303" s="24">
        <f t="shared" si="94"/>
        <v>3522762176</v>
      </c>
      <c r="N303" s="24">
        <v>3289308800</v>
      </c>
      <c r="O303" s="24">
        <v>3188553870</v>
      </c>
      <c r="P303" s="24">
        <v>108507342</v>
      </c>
      <c r="Q303" s="26">
        <v>108507342</v>
      </c>
    </row>
    <row r="304" spans="1:17" ht="31.8" thickBot="1" x14ac:dyDescent="0.35">
      <c r="A304" s="79" t="s">
        <v>414</v>
      </c>
      <c r="B304" s="20" t="s">
        <v>130</v>
      </c>
      <c r="C304" s="21" t="s">
        <v>21</v>
      </c>
      <c r="D304" s="21">
        <v>20</v>
      </c>
      <c r="E304" s="21" t="s">
        <v>22</v>
      </c>
      <c r="F304" s="22" t="s">
        <v>131</v>
      </c>
      <c r="G304" s="24">
        <v>438053756</v>
      </c>
      <c r="H304" s="24">
        <v>0</v>
      </c>
      <c r="I304" s="24">
        <v>0</v>
      </c>
      <c r="J304" s="24">
        <v>0</v>
      </c>
      <c r="K304" s="24">
        <v>0</v>
      </c>
      <c r="L304" s="24">
        <f t="shared" si="97"/>
        <v>0</v>
      </c>
      <c r="M304" s="24">
        <f t="shared" si="94"/>
        <v>438053756</v>
      </c>
      <c r="N304" s="24">
        <v>288864691</v>
      </c>
      <c r="O304" s="24">
        <v>218412913</v>
      </c>
      <c r="P304" s="24">
        <v>9548222</v>
      </c>
      <c r="Q304" s="26">
        <v>9548222</v>
      </c>
    </row>
    <row r="305" spans="1:17" ht="18.600000000000001" thickBot="1" x14ac:dyDescent="0.35">
      <c r="A305" s="79" t="s">
        <v>414</v>
      </c>
      <c r="B305" s="20" t="s">
        <v>132</v>
      </c>
      <c r="C305" s="21" t="s">
        <v>21</v>
      </c>
      <c r="D305" s="21">
        <v>20</v>
      </c>
      <c r="E305" s="21" t="s">
        <v>22</v>
      </c>
      <c r="F305" s="22" t="s">
        <v>133</v>
      </c>
      <c r="G305" s="24">
        <v>1485186461</v>
      </c>
      <c r="H305" s="24">
        <v>0</v>
      </c>
      <c r="I305" s="24">
        <v>0</v>
      </c>
      <c r="J305" s="24">
        <v>0</v>
      </c>
      <c r="K305" s="24">
        <v>0</v>
      </c>
      <c r="L305" s="24">
        <f t="shared" si="97"/>
        <v>0</v>
      </c>
      <c r="M305" s="24">
        <f t="shared" si="94"/>
        <v>1485186461</v>
      </c>
      <c r="N305" s="24">
        <v>1199978669</v>
      </c>
      <c r="O305" s="24">
        <v>1146417005</v>
      </c>
      <c r="P305" s="24">
        <v>20292480</v>
      </c>
      <c r="Q305" s="26">
        <v>20292480</v>
      </c>
    </row>
    <row r="306" spans="1:17" ht="47.4" thickBot="1" x14ac:dyDescent="0.35">
      <c r="A306" s="79" t="s">
        <v>414</v>
      </c>
      <c r="B306" s="20" t="s">
        <v>134</v>
      </c>
      <c r="C306" s="21" t="s">
        <v>21</v>
      </c>
      <c r="D306" s="21">
        <v>20</v>
      </c>
      <c r="E306" s="21" t="s">
        <v>22</v>
      </c>
      <c r="F306" s="22" t="s">
        <v>135</v>
      </c>
      <c r="G306" s="24">
        <v>160471120</v>
      </c>
      <c r="H306" s="24">
        <v>0</v>
      </c>
      <c r="I306" s="24">
        <v>0</v>
      </c>
      <c r="J306" s="24">
        <v>0</v>
      </c>
      <c r="K306" s="24">
        <v>0</v>
      </c>
      <c r="L306" s="24">
        <f t="shared" si="97"/>
        <v>0</v>
      </c>
      <c r="M306" s="24">
        <f t="shared" si="94"/>
        <v>160471120</v>
      </c>
      <c r="N306" s="24">
        <v>87493827</v>
      </c>
      <c r="O306" s="24">
        <v>87493827</v>
      </c>
      <c r="P306" s="24">
        <v>6662700</v>
      </c>
      <c r="Q306" s="26">
        <v>6662700</v>
      </c>
    </row>
    <row r="307" spans="1:17" ht="47.4" thickBot="1" x14ac:dyDescent="0.35">
      <c r="A307" s="79" t="s">
        <v>414</v>
      </c>
      <c r="B307" s="20" t="s">
        <v>136</v>
      </c>
      <c r="C307" s="21" t="s">
        <v>21</v>
      </c>
      <c r="D307" s="21">
        <v>20</v>
      </c>
      <c r="E307" s="21" t="s">
        <v>22</v>
      </c>
      <c r="F307" s="22" t="s">
        <v>137</v>
      </c>
      <c r="G307" s="24">
        <v>518921304</v>
      </c>
      <c r="H307" s="24">
        <v>0</v>
      </c>
      <c r="I307" s="24">
        <v>0</v>
      </c>
      <c r="J307" s="24">
        <v>0</v>
      </c>
      <c r="K307" s="24">
        <v>0</v>
      </c>
      <c r="L307" s="24">
        <f t="shared" si="97"/>
        <v>0</v>
      </c>
      <c r="M307" s="24">
        <f t="shared" si="94"/>
        <v>518921304</v>
      </c>
      <c r="N307" s="24">
        <v>259460652</v>
      </c>
      <c r="O307" s="24">
        <v>259460652</v>
      </c>
      <c r="P307" s="24">
        <v>0</v>
      </c>
      <c r="Q307" s="26">
        <v>0</v>
      </c>
    </row>
    <row r="308" spans="1:17" ht="31.8" thickBot="1" x14ac:dyDescent="0.35">
      <c r="A308" s="79" t="s">
        <v>414</v>
      </c>
      <c r="B308" s="15" t="s">
        <v>138</v>
      </c>
      <c r="C308" s="21"/>
      <c r="D308" s="21"/>
      <c r="E308" s="21"/>
      <c r="F308" s="17" t="s">
        <v>139</v>
      </c>
      <c r="G308" s="30">
        <f>SUM(G309:G313)</f>
        <v>563000000</v>
      </c>
      <c r="H308" s="30">
        <f t="shared" ref="H308:Q308" si="115">SUM(H309:H313)</f>
        <v>0</v>
      </c>
      <c r="I308" s="30">
        <f t="shared" si="115"/>
        <v>0</v>
      </c>
      <c r="J308" s="30">
        <f t="shared" si="115"/>
        <v>0</v>
      </c>
      <c r="K308" s="30">
        <f t="shared" si="115"/>
        <v>0</v>
      </c>
      <c r="L308" s="30">
        <f t="shared" si="97"/>
        <v>0</v>
      </c>
      <c r="M308" s="30">
        <f t="shared" ref="M308:M371" si="116">+G308+L308</f>
        <v>563000000</v>
      </c>
      <c r="N308" s="30">
        <f t="shared" si="115"/>
        <v>273000000</v>
      </c>
      <c r="O308" s="30">
        <f t="shared" si="115"/>
        <v>424330</v>
      </c>
      <c r="P308" s="30">
        <f t="shared" si="115"/>
        <v>424330</v>
      </c>
      <c r="Q308" s="31">
        <f t="shared" si="115"/>
        <v>424330</v>
      </c>
    </row>
    <row r="309" spans="1:17" ht="18.600000000000001" thickBot="1" x14ac:dyDescent="0.35">
      <c r="A309" s="79" t="s">
        <v>414</v>
      </c>
      <c r="B309" s="20" t="s">
        <v>140</v>
      </c>
      <c r="C309" s="21" t="s">
        <v>21</v>
      </c>
      <c r="D309" s="21">
        <v>20</v>
      </c>
      <c r="E309" s="21" t="s">
        <v>22</v>
      </c>
      <c r="F309" s="22" t="s">
        <v>141</v>
      </c>
      <c r="G309" s="24">
        <v>270000000</v>
      </c>
      <c r="H309" s="24">
        <v>0</v>
      </c>
      <c r="I309" s="24">
        <v>0</v>
      </c>
      <c r="J309" s="24">
        <v>0</v>
      </c>
      <c r="K309" s="24">
        <v>0</v>
      </c>
      <c r="L309" s="24">
        <f t="shared" ref="L309:L372" si="117">+H309-I309+J309-K309</f>
        <v>0</v>
      </c>
      <c r="M309" s="24">
        <f t="shared" si="116"/>
        <v>270000000</v>
      </c>
      <c r="N309" s="24">
        <v>270000000</v>
      </c>
      <c r="O309" s="24">
        <v>0</v>
      </c>
      <c r="P309" s="24">
        <v>0</v>
      </c>
      <c r="Q309" s="26">
        <v>0</v>
      </c>
    </row>
    <row r="310" spans="1:17" ht="31.8" thickBot="1" x14ac:dyDescent="0.35">
      <c r="A310" s="79" t="s">
        <v>414</v>
      </c>
      <c r="B310" s="20" t="s">
        <v>142</v>
      </c>
      <c r="C310" s="21" t="s">
        <v>21</v>
      </c>
      <c r="D310" s="21">
        <v>20</v>
      </c>
      <c r="E310" s="21" t="s">
        <v>22</v>
      </c>
      <c r="F310" s="22" t="s">
        <v>143</v>
      </c>
      <c r="G310" s="24">
        <v>50000000</v>
      </c>
      <c r="H310" s="24">
        <v>0</v>
      </c>
      <c r="I310" s="24">
        <v>0</v>
      </c>
      <c r="J310" s="24">
        <v>0</v>
      </c>
      <c r="K310" s="24">
        <v>0</v>
      </c>
      <c r="L310" s="24">
        <f t="shared" si="117"/>
        <v>0</v>
      </c>
      <c r="M310" s="24">
        <f t="shared" si="116"/>
        <v>50000000</v>
      </c>
      <c r="N310" s="24">
        <v>0</v>
      </c>
      <c r="O310" s="24">
        <v>0</v>
      </c>
      <c r="P310" s="24">
        <v>0</v>
      </c>
      <c r="Q310" s="26">
        <v>0</v>
      </c>
    </row>
    <row r="311" spans="1:17" ht="47.4" thickBot="1" x14ac:dyDescent="0.35">
      <c r="A311" s="79" t="s">
        <v>414</v>
      </c>
      <c r="B311" s="20" t="s">
        <v>144</v>
      </c>
      <c r="C311" s="21" t="s">
        <v>21</v>
      </c>
      <c r="D311" s="21">
        <v>20</v>
      </c>
      <c r="E311" s="21" t="s">
        <v>22</v>
      </c>
      <c r="F311" s="22" t="s">
        <v>145</v>
      </c>
      <c r="G311" s="24">
        <v>3000000</v>
      </c>
      <c r="H311" s="24">
        <v>0</v>
      </c>
      <c r="I311" s="24">
        <v>0</v>
      </c>
      <c r="J311" s="24">
        <v>0</v>
      </c>
      <c r="K311" s="24">
        <v>0</v>
      </c>
      <c r="L311" s="24">
        <f t="shared" si="117"/>
        <v>0</v>
      </c>
      <c r="M311" s="24">
        <f t="shared" si="116"/>
        <v>3000000</v>
      </c>
      <c r="N311" s="24">
        <v>3000000</v>
      </c>
      <c r="O311" s="24">
        <v>424330</v>
      </c>
      <c r="P311" s="24">
        <v>424330</v>
      </c>
      <c r="Q311" s="26">
        <v>424330</v>
      </c>
    </row>
    <row r="312" spans="1:17" ht="31.8" thickBot="1" x14ac:dyDescent="0.35">
      <c r="A312" s="79" t="s">
        <v>414</v>
      </c>
      <c r="B312" s="20" t="s">
        <v>146</v>
      </c>
      <c r="C312" s="21" t="s">
        <v>21</v>
      </c>
      <c r="D312" s="21">
        <v>20</v>
      </c>
      <c r="E312" s="21" t="s">
        <v>22</v>
      </c>
      <c r="F312" s="22" t="s">
        <v>147</v>
      </c>
      <c r="G312" s="24">
        <v>210000000</v>
      </c>
      <c r="H312" s="24">
        <v>0</v>
      </c>
      <c r="I312" s="24">
        <v>0</v>
      </c>
      <c r="J312" s="24">
        <v>0</v>
      </c>
      <c r="K312" s="24">
        <v>0</v>
      </c>
      <c r="L312" s="24">
        <f t="shared" si="117"/>
        <v>0</v>
      </c>
      <c r="M312" s="24">
        <f t="shared" si="116"/>
        <v>210000000</v>
      </c>
      <c r="N312" s="24">
        <v>0</v>
      </c>
      <c r="O312" s="24">
        <v>0</v>
      </c>
      <c r="P312" s="24">
        <v>0</v>
      </c>
      <c r="Q312" s="26">
        <v>0</v>
      </c>
    </row>
    <row r="313" spans="1:17" ht="18.600000000000001" thickBot="1" x14ac:dyDescent="0.35">
      <c r="A313" s="79" t="s">
        <v>414</v>
      </c>
      <c r="B313" s="20" t="s">
        <v>148</v>
      </c>
      <c r="C313" s="21" t="s">
        <v>21</v>
      </c>
      <c r="D313" s="21">
        <v>20</v>
      </c>
      <c r="E313" s="21" t="s">
        <v>22</v>
      </c>
      <c r="F313" s="22" t="s">
        <v>149</v>
      </c>
      <c r="G313" s="24">
        <v>30000000</v>
      </c>
      <c r="H313" s="24">
        <v>0</v>
      </c>
      <c r="I313" s="24">
        <v>0</v>
      </c>
      <c r="J313" s="24">
        <v>0</v>
      </c>
      <c r="K313" s="24">
        <v>0</v>
      </c>
      <c r="L313" s="24">
        <f t="shared" si="117"/>
        <v>0</v>
      </c>
      <c r="M313" s="24">
        <f t="shared" si="116"/>
        <v>30000000</v>
      </c>
      <c r="N313" s="24">
        <v>0</v>
      </c>
      <c r="O313" s="24">
        <v>0</v>
      </c>
      <c r="P313" s="24">
        <v>0</v>
      </c>
      <c r="Q313" s="26">
        <v>0</v>
      </c>
    </row>
    <row r="314" spans="1:17" ht="18.600000000000001" thickBot="1" x14ac:dyDescent="0.35">
      <c r="A314" s="79" t="s">
        <v>414</v>
      </c>
      <c r="B314" s="15" t="s">
        <v>150</v>
      </c>
      <c r="C314" s="21" t="s">
        <v>21</v>
      </c>
      <c r="D314" s="21">
        <v>20</v>
      </c>
      <c r="E314" s="21" t="s">
        <v>22</v>
      </c>
      <c r="F314" s="17" t="s">
        <v>151</v>
      </c>
      <c r="G314" s="30">
        <v>36000000</v>
      </c>
      <c r="H314" s="30">
        <v>0</v>
      </c>
      <c r="I314" s="30">
        <v>0</v>
      </c>
      <c r="J314" s="30">
        <v>0</v>
      </c>
      <c r="K314" s="30">
        <v>0</v>
      </c>
      <c r="L314" s="30">
        <f t="shared" si="117"/>
        <v>0</v>
      </c>
      <c r="M314" s="30">
        <f t="shared" si="116"/>
        <v>36000000</v>
      </c>
      <c r="N314" s="30">
        <v>6000000</v>
      </c>
      <c r="O314" s="30">
        <v>6000000</v>
      </c>
      <c r="P314" s="30">
        <v>6000000</v>
      </c>
      <c r="Q314" s="31">
        <v>6000000</v>
      </c>
    </row>
    <row r="315" spans="1:17" ht="18.600000000000001" thickBot="1" x14ac:dyDescent="0.35">
      <c r="A315" s="79" t="s">
        <v>414</v>
      </c>
      <c r="B315" s="15" t="s">
        <v>152</v>
      </c>
      <c r="C315" s="16"/>
      <c r="D315" s="16"/>
      <c r="E315" s="21"/>
      <c r="F315" s="17" t="s">
        <v>153</v>
      </c>
      <c r="G315" s="30">
        <f>+G316+G319+G324</f>
        <v>27177626000</v>
      </c>
      <c r="H315" s="30">
        <f t="shared" ref="H315:Q315" si="118">+H316+H319+H324</f>
        <v>0</v>
      </c>
      <c r="I315" s="30">
        <f t="shared" si="118"/>
        <v>0</v>
      </c>
      <c r="J315" s="30">
        <f t="shared" si="118"/>
        <v>0</v>
      </c>
      <c r="K315" s="30">
        <f t="shared" si="118"/>
        <v>0</v>
      </c>
      <c r="L315" s="30">
        <f t="shared" si="117"/>
        <v>0</v>
      </c>
      <c r="M315" s="30">
        <f t="shared" si="116"/>
        <v>27177626000</v>
      </c>
      <c r="N315" s="30">
        <f t="shared" si="118"/>
        <v>3547243445</v>
      </c>
      <c r="O315" s="30">
        <f t="shared" si="118"/>
        <v>1714215624</v>
      </c>
      <c r="P315" s="30">
        <f t="shared" si="118"/>
        <v>12491723</v>
      </c>
      <c r="Q315" s="31">
        <f t="shared" si="118"/>
        <v>12491723</v>
      </c>
    </row>
    <row r="316" spans="1:17" ht="18.600000000000001" thickBot="1" x14ac:dyDescent="0.35">
      <c r="A316" s="79" t="s">
        <v>414</v>
      </c>
      <c r="B316" s="15" t="s">
        <v>154</v>
      </c>
      <c r="C316" s="16"/>
      <c r="D316" s="16"/>
      <c r="E316" s="21"/>
      <c r="F316" s="17" t="s">
        <v>155</v>
      </c>
      <c r="G316" s="30">
        <f t="shared" ref="G316:Q317" si="119">+G317</f>
        <v>18767000000</v>
      </c>
      <c r="H316" s="30">
        <f t="shared" si="119"/>
        <v>0</v>
      </c>
      <c r="I316" s="30">
        <f t="shared" si="119"/>
        <v>0</v>
      </c>
      <c r="J316" s="30">
        <f t="shared" si="119"/>
        <v>0</v>
      </c>
      <c r="K316" s="30">
        <f t="shared" si="119"/>
        <v>0</v>
      </c>
      <c r="L316" s="30">
        <f t="shared" si="117"/>
        <v>0</v>
      </c>
      <c r="M316" s="30">
        <f t="shared" si="116"/>
        <v>18767000000</v>
      </c>
      <c r="N316" s="30">
        <f t="shared" si="119"/>
        <v>0</v>
      </c>
      <c r="O316" s="30">
        <f t="shared" si="119"/>
        <v>0</v>
      </c>
      <c r="P316" s="30">
        <f t="shared" si="119"/>
        <v>0</v>
      </c>
      <c r="Q316" s="31">
        <f t="shared" si="119"/>
        <v>0</v>
      </c>
    </row>
    <row r="317" spans="1:17" ht="18.600000000000001" thickBot="1" x14ac:dyDescent="0.35">
      <c r="A317" s="79" t="s">
        <v>414</v>
      </c>
      <c r="B317" s="15" t="s">
        <v>156</v>
      </c>
      <c r="C317" s="16"/>
      <c r="D317" s="16"/>
      <c r="E317" s="21"/>
      <c r="F317" s="17" t="s">
        <v>157</v>
      </c>
      <c r="G317" s="30">
        <f t="shared" si="119"/>
        <v>18767000000</v>
      </c>
      <c r="H317" s="30">
        <f t="shared" si="119"/>
        <v>0</v>
      </c>
      <c r="I317" s="30">
        <f t="shared" si="119"/>
        <v>0</v>
      </c>
      <c r="J317" s="30">
        <f t="shared" si="119"/>
        <v>0</v>
      </c>
      <c r="K317" s="30">
        <f t="shared" si="119"/>
        <v>0</v>
      </c>
      <c r="L317" s="30">
        <f t="shared" si="117"/>
        <v>0</v>
      </c>
      <c r="M317" s="30">
        <f t="shared" si="116"/>
        <v>18767000000</v>
      </c>
      <c r="N317" s="30">
        <f t="shared" si="119"/>
        <v>0</v>
      </c>
      <c r="O317" s="30">
        <f t="shared" si="119"/>
        <v>0</v>
      </c>
      <c r="P317" s="30">
        <f t="shared" si="119"/>
        <v>0</v>
      </c>
      <c r="Q317" s="31">
        <f t="shared" si="119"/>
        <v>0</v>
      </c>
    </row>
    <row r="318" spans="1:17" ht="47.4" thickBot="1" x14ac:dyDescent="0.35">
      <c r="A318" s="79" t="s">
        <v>414</v>
      </c>
      <c r="B318" s="20" t="s">
        <v>158</v>
      </c>
      <c r="C318" s="21" t="s">
        <v>21</v>
      </c>
      <c r="D318" s="21">
        <v>20</v>
      </c>
      <c r="E318" s="21" t="s">
        <v>22</v>
      </c>
      <c r="F318" s="22" t="s">
        <v>159</v>
      </c>
      <c r="G318" s="35">
        <v>18767000000</v>
      </c>
      <c r="H318" s="24">
        <v>0</v>
      </c>
      <c r="I318" s="24">
        <v>0</v>
      </c>
      <c r="J318" s="24">
        <v>0</v>
      </c>
      <c r="K318" s="24">
        <v>0</v>
      </c>
      <c r="L318" s="24">
        <f t="shared" si="117"/>
        <v>0</v>
      </c>
      <c r="M318" s="24">
        <f t="shared" si="116"/>
        <v>18767000000</v>
      </c>
      <c r="N318" s="24">
        <v>0</v>
      </c>
      <c r="O318" s="24">
        <v>0</v>
      </c>
      <c r="P318" s="24">
        <v>0</v>
      </c>
      <c r="Q318" s="26">
        <v>0</v>
      </c>
    </row>
    <row r="319" spans="1:17" ht="18.600000000000001" thickBot="1" x14ac:dyDescent="0.35">
      <c r="A319" s="79" t="s">
        <v>414</v>
      </c>
      <c r="B319" s="15" t="s">
        <v>160</v>
      </c>
      <c r="C319" s="16"/>
      <c r="D319" s="16"/>
      <c r="E319" s="21"/>
      <c r="F319" s="85" t="s">
        <v>161</v>
      </c>
      <c r="G319" s="30">
        <f t="shared" ref="G319:Q320" si="120">+G320</f>
        <v>188000000</v>
      </c>
      <c r="H319" s="30">
        <f t="shared" si="120"/>
        <v>0</v>
      </c>
      <c r="I319" s="30">
        <f t="shared" si="120"/>
        <v>0</v>
      </c>
      <c r="J319" s="30">
        <f t="shared" si="120"/>
        <v>0</v>
      </c>
      <c r="K319" s="30">
        <f t="shared" si="120"/>
        <v>0</v>
      </c>
      <c r="L319" s="30">
        <f t="shared" si="117"/>
        <v>0</v>
      </c>
      <c r="M319" s="30">
        <f t="shared" si="116"/>
        <v>188000000</v>
      </c>
      <c r="N319" s="30">
        <f t="shared" si="120"/>
        <v>188000000</v>
      </c>
      <c r="O319" s="30">
        <f t="shared" si="120"/>
        <v>14200179</v>
      </c>
      <c r="P319" s="30">
        <f t="shared" si="120"/>
        <v>12491723</v>
      </c>
      <c r="Q319" s="31">
        <f t="shared" si="120"/>
        <v>12491723</v>
      </c>
    </row>
    <row r="320" spans="1:17" ht="31.8" thickBot="1" x14ac:dyDescent="0.35">
      <c r="A320" s="79" t="s">
        <v>414</v>
      </c>
      <c r="B320" s="15" t="s">
        <v>162</v>
      </c>
      <c r="C320" s="21"/>
      <c r="D320" s="21"/>
      <c r="E320" s="21"/>
      <c r="F320" s="17" t="s">
        <v>163</v>
      </c>
      <c r="G320" s="30">
        <f t="shared" si="120"/>
        <v>188000000</v>
      </c>
      <c r="H320" s="30">
        <f t="shared" si="120"/>
        <v>0</v>
      </c>
      <c r="I320" s="30">
        <f t="shared" si="120"/>
        <v>0</v>
      </c>
      <c r="J320" s="30">
        <f t="shared" si="120"/>
        <v>0</v>
      </c>
      <c r="K320" s="30">
        <f t="shared" si="120"/>
        <v>0</v>
      </c>
      <c r="L320" s="30">
        <f t="shared" si="117"/>
        <v>0</v>
      </c>
      <c r="M320" s="30">
        <f t="shared" si="116"/>
        <v>188000000</v>
      </c>
      <c r="N320" s="30">
        <f t="shared" si="120"/>
        <v>188000000</v>
      </c>
      <c r="O320" s="30">
        <f t="shared" si="120"/>
        <v>14200179</v>
      </c>
      <c r="P320" s="30">
        <f t="shared" si="120"/>
        <v>12491723</v>
      </c>
      <c r="Q320" s="31">
        <f t="shared" si="120"/>
        <v>12491723</v>
      </c>
    </row>
    <row r="321" spans="1:17" ht="31.8" thickBot="1" x14ac:dyDescent="0.35">
      <c r="A321" s="79" t="s">
        <v>414</v>
      </c>
      <c r="B321" s="15" t="s">
        <v>164</v>
      </c>
      <c r="C321" s="21"/>
      <c r="D321" s="21"/>
      <c r="E321" s="21"/>
      <c r="F321" s="17" t="s">
        <v>165</v>
      </c>
      <c r="G321" s="30">
        <f>+G322+G323</f>
        <v>188000000</v>
      </c>
      <c r="H321" s="30">
        <f t="shared" ref="H321:Q321" si="121">+H322+H323</f>
        <v>0</v>
      </c>
      <c r="I321" s="30">
        <f t="shared" si="121"/>
        <v>0</v>
      </c>
      <c r="J321" s="30">
        <f t="shared" si="121"/>
        <v>0</v>
      </c>
      <c r="K321" s="30">
        <f t="shared" si="121"/>
        <v>0</v>
      </c>
      <c r="L321" s="30">
        <f t="shared" si="117"/>
        <v>0</v>
      </c>
      <c r="M321" s="30">
        <f t="shared" si="116"/>
        <v>188000000</v>
      </c>
      <c r="N321" s="30">
        <f t="shared" si="121"/>
        <v>188000000</v>
      </c>
      <c r="O321" s="30">
        <f t="shared" si="121"/>
        <v>14200179</v>
      </c>
      <c r="P321" s="30">
        <f t="shared" si="121"/>
        <v>12491723</v>
      </c>
      <c r="Q321" s="31">
        <f t="shared" si="121"/>
        <v>12491723</v>
      </c>
    </row>
    <row r="322" spans="1:17" ht="18.600000000000001" thickBot="1" x14ac:dyDescent="0.35">
      <c r="A322" s="79" t="s">
        <v>414</v>
      </c>
      <c r="B322" s="20" t="s">
        <v>166</v>
      </c>
      <c r="C322" s="21" t="s">
        <v>21</v>
      </c>
      <c r="D322" s="21">
        <v>20</v>
      </c>
      <c r="E322" s="21" t="s">
        <v>22</v>
      </c>
      <c r="F322" s="22" t="s">
        <v>167</v>
      </c>
      <c r="G322" s="24">
        <v>68000000</v>
      </c>
      <c r="H322" s="24">
        <v>0</v>
      </c>
      <c r="I322" s="24">
        <v>0</v>
      </c>
      <c r="J322" s="24">
        <v>0</v>
      </c>
      <c r="K322" s="24">
        <v>0</v>
      </c>
      <c r="L322" s="24">
        <f t="shared" si="117"/>
        <v>0</v>
      </c>
      <c r="M322" s="24">
        <f t="shared" si="116"/>
        <v>68000000</v>
      </c>
      <c r="N322" s="24">
        <v>68000000</v>
      </c>
      <c r="O322" s="24">
        <v>12491723</v>
      </c>
      <c r="P322" s="24">
        <v>12491723</v>
      </c>
      <c r="Q322" s="26">
        <v>12491723</v>
      </c>
    </row>
    <row r="323" spans="1:17" ht="31.8" thickBot="1" x14ac:dyDescent="0.35">
      <c r="A323" s="79" t="s">
        <v>414</v>
      </c>
      <c r="B323" s="20" t="s">
        <v>168</v>
      </c>
      <c r="C323" s="21" t="s">
        <v>21</v>
      </c>
      <c r="D323" s="21">
        <v>20</v>
      </c>
      <c r="E323" s="21" t="s">
        <v>22</v>
      </c>
      <c r="F323" s="22" t="s">
        <v>169</v>
      </c>
      <c r="G323" s="24">
        <v>120000000</v>
      </c>
      <c r="H323" s="24">
        <v>0</v>
      </c>
      <c r="I323" s="24">
        <v>0</v>
      </c>
      <c r="J323" s="24">
        <v>0</v>
      </c>
      <c r="K323" s="24">
        <v>0</v>
      </c>
      <c r="L323" s="24">
        <f t="shared" si="117"/>
        <v>0</v>
      </c>
      <c r="M323" s="24">
        <f t="shared" si="116"/>
        <v>120000000</v>
      </c>
      <c r="N323" s="24">
        <v>120000000</v>
      </c>
      <c r="O323" s="24">
        <v>1708456</v>
      </c>
      <c r="P323" s="24">
        <v>0</v>
      </c>
      <c r="Q323" s="26">
        <v>0</v>
      </c>
    </row>
    <row r="324" spans="1:17" ht="18.600000000000001" thickBot="1" x14ac:dyDescent="0.35">
      <c r="A324" s="79" t="s">
        <v>414</v>
      </c>
      <c r="B324" s="15" t="s">
        <v>170</v>
      </c>
      <c r="C324" s="16"/>
      <c r="D324" s="16"/>
      <c r="E324" s="21"/>
      <c r="F324" s="17" t="s">
        <v>171</v>
      </c>
      <c r="G324" s="30">
        <f>+G325</f>
        <v>8222626000</v>
      </c>
      <c r="H324" s="30">
        <f t="shared" ref="H324:Q324" si="122">+H325</f>
        <v>0</v>
      </c>
      <c r="I324" s="30">
        <f t="shared" si="122"/>
        <v>0</v>
      </c>
      <c r="J324" s="30">
        <f t="shared" si="122"/>
        <v>0</v>
      </c>
      <c r="K324" s="30">
        <f t="shared" si="122"/>
        <v>0</v>
      </c>
      <c r="L324" s="30">
        <f t="shared" si="117"/>
        <v>0</v>
      </c>
      <c r="M324" s="30">
        <f t="shared" si="116"/>
        <v>8222626000</v>
      </c>
      <c r="N324" s="30">
        <f t="shared" si="122"/>
        <v>3359243445</v>
      </c>
      <c r="O324" s="30">
        <f t="shared" si="122"/>
        <v>1700015445</v>
      </c>
      <c r="P324" s="30">
        <f t="shared" si="122"/>
        <v>0</v>
      </c>
      <c r="Q324" s="31">
        <f t="shared" si="122"/>
        <v>0</v>
      </c>
    </row>
    <row r="325" spans="1:17" ht="18.600000000000001" thickBot="1" x14ac:dyDescent="0.35">
      <c r="A325" s="79" t="s">
        <v>414</v>
      </c>
      <c r="B325" s="15" t="s">
        <v>172</v>
      </c>
      <c r="C325" s="16"/>
      <c r="D325" s="16"/>
      <c r="E325" s="21"/>
      <c r="F325" s="17" t="s">
        <v>173</v>
      </c>
      <c r="G325" s="30">
        <f>+G326+G327+G328</f>
        <v>8222626000</v>
      </c>
      <c r="H325" s="30">
        <f t="shared" ref="H325:Q325" si="123">+H326+H327+H328</f>
        <v>0</v>
      </c>
      <c r="I325" s="30">
        <f t="shared" si="123"/>
        <v>0</v>
      </c>
      <c r="J325" s="30">
        <f t="shared" si="123"/>
        <v>0</v>
      </c>
      <c r="K325" s="30">
        <f t="shared" si="123"/>
        <v>0</v>
      </c>
      <c r="L325" s="30">
        <f t="shared" si="117"/>
        <v>0</v>
      </c>
      <c r="M325" s="30">
        <f t="shared" si="116"/>
        <v>8222626000</v>
      </c>
      <c r="N325" s="30">
        <f t="shared" si="123"/>
        <v>3359243445</v>
      </c>
      <c r="O325" s="30">
        <f t="shared" si="123"/>
        <v>1700015445</v>
      </c>
      <c r="P325" s="30">
        <f t="shared" si="123"/>
        <v>0</v>
      </c>
      <c r="Q325" s="31">
        <f t="shared" si="123"/>
        <v>0</v>
      </c>
    </row>
    <row r="326" spans="1:17" ht="18.600000000000001" thickBot="1" x14ac:dyDescent="0.35">
      <c r="A326" s="79" t="s">
        <v>414</v>
      </c>
      <c r="B326" s="20" t="s">
        <v>174</v>
      </c>
      <c r="C326" s="21" t="s">
        <v>175</v>
      </c>
      <c r="D326" s="21">
        <v>10</v>
      </c>
      <c r="E326" s="21" t="s">
        <v>22</v>
      </c>
      <c r="F326" s="22" t="s">
        <v>176</v>
      </c>
      <c r="G326" s="24">
        <v>1408779000</v>
      </c>
      <c r="H326" s="24">
        <v>0</v>
      </c>
      <c r="I326" s="24">
        <v>0</v>
      </c>
      <c r="J326" s="24">
        <v>0</v>
      </c>
      <c r="K326" s="24">
        <v>0</v>
      </c>
      <c r="L326" s="24">
        <f t="shared" si="117"/>
        <v>0</v>
      </c>
      <c r="M326" s="24">
        <f t="shared" si="116"/>
        <v>1408779000</v>
      </c>
      <c r="N326" s="24">
        <v>0</v>
      </c>
      <c r="O326" s="24">
        <v>0</v>
      </c>
      <c r="P326" s="24">
        <v>0</v>
      </c>
      <c r="Q326" s="26">
        <v>0</v>
      </c>
    </row>
    <row r="327" spans="1:17" ht="18.600000000000001" thickBot="1" x14ac:dyDescent="0.35">
      <c r="A327" s="79" t="s">
        <v>414</v>
      </c>
      <c r="B327" s="20" t="s">
        <v>174</v>
      </c>
      <c r="C327" s="21" t="s">
        <v>21</v>
      </c>
      <c r="D327" s="21">
        <v>20</v>
      </c>
      <c r="E327" s="21" t="s">
        <v>22</v>
      </c>
      <c r="F327" s="22" t="s">
        <v>176</v>
      </c>
      <c r="G327" s="24">
        <v>848378000</v>
      </c>
      <c r="H327" s="24">
        <v>0</v>
      </c>
      <c r="I327" s="24">
        <v>0</v>
      </c>
      <c r="J327" s="24">
        <v>0</v>
      </c>
      <c r="K327" s="24">
        <v>0</v>
      </c>
      <c r="L327" s="24">
        <f t="shared" si="117"/>
        <v>0</v>
      </c>
      <c r="M327" s="24">
        <f t="shared" si="116"/>
        <v>848378000</v>
      </c>
      <c r="N327" s="24">
        <v>0</v>
      </c>
      <c r="O327" s="24">
        <v>0</v>
      </c>
      <c r="P327" s="24">
        <v>0</v>
      </c>
      <c r="Q327" s="26">
        <v>0</v>
      </c>
    </row>
    <row r="328" spans="1:17" ht="18.600000000000001" thickBot="1" x14ac:dyDescent="0.35">
      <c r="A328" s="79" t="s">
        <v>414</v>
      </c>
      <c r="B328" s="20" t="s">
        <v>177</v>
      </c>
      <c r="C328" s="21" t="s">
        <v>21</v>
      </c>
      <c r="D328" s="21">
        <v>20</v>
      </c>
      <c r="E328" s="21" t="s">
        <v>22</v>
      </c>
      <c r="F328" s="22" t="s">
        <v>178</v>
      </c>
      <c r="G328" s="24">
        <v>5965469000</v>
      </c>
      <c r="H328" s="24">
        <v>0</v>
      </c>
      <c r="I328" s="24">
        <v>0</v>
      </c>
      <c r="J328" s="24">
        <v>0</v>
      </c>
      <c r="K328" s="24">
        <v>0</v>
      </c>
      <c r="L328" s="24">
        <f t="shared" si="117"/>
        <v>0</v>
      </c>
      <c r="M328" s="24">
        <f t="shared" si="116"/>
        <v>5965469000</v>
      </c>
      <c r="N328" s="24">
        <v>3359243445</v>
      </c>
      <c r="O328" s="24">
        <v>1700015445</v>
      </c>
      <c r="P328" s="24">
        <v>0</v>
      </c>
      <c r="Q328" s="26">
        <v>0</v>
      </c>
    </row>
    <row r="329" spans="1:17" ht="31.8" thickBot="1" x14ac:dyDescent="0.35">
      <c r="A329" s="79" t="s">
        <v>414</v>
      </c>
      <c r="B329" s="15" t="s">
        <v>179</v>
      </c>
      <c r="C329" s="16"/>
      <c r="D329" s="16"/>
      <c r="E329" s="21"/>
      <c r="F329" s="17" t="s">
        <v>180</v>
      </c>
      <c r="G329" s="30">
        <f t="shared" ref="G329:Q330" si="124">+G330</f>
        <v>6122200000</v>
      </c>
      <c r="H329" s="30">
        <f t="shared" si="124"/>
        <v>0</v>
      </c>
      <c r="I329" s="30">
        <f t="shared" si="124"/>
        <v>0</v>
      </c>
      <c r="J329" s="30">
        <f t="shared" si="124"/>
        <v>0</v>
      </c>
      <c r="K329" s="30">
        <f t="shared" si="124"/>
        <v>0</v>
      </c>
      <c r="L329" s="30">
        <f t="shared" si="117"/>
        <v>0</v>
      </c>
      <c r="M329" s="30">
        <f t="shared" si="116"/>
        <v>6122200000</v>
      </c>
      <c r="N329" s="30">
        <f t="shared" si="124"/>
        <v>4640071275.4499998</v>
      </c>
      <c r="O329" s="30">
        <f t="shared" si="124"/>
        <v>4640071275.4499998</v>
      </c>
      <c r="P329" s="30">
        <f t="shared" si="124"/>
        <v>4640071275.4499998</v>
      </c>
      <c r="Q329" s="31">
        <f t="shared" si="124"/>
        <v>4640071275.4499998</v>
      </c>
    </row>
    <row r="330" spans="1:17" ht="18.600000000000001" thickBot="1" x14ac:dyDescent="0.35">
      <c r="A330" s="79" t="s">
        <v>414</v>
      </c>
      <c r="B330" s="15" t="s">
        <v>181</v>
      </c>
      <c r="C330" s="16"/>
      <c r="D330" s="16"/>
      <c r="E330" s="21"/>
      <c r="F330" s="17" t="s">
        <v>182</v>
      </c>
      <c r="G330" s="30">
        <f t="shared" si="124"/>
        <v>6122200000</v>
      </c>
      <c r="H330" s="30">
        <f t="shared" si="124"/>
        <v>0</v>
      </c>
      <c r="I330" s="30">
        <f t="shared" si="124"/>
        <v>0</v>
      </c>
      <c r="J330" s="30">
        <f t="shared" si="124"/>
        <v>0</v>
      </c>
      <c r="K330" s="30">
        <f t="shared" si="124"/>
        <v>0</v>
      </c>
      <c r="L330" s="30">
        <f t="shared" si="117"/>
        <v>0</v>
      </c>
      <c r="M330" s="30">
        <f t="shared" si="116"/>
        <v>6122200000</v>
      </c>
      <c r="N330" s="30">
        <f t="shared" si="124"/>
        <v>4640071275.4499998</v>
      </c>
      <c r="O330" s="30">
        <f t="shared" si="124"/>
        <v>4640071275.4499998</v>
      </c>
      <c r="P330" s="30">
        <f t="shared" si="124"/>
        <v>4640071275.4499998</v>
      </c>
      <c r="Q330" s="31">
        <f t="shared" si="124"/>
        <v>4640071275.4499998</v>
      </c>
    </row>
    <row r="331" spans="1:17" ht="18.600000000000001" thickBot="1" x14ac:dyDescent="0.35">
      <c r="A331" s="79" t="s">
        <v>414</v>
      </c>
      <c r="B331" s="36" t="s">
        <v>183</v>
      </c>
      <c r="C331" s="37" t="s">
        <v>21</v>
      </c>
      <c r="D331" s="37">
        <v>20</v>
      </c>
      <c r="E331" s="37" t="s">
        <v>22</v>
      </c>
      <c r="F331" s="38" t="s">
        <v>184</v>
      </c>
      <c r="G331" s="39">
        <v>6122200000</v>
      </c>
      <c r="H331" s="39">
        <v>0</v>
      </c>
      <c r="I331" s="39">
        <v>0</v>
      </c>
      <c r="J331" s="39">
        <v>0</v>
      </c>
      <c r="K331" s="39">
        <v>0</v>
      </c>
      <c r="L331" s="39">
        <f t="shared" si="117"/>
        <v>0</v>
      </c>
      <c r="M331" s="39">
        <f t="shared" si="116"/>
        <v>6122200000</v>
      </c>
      <c r="N331" s="39">
        <v>4640071275.4499998</v>
      </c>
      <c r="O331" s="39">
        <v>4640071275.4499998</v>
      </c>
      <c r="P331" s="39">
        <v>4640071275.4499998</v>
      </c>
      <c r="Q331" s="41">
        <v>4640071275.4499998</v>
      </c>
    </row>
    <row r="332" spans="1:17" ht="18.600000000000001" thickBot="1" x14ac:dyDescent="0.35">
      <c r="A332" s="79" t="s">
        <v>414</v>
      </c>
      <c r="B332" s="5" t="s">
        <v>185</v>
      </c>
      <c r="C332" s="6"/>
      <c r="D332" s="6"/>
      <c r="E332" s="6"/>
      <c r="F332" s="7" t="s">
        <v>186</v>
      </c>
      <c r="G332" s="8">
        <f>G333+G336</f>
        <v>969198470862</v>
      </c>
      <c r="H332" s="8">
        <f t="shared" ref="H332:K332" si="125">H333+H336</f>
        <v>0</v>
      </c>
      <c r="I332" s="8">
        <f t="shared" si="125"/>
        <v>0</v>
      </c>
      <c r="J332" s="8">
        <f t="shared" si="125"/>
        <v>0</v>
      </c>
      <c r="K332" s="8">
        <f t="shared" si="125"/>
        <v>0</v>
      </c>
      <c r="L332" s="8">
        <f t="shared" si="117"/>
        <v>0</v>
      </c>
      <c r="M332" s="8">
        <f t="shared" si="116"/>
        <v>969198470862</v>
      </c>
      <c r="N332" s="8">
        <f t="shared" ref="N332:Q332" si="126">N333+N336</f>
        <v>0</v>
      </c>
      <c r="O332" s="8">
        <f t="shared" si="126"/>
        <v>0</v>
      </c>
      <c r="P332" s="8">
        <f t="shared" si="126"/>
        <v>0</v>
      </c>
      <c r="Q332" s="9">
        <f t="shared" si="126"/>
        <v>0</v>
      </c>
    </row>
    <row r="333" spans="1:17" ht="18.600000000000001" thickBot="1" x14ac:dyDescent="0.35">
      <c r="A333" s="79" t="s">
        <v>414</v>
      </c>
      <c r="B333" s="10" t="s">
        <v>187</v>
      </c>
      <c r="C333" s="11"/>
      <c r="D333" s="11"/>
      <c r="E333" s="42"/>
      <c r="F333" s="12" t="s">
        <v>188</v>
      </c>
      <c r="G333" s="43">
        <f>G334</f>
        <v>134836170862</v>
      </c>
      <c r="H333" s="43">
        <f t="shared" ref="H333:Q333" si="127">H334</f>
        <v>0</v>
      </c>
      <c r="I333" s="43">
        <f t="shared" si="127"/>
        <v>0</v>
      </c>
      <c r="J333" s="43">
        <f t="shared" si="127"/>
        <v>0</v>
      </c>
      <c r="K333" s="43">
        <f t="shared" si="127"/>
        <v>0</v>
      </c>
      <c r="L333" s="43">
        <f t="shared" si="117"/>
        <v>0</v>
      </c>
      <c r="M333" s="43">
        <f t="shared" si="116"/>
        <v>134836170862</v>
      </c>
      <c r="N333" s="43">
        <f t="shared" si="127"/>
        <v>0</v>
      </c>
      <c r="O333" s="43">
        <f t="shared" si="127"/>
        <v>0</v>
      </c>
      <c r="P333" s="43">
        <f t="shared" si="127"/>
        <v>0</v>
      </c>
      <c r="Q333" s="44">
        <f t="shared" si="127"/>
        <v>0</v>
      </c>
    </row>
    <row r="334" spans="1:17" ht="18.600000000000001" thickBot="1" x14ac:dyDescent="0.35">
      <c r="A334" s="79" t="s">
        <v>414</v>
      </c>
      <c r="B334" s="15" t="s">
        <v>189</v>
      </c>
      <c r="C334" s="16"/>
      <c r="D334" s="16"/>
      <c r="E334" s="21"/>
      <c r="F334" s="17" t="s">
        <v>190</v>
      </c>
      <c r="G334" s="45">
        <f t="shared" ref="G334:Q334" si="128">+G335</f>
        <v>134836170862</v>
      </c>
      <c r="H334" s="45">
        <f t="shared" si="128"/>
        <v>0</v>
      </c>
      <c r="I334" s="45">
        <f t="shared" si="128"/>
        <v>0</v>
      </c>
      <c r="J334" s="45">
        <f t="shared" si="128"/>
        <v>0</v>
      </c>
      <c r="K334" s="45">
        <f t="shared" si="128"/>
        <v>0</v>
      </c>
      <c r="L334" s="45">
        <f t="shared" si="117"/>
        <v>0</v>
      </c>
      <c r="M334" s="45">
        <f t="shared" si="116"/>
        <v>134836170862</v>
      </c>
      <c r="N334" s="45">
        <f t="shared" si="128"/>
        <v>0</v>
      </c>
      <c r="O334" s="45">
        <f t="shared" si="128"/>
        <v>0</v>
      </c>
      <c r="P334" s="45">
        <f t="shared" si="128"/>
        <v>0</v>
      </c>
      <c r="Q334" s="46">
        <f t="shared" si="128"/>
        <v>0</v>
      </c>
    </row>
    <row r="335" spans="1:17" ht="18.600000000000001" thickBot="1" x14ac:dyDescent="0.35">
      <c r="A335" s="79" t="s">
        <v>414</v>
      </c>
      <c r="B335" s="20" t="s">
        <v>191</v>
      </c>
      <c r="C335" s="21" t="s">
        <v>175</v>
      </c>
      <c r="D335" s="21">
        <v>11</v>
      </c>
      <c r="E335" s="21" t="s">
        <v>192</v>
      </c>
      <c r="F335" s="22" t="s">
        <v>193</v>
      </c>
      <c r="G335" s="47">
        <v>134836170862</v>
      </c>
      <c r="H335" s="47">
        <v>0</v>
      </c>
      <c r="I335" s="47">
        <v>0</v>
      </c>
      <c r="J335" s="47">
        <v>0</v>
      </c>
      <c r="K335" s="47">
        <v>0</v>
      </c>
      <c r="L335" s="47">
        <f t="shared" si="117"/>
        <v>0</v>
      </c>
      <c r="M335" s="47">
        <f t="shared" si="116"/>
        <v>134836170862</v>
      </c>
      <c r="N335" s="47">
        <v>0</v>
      </c>
      <c r="O335" s="47">
        <v>0</v>
      </c>
      <c r="P335" s="47">
        <v>0</v>
      </c>
      <c r="Q335" s="48">
        <v>0</v>
      </c>
    </row>
    <row r="336" spans="1:17" ht="18.600000000000001" thickBot="1" x14ac:dyDescent="0.35">
      <c r="A336" s="79" t="s">
        <v>414</v>
      </c>
      <c r="B336" s="15" t="s">
        <v>194</v>
      </c>
      <c r="C336" s="16"/>
      <c r="D336" s="16"/>
      <c r="E336" s="21"/>
      <c r="F336" s="17" t="s">
        <v>195</v>
      </c>
      <c r="G336" s="45">
        <f>G337</f>
        <v>834362300000</v>
      </c>
      <c r="H336" s="45">
        <f t="shared" ref="H336:K336" si="129">H337</f>
        <v>0</v>
      </c>
      <c r="I336" s="45">
        <f t="shared" si="129"/>
        <v>0</v>
      </c>
      <c r="J336" s="45">
        <f t="shared" si="129"/>
        <v>0</v>
      </c>
      <c r="K336" s="45">
        <f t="shared" si="129"/>
        <v>0</v>
      </c>
      <c r="L336" s="45">
        <f t="shared" si="117"/>
        <v>0</v>
      </c>
      <c r="M336" s="45">
        <f t="shared" si="116"/>
        <v>834362300000</v>
      </c>
      <c r="N336" s="45">
        <f t="shared" ref="N336:Q336" si="130">N337</f>
        <v>0</v>
      </c>
      <c r="O336" s="45">
        <f t="shared" si="130"/>
        <v>0</v>
      </c>
      <c r="P336" s="45">
        <f t="shared" si="130"/>
        <v>0</v>
      </c>
      <c r="Q336" s="46">
        <f t="shared" si="130"/>
        <v>0</v>
      </c>
    </row>
    <row r="337" spans="1:17" ht="18.600000000000001" thickBot="1" x14ac:dyDescent="0.35">
      <c r="A337" s="79" t="s">
        <v>414</v>
      </c>
      <c r="B337" s="15" t="s">
        <v>196</v>
      </c>
      <c r="C337" s="16"/>
      <c r="D337" s="16"/>
      <c r="E337" s="21"/>
      <c r="F337" s="17" t="s">
        <v>197</v>
      </c>
      <c r="G337" s="45">
        <f>+G338</f>
        <v>834362300000</v>
      </c>
      <c r="H337" s="45">
        <f t="shared" ref="H337:K337" si="131">+H338</f>
        <v>0</v>
      </c>
      <c r="I337" s="45">
        <f t="shared" si="131"/>
        <v>0</v>
      </c>
      <c r="J337" s="45">
        <f t="shared" si="131"/>
        <v>0</v>
      </c>
      <c r="K337" s="45">
        <f t="shared" si="131"/>
        <v>0</v>
      </c>
      <c r="L337" s="45">
        <f t="shared" si="117"/>
        <v>0</v>
      </c>
      <c r="M337" s="45">
        <f t="shared" si="116"/>
        <v>834362300000</v>
      </c>
      <c r="N337" s="45">
        <f t="shared" ref="N337:Q337" si="132">+N338</f>
        <v>0</v>
      </c>
      <c r="O337" s="45">
        <f t="shared" si="132"/>
        <v>0</v>
      </c>
      <c r="P337" s="45">
        <f t="shared" si="132"/>
        <v>0</v>
      </c>
      <c r="Q337" s="46">
        <f t="shared" si="132"/>
        <v>0</v>
      </c>
    </row>
    <row r="338" spans="1:17" ht="18.600000000000001" thickBot="1" x14ac:dyDescent="0.35">
      <c r="A338" s="79" t="s">
        <v>414</v>
      </c>
      <c r="B338" s="36" t="s">
        <v>198</v>
      </c>
      <c r="C338" s="37" t="s">
        <v>175</v>
      </c>
      <c r="D338" s="37">
        <v>11</v>
      </c>
      <c r="E338" s="37" t="s">
        <v>22</v>
      </c>
      <c r="F338" s="38" t="s">
        <v>199</v>
      </c>
      <c r="G338" s="49">
        <v>834362300000</v>
      </c>
      <c r="H338" s="49">
        <v>0</v>
      </c>
      <c r="I338" s="49">
        <v>0</v>
      </c>
      <c r="J338" s="49">
        <v>0</v>
      </c>
      <c r="K338" s="49">
        <v>0</v>
      </c>
      <c r="L338" s="49">
        <f t="shared" si="117"/>
        <v>0</v>
      </c>
      <c r="M338" s="49">
        <f t="shared" si="116"/>
        <v>834362300000</v>
      </c>
      <c r="N338" s="49">
        <v>0</v>
      </c>
      <c r="O338" s="49">
        <v>0</v>
      </c>
      <c r="P338" s="49">
        <v>0</v>
      </c>
      <c r="Q338" s="50">
        <v>0</v>
      </c>
    </row>
    <row r="339" spans="1:17" ht="18.600000000000001" thickBot="1" x14ac:dyDescent="0.35">
      <c r="A339" s="79" t="s">
        <v>414</v>
      </c>
      <c r="B339" s="5" t="s">
        <v>200</v>
      </c>
      <c r="C339" s="6"/>
      <c r="D339" s="6"/>
      <c r="E339" s="6"/>
      <c r="F339" s="7" t="s">
        <v>445</v>
      </c>
      <c r="G339" s="8">
        <f t="shared" ref="G339:K339" si="133">+G340+G443+G449+G461+G472</f>
        <v>4237527256305</v>
      </c>
      <c r="H339" s="8">
        <f t="shared" si="133"/>
        <v>0</v>
      </c>
      <c r="I339" s="8">
        <f t="shared" si="133"/>
        <v>0</v>
      </c>
      <c r="J339" s="8">
        <f t="shared" si="133"/>
        <v>1990000000</v>
      </c>
      <c r="K339" s="8">
        <f t="shared" si="133"/>
        <v>1990000000</v>
      </c>
      <c r="L339" s="8">
        <f t="shared" si="117"/>
        <v>0</v>
      </c>
      <c r="M339" s="8">
        <f t="shared" si="116"/>
        <v>4237527256305</v>
      </c>
      <c r="N339" s="8">
        <f t="shared" ref="N339:Q339" si="134">+N340+N443+N449+N461+N472</f>
        <v>4147765785537.1997</v>
      </c>
      <c r="O339" s="8">
        <f t="shared" si="134"/>
        <v>4021556044542.3999</v>
      </c>
      <c r="P339" s="8">
        <f t="shared" si="134"/>
        <v>118913545322.17001</v>
      </c>
      <c r="Q339" s="9">
        <f t="shared" si="134"/>
        <v>118900652282.30002</v>
      </c>
    </row>
    <row r="340" spans="1:17" ht="18.600000000000001" thickBot="1" x14ac:dyDescent="0.35">
      <c r="A340" s="79" t="s">
        <v>414</v>
      </c>
      <c r="B340" s="10" t="s">
        <v>201</v>
      </c>
      <c r="C340" s="11"/>
      <c r="D340" s="11"/>
      <c r="E340" s="42"/>
      <c r="F340" s="12" t="s">
        <v>202</v>
      </c>
      <c r="G340" s="51">
        <f>+G341</f>
        <v>4013197084476</v>
      </c>
      <c r="H340" s="51">
        <f t="shared" ref="H340:Q340" si="135">+H341</f>
        <v>0</v>
      </c>
      <c r="I340" s="51">
        <f t="shared" si="135"/>
        <v>0</v>
      </c>
      <c r="J340" s="51">
        <f t="shared" si="135"/>
        <v>0</v>
      </c>
      <c r="K340" s="51">
        <f t="shared" si="135"/>
        <v>0</v>
      </c>
      <c r="L340" s="51">
        <f t="shared" si="117"/>
        <v>0</v>
      </c>
      <c r="M340" s="51">
        <f t="shared" si="116"/>
        <v>4013197084476</v>
      </c>
      <c r="N340" s="51">
        <f t="shared" si="135"/>
        <v>3999554538914.3999</v>
      </c>
      <c r="O340" s="51">
        <f t="shared" si="135"/>
        <v>3992526125053.6001</v>
      </c>
      <c r="P340" s="51">
        <f t="shared" si="135"/>
        <v>118472642027.5</v>
      </c>
      <c r="Q340" s="52">
        <f t="shared" si="135"/>
        <v>118463068758.5</v>
      </c>
    </row>
    <row r="341" spans="1:17" ht="18.600000000000001" thickBot="1" x14ac:dyDescent="0.35">
      <c r="A341" s="79" t="s">
        <v>414</v>
      </c>
      <c r="B341" s="15" t="s">
        <v>203</v>
      </c>
      <c r="C341" s="16"/>
      <c r="D341" s="16"/>
      <c r="E341" s="21"/>
      <c r="F341" s="17" t="s">
        <v>204</v>
      </c>
      <c r="G341" s="30">
        <f t="shared" ref="G341:K341" si="136">+G342+G346+G350+G354+G358+G362+G366+G370+G374+G378+G383+G387+G391+G395+G399+G403+G407+G412+G415+G419+G423+G427+G431+G435</f>
        <v>4013197084476</v>
      </c>
      <c r="H341" s="30">
        <f t="shared" si="136"/>
        <v>0</v>
      </c>
      <c r="I341" s="30">
        <f t="shared" si="136"/>
        <v>0</v>
      </c>
      <c r="J341" s="30">
        <f t="shared" si="136"/>
        <v>0</v>
      </c>
      <c r="K341" s="30">
        <f t="shared" si="136"/>
        <v>0</v>
      </c>
      <c r="L341" s="30">
        <f t="shared" si="117"/>
        <v>0</v>
      </c>
      <c r="M341" s="30">
        <f t="shared" si="116"/>
        <v>4013197084476</v>
      </c>
      <c r="N341" s="30">
        <f t="shared" ref="N341:Q341" si="137">+N342+N346+N350+N354+N358+N362+N366+N370+N374+N378+N383+N387+N391+N395+N399+N403+N407+N412+N415+N419+N423+N427+N431+N435</f>
        <v>3999554538914.3999</v>
      </c>
      <c r="O341" s="30">
        <f t="shared" si="137"/>
        <v>3992526125053.6001</v>
      </c>
      <c r="P341" s="30">
        <f t="shared" si="137"/>
        <v>118472642027.5</v>
      </c>
      <c r="Q341" s="31">
        <f t="shared" si="137"/>
        <v>118463068758.5</v>
      </c>
    </row>
    <row r="342" spans="1:17" ht="47.4" thickBot="1" x14ac:dyDescent="0.35">
      <c r="A342" s="79" t="s">
        <v>414</v>
      </c>
      <c r="B342" s="15" t="s">
        <v>205</v>
      </c>
      <c r="C342" s="21"/>
      <c r="D342" s="21"/>
      <c r="E342" s="21"/>
      <c r="F342" s="17" t="s">
        <v>206</v>
      </c>
      <c r="G342" s="30">
        <f t="shared" ref="G342:Q344" si="138">+G343</f>
        <v>197403295128</v>
      </c>
      <c r="H342" s="30">
        <f t="shared" si="138"/>
        <v>0</v>
      </c>
      <c r="I342" s="30">
        <f t="shared" si="138"/>
        <v>0</v>
      </c>
      <c r="J342" s="30">
        <f t="shared" si="138"/>
        <v>0</v>
      </c>
      <c r="K342" s="30">
        <f t="shared" si="138"/>
        <v>0</v>
      </c>
      <c r="L342" s="30">
        <f t="shared" si="117"/>
        <v>0</v>
      </c>
      <c r="M342" s="30">
        <f t="shared" si="116"/>
        <v>197403295128</v>
      </c>
      <c r="N342" s="30">
        <f t="shared" si="138"/>
        <v>197403295128</v>
      </c>
      <c r="O342" s="30">
        <f t="shared" si="138"/>
        <v>197403295128</v>
      </c>
      <c r="P342" s="30">
        <f t="shared" si="138"/>
        <v>0</v>
      </c>
      <c r="Q342" s="31">
        <f t="shared" si="138"/>
        <v>0</v>
      </c>
    </row>
    <row r="343" spans="1:17" ht="47.4" thickBot="1" x14ac:dyDescent="0.35">
      <c r="A343" s="79" t="s">
        <v>414</v>
      </c>
      <c r="B343" s="15" t="s">
        <v>207</v>
      </c>
      <c r="C343" s="53"/>
      <c r="D343" s="53"/>
      <c r="E343" s="21"/>
      <c r="F343" s="17" t="s">
        <v>206</v>
      </c>
      <c r="G343" s="30">
        <f t="shared" si="138"/>
        <v>197403295128</v>
      </c>
      <c r="H343" s="30">
        <f t="shared" si="138"/>
        <v>0</v>
      </c>
      <c r="I343" s="30">
        <f t="shared" si="138"/>
        <v>0</v>
      </c>
      <c r="J343" s="30">
        <f t="shared" si="138"/>
        <v>0</v>
      </c>
      <c r="K343" s="30">
        <f t="shared" si="138"/>
        <v>0</v>
      </c>
      <c r="L343" s="30">
        <f t="shared" si="117"/>
        <v>0</v>
      </c>
      <c r="M343" s="30">
        <f t="shared" si="116"/>
        <v>197403295128</v>
      </c>
      <c r="N343" s="30">
        <f t="shared" si="138"/>
        <v>197403295128</v>
      </c>
      <c r="O343" s="30">
        <f t="shared" si="138"/>
        <v>197403295128</v>
      </c>
      <c r="P343" s="30">
        <f t="shared" si="138"/>
        <v>0</v>
      </c>
      <c r="Q343" s="31">
        <f t="shared" si="138"/>
        <v>0</v>
      </c>
    </row>
    <row r="344" spans="1:17" ht="18.600000000000001" thickBot="1" x14ac:dyDescent="0.35">
      <c r="A344" s="79" t="s">
        <v>414</v>
      </c>
      <c r="B344" s="15" t="s">
        <v>208</v>
      </c>
      <c r="C344" s="53"/>
      <c r="D344" s="53"/>
      <c r="E344" s="21"/>
      <c r="F344" s="17" t="s">
        <v>209</v>
      </c>
      <c r="G344" s="30">
        <f t="shared" si="138"/>
        <v>197403295128</v>
      </c>
      <c r="H344" s="30">
        <f t="shared" si="138"/>
        <v>0</v>
      </c>
      <c r="I344" s="30">
        <f t="shared" si="138"/>
        <v>0</v>
      </c>
      <c r="J344" s="30">
        <f t="shared" si="138"/>
        <v>0</v>
      </c>
      <c r="K344" s="30">
        <f t="shared" si="138"/>
        <v>0</v>
      </c>
      <c r="L344" s="30">
        <f t="shared" si="117"/>
        <v>0</v>
      </c>
      <c r="M344" s="30">
        <f t="shared" si="116"/>
        <v>197403295128</v>
      </c>
      <c r="N344" s="30">
        <f t="shared" si="138"/>
        <v>197403295128</v>
      </c>
      <c r="O344" s="30">
        <f t="shared" si="138"/>
        <v>197403295128</v>
      </c>
      <c r="P344" s="30">
        <f t="shared" si="138"/>
        <v>0</v>
      </c>
      <c r="Q344" s="31">
        <f t="shared" si="138"/>
        <v>0</v>
      </c>
    </row>
    <row r="345" spans="1:17" ht="18.600000000000001" thickBot="1" x14ac:dyDescent="0.35">
      <c r="A345" s="79" t="s">
        <v>414</v>
      </c>
      <c r="B345" s="20" t="s">
        <v>210</v>
      </c>
      <c r="C345" s="21" t="s">
        <v>175</v>
      </c>
      <c r="D345" s="21">
        <v>11</v>
      </c>
      <c r="E345" s="21" t="s">
        <v>22</v>
      </c>
      <c r="F345" s="22" t="s">
        <v>211</v>
      </c>
      <c r="G345" s="24">
        <v>197403295128</v>
      </c>
      <c r="H345" s="24">
        <v>0</v>
      </c>
      <c r="I345" s="24">
        <v>0</v>
      </c>
      <c r="J345" s="24">
        <v>0</v>
      </c>
      <c r="K345" s="24">
        <v>0</v>
      </c>
      <c r="L345" s="24">
        <f t="shared" si="117"/>
        <v>0</v>
      </c>
      <c r="M345" s="24">
        <f t="shared" si="116"/>
        <v>197403295128</v>
      </c>
      <c r="N345" s="24">
        <v>197403295128</v>
      </c>
      <c r="O345" s="24">
        <v>197403295128</v>
      </c>
      <c r="P345" s="24">
        <v>0</v>
      </c>
      <c r="Q345" s="26">
        <v>0</v>
      </c>
    </row>
    <row r="346" spans="1:17" ht="47.4" thickBot="1" x14ac:dyDescent="0.35">
      <c r="A346" s="79" t="s">
        <v>414</v>
      </c>
      <c r="B346" s="15" t="s">
        <v>212</v>
      </c>
      <c r="C346" s="53"/>
      <c r="D346" s="53"/>
      <c r="E346" s="21"/>
      <c r="F346" s="17" t="s">
        <v>213</v>
      </c>
      <c r="G346" s="30">
        <f t="shared" ref="G346:Q348" si="139">+G347</f>
        <v>1740600000</v>
      </c>
      <c r="H346" s="30">
        <f t="shared" si="139"/>
        <v>0</v>
      </c>
      <c r="I346" s="30">
        <f t="shared" si="139"/>
        <v>0</v>
      </c>
      <c r="J346" s="30">
        <f t="shared" si="139"/>
        <v>0</v>
      </c>
      <c r="K346" s="30">
        <f t="shared" si="139"/>
        <v>0</v>
      </c>
      <c r="L346" s="30">
        <f t="shared" si="117"/>
        <v>0</v>
      </c>
      <c r="M346" s="30">
        <f t="shared" si="116"/>
        <v>1740600000</v>
      </c>
      <c r="N346" s="30">
        <f t="shared" si="139"/>
        <v>1740600000</v>
      </c>
      <c r="O346" s="30">
        <f t="shared" si="139"/>
        <v>1740600000</v>
      </c>
      <c r="P346" s="30">
        <f t="shared" si="139"/>
        <v>0</v>
      </c>
      <c r="Q346" s="31">
        <f t="shared" si="139"/>
        <v>0</v>
      </c>
    </row>
    <row r="347" spans="1:17" ht="47.4" thickBot="1" x14ac:dyDescent="0.35">
      <c r="A347" s="79" t="s">
        <v>414</v>
      </c>
      <c r="B347" s="15" t="s">
        <v>214</v>
      </c>
      <c r="C347" s="21"/>
      <c r="D347" s="21"/>
      <c r="E347" s="21"/>
      <c r="F347" s="54" t="s">
        <v>213</v>
      </c>
      <c r="G347" s="30">
        <f t="shared" si="139"/>
        <v>1740600000</v>
      </c>
      <c r="H347" s="30">
        <f t="shared" si="139"/>
        <v>0</v>
      </c>
      <c r="I347" s="30">
        <f t="shared" si="139"/>
        <v>0</v>
      </c>
      <c r="J347" s="30">
        <f t="shared" si="139"/>
        <v>0</v>
      </c>
      <c r="K347" s="30">
        <f t="shared" si="139"/>
        <v>0</v>
      </c>
      <c r="L347" s="30">
        <f t="shared" si="117"/>
        <v>0</v>
      </c>
      <c r="M347" s="30">
        <f t="shared" si="116"/>
        <v>1740600000</v>
      </c>
      <c r="N347" s="30">
        <f t="shared" si="139"/>
        <v>1740600000</v>
      </c>
      <c r="O347" s="30">
        <f t="shared" si="139"/>
        <v>1740600000</v>
      </c>
      <c r="P347" s="30">
        <f t="shared" si="139"/>
        <v>0</v>
      </c>
      <c r="Q347" s="31">
        <f t="shared" si="139"/>
        <v>0</v>
      </c>
    </row>
    <row r="348" spans="1:17" ht="18.600000000000001" thickBot="1" x14ac:dyDescent="0.35">
      <c r="A348" s="79" t="s">
        <v>414</v>
      </c>
      <c r="B348" s="15" t="s">
        <v>215</v>
      </c>
      <c r="C348" s="21"/>
      <c r="D348" s="21"/>
      <c r="E348" s="21"/>
      <c r="F348" s="17" t="s">
        <v>209</v>
      </c>
      <c r="G348" s="30">
        <f t="shared" si="139"/>
        <v>1740600000</v>
      </c>
      <c r="H348" s="30">
        <f t="shared" si="139"/>
        <v>0</v>
      </c>
      <c r="I348" s="30">
        <f t="shared" si="139"/>
        <v>0</v>
      </c>
      <c r="J348" s="30">
        <f t="shared" si="139"/>
        <v>0</v>
      </c>
      <c r="K348" s="30">
        <f t="shared" si="139"/>
        <v>0</v>
      </c>
      <c r="L348" s="30">
        <f t="shared" si="117"/>
        <v>0</v>
      </c>
      <c r="M348" s="30">
        <f t="shared" si="116"/>
        <v>1740600000</v>
      </c>
      <c r="N348" s="30">
        <f t="shared" si="139"/>
        <v>1740600000</v>
      </c>
      <c r="O348" s="30">
        <f t="shared" si="139"/>
        <v>1740600000</v>
      </c>
      <c r="P348" s="30">
        <f t="shared" si="139"/>
        <v>0</v>
      </c>
      <c r="Q348" s="31">
        <f t="shared" si="139"/>
        <v>0</v>
      </c>
    </row>
    <row r="349" spans="1:17" ht="18.600000000000001" thickBot="1" x14ac:dyDescent="0.35">
      <c r="A349" s="79" t="s">
        <v>414</v>
      </c>
      <c r="B349" s="20" t="s">
        <v>216</v>
      </c>
      <c r="C349" s="21" t="s">
        <v>175</v>
      </c>
      <c r="D349" s="21">
        <v>11</v>
      </c>
      <c r="E349" s="21" t="s">
        <v>22</v>
      </c>
      <c r="F349" s="22" t="s">
        <v>211</v>
      </c>
      <c r="G349" s="24">
        <v>1740600000</v>
      </c>
      <c r="H349" s="24">
        <v>0</v>
      </c>
      <c r="I349" s="24">
        <v>0</v>
      </c>
      <c r="J349" s="24">
        <v>0</v>
      </c>
      <c r="K349" s="24">
        <v>0</v>
      </c>
      <c r="L349" s="24">
        <f t="shared" si="117"/>
        <v>0</v>
      </c>
      <c r="M349" s="24">
        <f t="shared" si="116"/>
        <v>1740600000</v>
      </c>
      <c r="N349" s="24">
        <v>1740600000</v>
      </c>
      <c r="O349" s="24">
        <v>1740600000</v>
      </c>
      <c r="P349" s="24">
        <v>0</v>
      </c>
      <c r="Q349" s="26">
        <v>0</v>
      </c>
    </row>
    <row r="350" spans="1:17" ht="63" thickBot="1" x14ac:dyDescent="0.35">
      <c r="A350" s="79" t="s">
        <v>414</v>
      </c>
      <c r="B350" s="15" t="s">
        <v>217</v>
      </c>
      <c r="C350" s="21"/>
      <c r="D350" s="21"/>
      <c r="E350" s="21"/>
      <c r="F350" s="17" t="s">
        <v>218</v>
      </c>
      <c r="G350" s="30">
        <f t="shared" ref="G350:Q352" si="140">+G351</f>
        <v>152413550265</v>
      </c>
      <c r="H350" s="30">
        <f t="shared" si="140"/>
        <v>0</v>
      </c>
      <c r="I350" s="30">
        <f t="shared" si="140"/>
        <v>0</v>
      </c>
      <c r="J350" s="30">
        <f t="shared" si="140"/>
        <v>0</v>
      </c>
      <c r="K350" s="30">
        <f t="shared" si="140"/>
        <v>0</v>
      </c>
      <c r="L350" s="30">
        <f t="shared" si="117"/>
        <v>0</v>
      </c>
      <c r="M350" s="30">
        <f t="shared" si="116"/>
        <v>152413550265</v>
      </c>
      <c r="N350" s="30">
        <f t="shared" si="140"/>
        <v>152413550265</v>
      </c>
      <c r="O350" s="30">
        <f t="shared" si="140"/>
        <v>152413550265</v>
      </c>
      <c r="P350" s="30">
        <f t="shared" si="140"/>
        <v>0</v>
      </c>
      <c r="Q350" s="31">
        <f t="shared" si="140"/>
        <v>0</v>
      </c>
    </row>
    <row r="351" spans="1:17" ht="63" thickBot="1" x14ac:dyDescent="0.35">
      <c r="A351" s="79" t="s">
        <v>414</v>
      </c>
      <c r="B351" s="15" t="s">
        <v>219</v>
      </c>
      <c r="C351" s="53"/>
      <c r="D351" s="53"/>
      <c r="E351" s="21"/>
      <c r="F351" s="17" t="s">
        <v>218</v>
      </c>
      <c r="G351" s="30">
        <f t="shared" si="140"/>
        <v>152413550265</v>
      </c>
      <c r="H351" s="30">
        <f t="shared" si="140"/>
        <v>0</v>
      </c>
      <c r="I351" s="30">
        <f t="shared" si="140"/>
        <v>0</v>
      </c>
      <c r="J351" s="30">
        <f t="shared" si="140"/>
        <v>0</v>
      </c>
      <c r="K351" s="30">
        <f t="shared" si="140"/>
        <v>0</v>
      </c>
      <c r="L351" s="30">
        <f t="shared" si="117"/>
        <v>0</v>
      </c>
      <c r="M351" s="30">
        <f t="shared" si="116"/>
        <v>152413550265</v>
      </c>
      <c r="N351" s="30">
        <f t="shared" si="140"/>
        <v>152413550265</v>
      </c>
      <c r="O351" s="30">
        <f t="shared" si="140"/>
        <v>152413550265</v>
      </c>
      <c r="P351" s="30">
        <f t="shared" si="140"/>
        <v>0</v>
      </c>
      <c r="Q351" s="31">
        <f t="shared" si="140"/>
        <v>0</v>
      </c>
    </row>
    <row r="352" spans="1:17" ht="18.600000000000001" thickBot="1" x14ac:dyDescent="0.35">
      <c r="A352" s="79" t="s">
        <v>414</v>
      </c>
      <c r="B352" s="15" t="s">
        <v>220</v>
      </c>
      <c r="C352" s="53"/>
      <c r="D352" s="53"/>
      <c r="E352" s="21"/>
      <c r="F352" s="17" t="s">
        <v>221</v>
      </c>
      <c r="G352" s="30">
        <f t="shared" si="140"/>
        <v>152413550265</v>
      </c>
      <c r="H352" s="30">
        <f t="shared" si="140"/>
        <v>0</v>
      </c>
      <c r="I352" s="30">
        <f t="shared" si="140"/>
        <v>0</v>
      </c>
      <c r="J352" s="30">
        <f t="shared" si="140"/>
        <v>0</v>
      </c>
      <c r="K352" s="30">
        <f t="shared" si="140"/>
        <v>0</v>
      </c>
      <c r="L352" s="30">
        <f t="shared" si="117"/>
        <v>0</v>
      </c>
      <c r="M352" s="30">
        <f t="shared" si="116"/>
        <v>152413550265</v>
      </c>
      <c r="N352" s="30">
        <f t="shared" si="140"/>
        <v>152413550265</v>
      </c>
      <c r="O352" s="30">
        <f t="shared" si="140"/>
        <v>152413550265</v>
      </c>
      <c r="P352" s="30">
        <f t="shared" si="140"/>
        <v>0</v>
      </c>
      <c r="Q352" s="31">
        <f t="shared" si="140"/>
        <v>0</v>
      </c>
    </row>
    <row r="353" spans="1:17" ht="18.600000000000001" thickBot="1" x14ac:dyDescent="0.35">
      <c r="A353" s="79" t="s">
        <v>414</v>
      </c>
      <c r="B353" s="20" t="s">
        <v>222</v>
      </c>
      <c r="C353" s="21" t="s">
        <v>175</v>
      </c>
      <c r="D353" s="21">
        <v>11</v>
      </c>
      <c r="E353" s="21" t="s">
        <v>22</v>
      </c>
      <c r="F353" s="22" t="s">
        <v>211</v>
      </c>
      <c r="G353" s="24">
        <v>152413550265</v>
      </c>
      <c r="H353" s="24">
        <v>0</v>
      </c>
      <c r="I353" s="24">
        <v>0</v>
      </c>
      <c r="J353" s="24">
        <v>0</v>
      </c>
      <c r="K353" s="24">
        <v>0</v>
      </c>
      <c r="L353" s="24">
        <f t="shared" si="117"/>
        <v>0</v>
      </c>
      <c r="M353" s="24">
        <f t="shared" si="116"/>
        <v>152413550265</v>
      </c>
      <c r="N353" s="24">
        <v>152413550265</v>
      </c>
      <c r="O353" s="24">
        <v>152413550265</v>
      </c>
      <c r="P353" s="24">
        <v>0</v>
      </c>
      <c r="Q353" s="26">
        <v>0</v>
      </c>
    </row>
    <row r="354" spans="1:17" ht="78.599999999999994" thickBot="1" x14ac:dyDescent="0.35">
      <c r="A354" s="79" t="s">
        <v>414</v>
      </c>
      <c r="B354" s="15" t="s">
        <v>223</v>
      </c>
      <c r="C354" s="21"/>
      <c r="D354" s="21"/>
      <c r="E354" s="21"/>
      <c r="F354" s="54" t="s">
        <v>224</v>
      </c>
      <c r="G354" s="30">
        <f t="shared" ref="G354:Q356" si="141">+G355</f>
        <v>174246806812</v>
      </c>
      <c r="H354" s="30">
        <f t="shared" si="141"/>
        <v>0</v>
      </c>
      <c r="I354" s="30">
        <f t="shared" si="141"/>
        <v>0</v>
      </c>
      <c r="J354" s="30">
        <f t="shared" si="141"/>
        <v>0</v>
      </c>
      <c r="K354" s="30">
        <f t="shared" si="141"/>
        <v>0</v>
      </c>
      <c r="L354" s="30">
        <f t="shared" si="117"/>
        <v>0</v>
      </c>
      <c r="M354" s="30">
        <f t="shared" si="116"/>
        <v>174246806812</v>
      </c>
      <c r="N354" s="30">
        <f t="shared" si="141"/>
        <v>174246806812</v>
      </c>
      <c r="O354" s="30">
        <f t="shared" si="141"/>
        <v>174246806812</v>
      </c>
      <c r="P354" s="30">
        <f t="shared" si="141"/>
        <v>0</v>
      </c>
      <c r="Q354" s="31">
        <f t="shared" si="141"/>
        <v>0</v>
      </c>
    </row>
    <row r="355" spans="1:17" ht="78.599999999999994" thickBot="1" x14ac:dyDescent="0.35">
      <c r="A355" s="79" t="s">
        <v>414</v>
      </c>
      <c r="B355" s="15" t="s">
        <v>225</v>
      </c>
      <c r="C355" s="53"/>
      <c r="D355" s="53"/>
      <c r="E355" s="21"/>
      <c r="F355" s="54" t="s">
        <v>224</v>
      </c>
      <c r="G355" s="30">
        <f t="shared" si="141"/>
        <v>174246806812</v>
      </c>
      <c r="H355" s="30">
        <f t="shared" si="141"/>
        <v>0</v>
      </c>
      <c r="I355" s="30">
        <f t="shared" si="141"/>
        <v>0</v>
      </c>
      <c r="J355" s="30">
        <f t="shared" si="141"/>
        <v>0</v>
      </c>
      <c r="K355" s="30">
        <f t="shared" si="141"/>
        <v>0</v>
      </c>
      <c r="L355" s="30">
        <f t="shared" si="117"/>
        <v>0</v>
      </c>
      <c r="M355" s="30">
        <f t="shared" si="116"/>
        <v>174246806812</v>
      </c>
      <c r="N355" s="30">
        <f t="shared" si="141"/>
        <v>174246806812</v>
      </c>
      <c r="O355" s="30">
        <f t="shared" si="141"/>
        <v>174246806812</v>
      </c>
      <c r="P355" s="30">
        <f t="shared" si="141"/>
        <v>0</v>
      </c>
      <c r="Q355" s="31">
        <f t="shared" si="141"/>
        <v>0</v>
      </c>
    </row>
    <row r="356" spans="1:17" ht="18.600000000000001" thickBot="1" x14ac:dyDescent="0.35">
      <c r="A356" s="79" t="s">
        <v>414</v>
      </c>
      <c r="B356" s="15" t="s">
        <v>226</v>
      </c>
      <c r="C356" s="53"/>
      <c r="D356" s="53"/>
      <c r="E356" s="21"/>
      <c r="F356" s="17" t="s">
        <v>221</v>
      </c>
      <c r="G356" s="30">
        <f t="shared" si="141"/>
        <v>174246806812</v>
      </c>
      <c r="H356" s="30">
        <f t="shared" si="141"/>
        <v>0</v>
      </c>
      <c r="I356" s="30">
        <f t="shared" si="141"/>
        <v>0</v>
      </c>
      <c r="J356" s="30">
        <f t="shared" si="141"/>
        <v>0</v>
      </c>
      <c r="K356" s="30">
        <f t="shared" si="141"/>
        <v>0</v>
      </c>
      <c r="L356" s="30">
        <f t="shared" si="117"/>
        <v>0</v>
      </c>
      <c r="M356" s="30">
        <f t="shared" si="116"/>
        <v>174246806812</v>
      </c>
      <c r="N356" s="30">
        <f t="shared" si="141"/>
        <v>174246806812</v>
      </c>
      <c r="O356" s="30">
        <f t="shared" si="141"/>
        <v>174246806812</v>
      </c>
      <c r="P356" s="30">
        <f t="shared" si="141"/>
        <v>0</v>
      </c>
      <c r="Q356" s="31">
        <f t="shared" si="141"/>
        <v>0</v>
      </c>
    </row>
    <row r="357" spans="1:17" ht="18.600000000000001" thickBot="1" x14ac:dyDescent="0.35">
      <c r="A357" s="79" t="s">
        <v>414</v>
      </c>
      <c r="B357" s="20" t="s">
        <v>227</v>
      </c>
      <c r="C357" s="21" t="s">
        <v>175</v>
      </c>
      <c r="D357" s="21">
        <v>11</v>
      </c>
      <c r="E357" s="21" t="s">
        <v>22</v>
      </c>
      <c r="F357" s="22" t="s">
        <v>211</v>
      </c>
      <c r="G357" s="24">
        <v>174246806812</v>
      </c>
      <c r="H357" s="24">
        <v>0</v>
      </c>
      <c r="I357" s="24">
        <v>0</v>
      </c>
      <c r="J357" s="24">
        <v>0</v>
      </c>
      <c r="K357" s="24">
        <v>0</v>
      </c>
      <c r="L357" s="24">
        <f t="shared" si="117"/>
        <v>0</v>
      </c>
      <c r="M357" s="24">
        <f t="shared" si="116"/>
        <v>174246806812</v>
      </c>
      <c r="N357" s="24">
        <v>174246806812</v>
      </c>
      <c r="O357" s="24">
        <v>174246806812</v>
      </c>
      <c r="P357" s="24">
        <v>0</v>
      </c>
      <c r="Q357" s="26">
        <v>0</v>
      </c>
    </row>
    <row r="358" spans="1:17" ht="63" thickBot="1" x14ac:dyDescent="0.35">
      <c r="A358" s="79" t="s">
        <v>414</v>
      </c>
      <c r="B358" s="15" t="s">
        <v>228</v>
      </c>
      <c r="C358" s="16"/>
      <c r="D358" s="16"/>
      <c r="E358" s="16"/>
      <c r="F358" s="17" t="s">
        <v>229</v>
      </c>
      <c r="G358" s="30">
        <f t="shared" ref="G358:Q360" si="142">+G359</f>
        <v>251092107058</v>
      </c>
      <c r="H358" s="30">
        <f t="shared" si="142"/>
        <v>0</v>
      </c>
      <c r="I358" s="30">
        <f t="shared" si="142"/>
        <v>0</v>
      </c>
      <c r="J358" s="30">
        <f t="shared" si="142"/>
        <v>0</v>
      </c>
      <c r="K358" s="30">
        <f t="shared" si="142"/>
        <v>0</v>
      </c>
      <c r="L358" s="30">
        <f t="shared" si="117"/>
        <v>0</v>
      </c>
      <c r="M358" s="30">
        <f t="shared" si="116"/>
        <v>251092107058</v>
      </c>
      <c r="N358" s="30">
        <f t="shared" si="142"/>
        <v>251092107058</v>
      </c>
      <c r="O358" s="30">
        <f t="shared" si="142"/>
        <v>251092107058</v>
      </c>
      <c r="P358" s="30">
        <f t="shared" si="142"/>
        <v>0</v>
      </c>
      <c r="Q358" s="31">
        <f t="shared" si="142"/>
        <v>0</v>
      </c>
    </row>
    <row r="359" spans="1:17" ht="63" thickBot="1" x14ac:dyDescent="0.35">
      <c r="A359" s="79" t="s">
        <v>414</v>
      </c>
      <c r="B359" s="15" t="s">
        <v>230</v>
      </c>
      <c r="C359" s="55"/>
      <c r="D359" s="55"/>
      <c r="E359" s="16"/>
      <c r="F359" s="54" t="s">
        <v>229</v>
      </c>
      <c r="G359" s="30">
        <f t="shared" si="142"/>
        <v>251092107058</v>
      </c>
      <c r="H359" s="30">
        <f t="shared" si="142"/>
        <v>0</v>
      </c>
      <c r="I359" s="30">
        <f t="shared" si="142"/>
        <v>0</v>
      </c>
      <c r="J359" s="30">
        <f t="shared" si="142"/>
        <v>0</v>
      </c>
      <c r="K359" s="30">
        <f t="shared" si="142"/>
        <v>0</v>
      </c>
      <c r="L359" s="30">
        <f t="shared" si="117"/>
        <v>0</v>
      </c>
      <c r="M359" s="30">
        <f t="shared" si="116"/>
        <v>251092107058</v>
      </c>
      <c r="N359" s="30">
        <f t="shared" si="142"/>
        <v>251092107058</v>
      </c>
      <c r="O359" s="30">
        <f t="shared" si="142"/>
        <v>251092107058</v>
      </c>
      <c r="P359" s="30">
        <f t="shared" si="142"/>
        <v>0</v>
      </c>
      <c r="Q359" s="31">
        <f t="shared" si="142"/>
        <v>0</v>
      </c>
    </row>
    <row r="360" spans="1:17" ht="18.600000000000001" thickBot="1" x14ac:dyDescent="0.35">
      <c r="A360" s="79" t="s">
        <v>414</v>
      </c>
      <c r="B360" s="15" t="s">
        <v>231</v>
      </c>
      <c r="C360" s="55"/>
      <c r="D360" s="55"/>
      <c r="E360" s="16"/>
      <c r="F360" s="17" t="s">
        <v>221</v>
      </c>
      <c r="G360" s="30">
        <f t="shared" si="142"/>
        <v>251092107058</v>
      </c>
      <c r="H360" s="30">
        <f t="shared" si="142"/>
        <v>0</v>
      </c>
      <c r="I360" s="30">
        <f t="shared" si="142"/>
        <v>0</v>
      </c>
      <c r="J360" s="30">
        <f t="shared" si="142"/>
        <v>0</v>
      </c>
      <c r="K360" s="30">
        <f t="shared" si="142"/>
        <v>0</v>
      </c>
      <c r="L360" s="30">
        <f t="shared" si="117"/>
        <v>0</v>
      </c>
      <c r="M360" s="30">
        <f t="shared" si="116"/>
        <v>251092107058</v>
      </c>
      <c r="N360" s="30">
        <f t="shared" si="142"/>
        <v>251092107058</v>
      </c>
      <c r="O360" s="30">
        <f t="shared" si="142"/>
        <v>251092107058</v>
      </c>
      <c r="P360" s="30">
        <f t="shared" si="142"/>
        <v>0</v>
      </c>
      <c r="Q360" s="31">
        <f t="shared" si="142"/>
        <v>0</v>
      </c>
    </row>
    <row r="361" spans="1:17" ht="18.600000000000001" thickBot="1" x14ac:dyDescent="0.35">
      <c r="A361" s="79" t="s">
        <v>414</v>
      </c>
      <c r="B361" s="20" t="s">
        <v>232</v>
      </c>
      <c r="C361" s="21" t="s">
        <v>175</v>
      </c>
      <c r="D361" s="21">
        <v>11</v>
      </c>
      <c r="E361" s="21" t="s">
        <v>22</v>
      </c>
      <c r="F361" s="22" t="s">
        <v>211</v>
      </c>
      <c r="G361" s="24">
        <v>251092107058</v>
      </c>
      <c r="H361" s="24">
        <v>0</v>
      </c>
      <c r="I361" s="24">
        <v>0</v>
      </c>
      <c r="J361" s="24">
        <v>0</v>
      </c>
      <c r="K361" s="24">
        <v>0</v>
      </c>
      <c r="L361" s="24">
        <f t="shared" si="117"/>
        <v>0</v>
      </c>
      <c r="M361" s="24">
        <f t="shared" si="116"/>
        <v>251092107058</v>
      </c>
      <c r="N361" s="24">
        <v>251092107058</v>
      </c>
      <c r="O361" s="24">
        <v>251092107058</v>
      </c>
      <c r="P361" s="24">
        <v>0</v>
      </c>
      <c r="Q361" s="26">
        <v>0</v>
      </c>
    </row>
    <row r="362" spans="1:17" ht="78.599999999999994" thickBot="1" x14ac:dyDescent="0.35">
      <c r="A362" s="79" t="s">
        <v>414</v>
      </c>
      <c r="B362" s="15" t="s">
        <v>233</v>
      </c>
      <c r="C362" s="21"/>
      <c r="D362" s="21"/>
      <c r="E362" s="21"/>
      <c r="F362" s="17" t="s">
        <v>234</v>
      </c>
      <c r="G362" s="30">
        <f t="shared" ref="G362:Q364" si="143">+G363</f>
        <v>242233026988</v>
      </c>
      <c r="H362" s="30">
        <f t="shared" si="143"/>
        <v>0</v>
      </c>
      <c r="I362" s="30">
        <f t="shared" si="143"/>
        <v>0</v>
      </c>
      <c r="J362" s="30">
        <f t="shared" si="143"/>
        <v>0</v>
      </c>
      <c r="K362" s="30">
        <f t="shared" si="143"/>
        <v>0</v>
      </c>
      <c r="L362" s="30">
        <f t="shared" si="117"/>
        <v>0</v>
      </c>
      <c r="M362" s="30">
        <f t="shared" si="116"/>
        <v>242233026988</v>
      </c>
      <c r="N362" s="30">
        <f t="shared" si="143"/>
        <v>242233026988</v>
      </c>
      <c r="O362" s="30">
        <f t="shared" si="143"/>
        <v>242233026988</v>
      </c>
      <c r="P362" s="30">
        <f t="shared" si="143"/>
        <v>8850428804</v>
      </c>
      <c r="Q362" s="31">
        <f t="shared" si="143"/>
        <v>8850428804</v>
      </c>
    </row>
    <row r="363" spans="1:17" ht="78.599999999999994" thickBot="1" x14ac:dyDescent="0.35">
      <c r="A363" s="79" t="s">
        <v>414</v>
      </c>
      <c r="B363" s="15" t="s">
        <v>235</v>
      </c>
      <c r="C363" s="53"/>
      <c r="D363" s="53"/>
      <c r="E363" s="21"/>
      <c r="F363" s="17" t="s">
        <v>234</v>
      </c>
      <c r="G363" s="30">
        <f t="shared" si="143"/>
        <v>242233026988</v>
      </c>
      <c r="H363" s="30">
        <f t="shared" si="143"/>
        <v>0</v>
      </c>
      <c r="I363" s="30">
        <f t="shared" si="143"/>
        <v>0</v>
      </c>
      <c r="J363" s="30">
        <f t="shared" si="143"/>
        <v>0</v>
      </c>
      <c r="K363" s="30">
        <f t="shared" si="143"/>
        <v>0</v>
      </c>
      <c r="L363" s="30">
        <f t="shared" si="117"/>
        <v>0</v>
      </c>
      <c r="M363" s="30">
        <f t="shared" si="116"/>
        <v>242233026988</v>
      </c>
      <c r="N363" s="30">
        <f t="shared" si="143"/>
        <v>242233026988</v>
      </c>
      <c r="O363" s="30">
        <f t="shared" si="143"/>
        <v>242233026988</v>
      </c>
      <c r="P363" s="30">
        <f t="shared" si="143"/>
        <v>8850428804</v>
      </c>
      <c r="Q363" s="31">
        <f t="shared" si="143"/>
        <v>8850428804</v>
      </c>
    </row>
    <row r="364" spans="1:17" ht="18.600000000000001" thickBot="1" x14ac:dyDescent="0.35">
      <c r="A364" s="79" t="s">
        <v>414</v>
      </c>
      <c r="B364" s="15" t="s">
        <v>236</v>
      </c>
      <c r="C364" s="53"/>
      <c r="D364" s="53"/>
      <c r="E364" s="21"/>
      <c r="F364" s="17" t="s">
        <v>221</v>
      </c>
      <c r="G364" s="30">
        <f t="shared" si="143"/>
        <v>242233026988</v>
      </c>
      <c r="H364" s="30">
        <f t="shared" si="143"/>
        <v>0</v>
      </c>
      <c r="I364" s="30">
        <f t="shared" si="143"/>
        <v>0</v>
      </c>
      <c r="J364" s="30">
        <f t="shared" si="143"/>
        <v>0</v>
      </c>
      <c r="K364" s="30">
        <f t="shared" si="143"/>
        <v>0</v>
      </c>
      <c r="L364" s="30">
        <f t="shared" si="117"/>
        <v>0</v>
      </c>
      <c r="M364" s="30">
        <f t="shared" si="116"/>
        <v>242233026988</v>
      </c>
      <c r="N364" s="30">
        <f t="shared" si="143"/>
        <v>242233026988</v>
      </c>
      <c r="O364" s="30">
        <f t="shared" si="143"/>
        <v>242233026988</v>
      </c>
      <c r="P364" s="30">
        <f t="shared" si="143"/>
        <v>8850428804</v>
      </c>
      <c r="Q364" s="31">
        <f t="shared" si="143"/>
        <v>8850428804</v>
      </c>
    </row>
    <row r="365" spans="1:17" ht="18.600000000000001" thickBot="1" x14ac:dyDescent="0.35">
      <c r="A365" s="79" t="s">
        <v>414</v>
      </c>
      <c r="B365" s="20" t="s">
        <v>237</v>
      </c>
      <c r="C365" s="21" t="s">
        <v>175</v>
      </c>
      <c r="D365" s="21">
        <v>11</v>
      </c>
      <c r="E365" s="21" t="s">
        <v>22</v>
      </c>
      <c r="F365" s="22" t="s">
        <v>211</v>
      </c>
      <c r="G365" s="24">
        <v>242233026988</v>
      </c>
      <c r="H365" s="24">
        <v>0</v>
      </c>
      <c r="I365" s="24">
        <v>0</v>
      </c>
      <c r="J365" s="24">
        <v>0</v>
      </c>
      <c r="K365" s="24">
        <v>0</v>
      </c>
      <c r="L365" s="24">
        <f t="shared" si="117"/>
        <v>0</v>
      </c>
      <c r="M365" s="24">
        <f t="shared" si="116"/>
        <v>242233026988</v>
      </c>
      <c r="N365" s="24">
        <v>242233026988</v>
      </c>
      <c r="O365" s="24">
        <v>242233026988</v>
      </c>
      <c r="P365" s="24">
        <v>8850428804</v>
      </c>
      <c r="Q365" s="26">
        <v>8850428804</v>
      </c>
    </row>
    <row r="366" spans="1:17" ht="63" thickBot="1" x14ac:dyDescent="0.35">
      <c r="A366" s="79" t="s">
        <v>414</v>
      </c>
      <c r="B366" s="15" t="s">
        <v>238</v>
      </c>
      <c r="C366" s="21"/>
      <c r="D366" s="21"/>
      <c r="E366" s="21"/>
      <c r="F366" s="17" t="s">
        <v>239</v>
      </c>
      <c r="G366" s="30">
        <f t="shared" ref="G366:Q368" si="144">+G367</f>
        <v>172797196133</v>
      </c>
      <c r="H366" s="30">
        <f t="shared" si="144"/>
        <v>0</v>
      </c>
      <c r="I366" s="30">
        <f t="shared" si="144"/>
        <v>0</v>
      </c>
      <c r="J366" s="30">
        <f t="shared" si="144"/>
        <v>0</v>
      </c>
      <c r="K366" s="30">
        <f t="shared" si="144"/>
        <v>0</v>
      </c>
      <c r="L366" s="30">
        <f t="shared" si="117"/>
        <v>0</v>
      </c>
      <c r="M366" s="30">
        <f t="shared" si="116"/>
        <v>172797196133</v>
      </c>
      <c r="N366" s="30">
        <f t="shared" si="144"/>
        <v>172797196133</v>
      </c>
      <c r="O366" s="30">
        <f t="shared" si="144"/>
        <v>172797196133</v>
      </c>
      <c r="P366" s="30">
        <f t="shared" si="144"/>
        <v>11739643239</v>
      </c>
      <c r="Q366" s="31">
        <f t="shared" si="144"/>
        <v>11739643239</v>
      </c>
    </row>
    <row r="367" spans="1:17" ht="63" thickBot="1" x14ac:dyDescent="0.35">
      <c r="A367" s="79" t="s">
        <v>414</v>
      </c>
      <c r="B367" s="15" t="s">
        <v>240</v>
      </c>
      <c r="C367" s="53"/>
      <c r="D367" s="53"/>
      <c r="E367" s="21"/>
      <c r="F367" s="54" t="s">
        <v>239</v>
      </c>
      <c r="G367" s="30">
        <f t="shared" si="144"/>
        <v>172797196133</v>
      </c>
      <c r="H367" s="30">
        <f t="shared" si="144"/>
        <v>0</v>
      </c>
      <c r="I367" s="30">
        <f t="shared" si="144"/>
        <v>0</v>
      </c>
      <c r="J367" s="30">
        <f t="shared" si="144"/>
        <v>0</v>
      </c>
      <c r="K367" s="30">
        <f t="shared" si="144"/>
        <v>0</v>
      </c>
      <c r="L367" s="30">
        <f t="shared" si="117"/>
        <v>0</v>
      </c>
      <c r="M367" s="30">
        <f t="shared" si="116"/>
        <v>172797196133</v>
      </c>
      <c r="N367" s="30">
        <f t="shared" si="144"/>
        <v>172797196133</v>
      </c>
      <c r="O367" s="30">
        <f t="shared" si="144"/>
        <v>172797196133</v>
      </c>
      <c r="P367" s="30">
        <f t="shared" si="144"/>
        <v>11739643239</v>
      </c>
      <c r="Q367" s="31">
        <f t="shared" si="144"/>
        <v>11739643239</v>
      </c>
    </row>
    <row r="368" spans="1:17" ht="18.600000000000001" thickBot="1" x14ac:dyDescent="0.35">
      <c r="A368" s="79" t="s">
        <v>414</v>
      </c>
      <c r="B368" s="15" t="s">
        <v>241</v>
      </c>
      <c r="C368" s="53"/>
      <c r="D368" s="53"/>
      <c r="E368" s="21"/>
      <c r="F368" s="17" t="s">
        <v>221</v>
      </c>
      <c r="G368" s="30">
        <f t="shared" si="144"/>
        <v>172797196133</v>
      </c>
      <c r="H368" s="30">
        <f t="shared" si="144"/>
        <v>0</v>
      </c>
      <c r="I368" s="30">
        <f t="shared" si="144"/>
        <v>0</v>
      </c>
      <c r="J368" s="30">
        <f t="shared" si="144"/>
        <v>0</v>
      </c>
      <c r="K368" s="30">
        <f t="shared" si="144"/>
        <v>0</v>
      </c>
      <c r="L368" s="30">
        <f t="shared" si="117"/>
        <v>0</v>
      </c>
      <c r="M368" s="30">
        <f t="shared" si="116"/>
        <v>172797196133</v>
      </c>
      <c r="N368" s="30">
        <f t="shared" si="144"/>
        <v>172797196133</v>
      </c>
      <c r="O368" s="30">
        <f t="shared" si="144"/>
        <v>172797196133</v>
      </c>
      <c r="P368" s="30">
        <f t="shared" si="144"/>
        <v>11739643239</v>
      </c>
      <c r="Q368" s="31">
        <f t="shared" si="144"/>
        <v>11739643239</v>
      </c>
    </row>
    <row r="369" spans="1:17" ht="18.600000000000001" thickBot="1" x14ac:dyDescent="0.35">
      <c r="A369" s="79" t="s">
        <v>414</v>
      </c>
      <c r="B369" s="20" t="s">
        <v>242</v>
      </c>
      <c r="C369" s="21" t="s">
        <v>175</v>
      </c>
      <c r="D369" s="21">
        <v>11</v>
      </c>
      <c r="E369" s="21" t="s">
        <v>22</v>
      </c>
      <c r="F369" s="22" t="s">
        <v>211</v>
      </c>
      <c r="G369" s="24">
        <v>172797196133</v>
      </c>
      <c r="H369" s="24">
        <v>0</v>
      </c>
      <c r="I369" s="24">
        <v>0</v>
      </c>
      <c r="J369" s="24">
        <v>0</v>
      </c>
      <c r="K369" s="24">
        <v>0</v>
      </c>
      <c r="L369" s="24">
        <f t="shared" si="117"/>
        <v>0</v>
      </c>
      <c r="M369" s="24">
        <f t="shared" si="116"/>
        <v>172797196133</v>
      </c>
      <c r="N369" s="24">
        <v>172797196133</v>
      </c>
      <c r="O369" s="24">
        <v>172797196133</v>
      </c>
      <c r="P369" s="24">
        <v>11739643239</v>
      </c>
      <c r="Q369" s="26">
        <v>11739643239</v>
      </c>
    </row>
    <row r="370" spans="1:17" ht="63" thickBot="1" x14ac:dyDescent="0.35">
      <c r="A370" s="79" t="s">
        <v>414</v>
      </c>
      <c r="B370" s="15" t="s">
        <v>243</v>
      </c>
      <c r="C370" s="21"/>
      <c r="D370" s="21"/>
      <c r="E370" s="21"/>
      <c r="F370" s="17" t="s">
        <v>244</v>
      </c>
      <c r="G370" s="30">
        <f t="shared" ref="G370:Q372" si="145">+G371</f>
        <v>186940477824</v>
      </c>
      <c r="H370" s="30">
        <f t="shared" si="145"/>
        <v>0</v>
      </c>
      <c r="I370" s="30">
        <f t="shared" si="145"/>
        <v>0</v>
      </c>
      <c r="J370" s="30">
        <f t="shared" si="145"/>
        <v>0</v>
      </c>
      <c r="K370" s="30">
        <f t="shared" si="145"/>
        <v>0</v>
      </c>
      <c r="L370" s="30">
        <f t="shared" si="117"/>
        <v>0</v>
      </c>
      <c r="M370" s="30">
        <f t="shared" si="116"/>
        <v>186940477824</v>
      </c>
      <c r="N370" s="30">
        <f t="shared" si="145"/>
        <v>186940477824</v>
      </c>
      <c r="O370" s="30">
        <f t="shared" si="145"/>
        <v>186940477824</v>
      </c>
      <c r="P370" s="30">
        <f t="shared" si="145"/>
        <v>17558442757</v>
      </c>
      <c r="Q370" s="31">
        <f t="shared" si="145"/>
        <v>17558442757</v>
      </c>
    </row>
    <row r="371" spans="1:17" ht="63" thickBot="1" x14ac:dyDescent="0.35">
      <c r="A371" s="79" t="s">
        <v>414</v>
      </c>
      <c r="B371" s="15" t="s">
        <v>245</v>
      </c>
      <c r="C371" s="53"/>
      <c r="D371" s="53"/>
      <c r="E371" s="21"/>
      <c r="F371" s="54" t="s">
        <v>244</v>
      </c>
      <c r="G371" s="30">
        <f t="shared" si="145"/>
        <v>186940477824</v>
      </c>
      <c r="H371" s="30">
        <f t="shared" si="145"/>
        <v>0</v>
      </c>
      <c r="I371" s="30">
        <f t="shared" si="145"/>
        <v>0</v>
      </c>
      <c r="J371" s="30">
        <f t="shared" si="145"/>
        <v>0</v>
      </c>
      <c r="K371" s="30">
        <f t="shared" si="145"/>
        <v>0</v>
      </c>
      <c r="L371" s="30">
        <f t="shared" si="117"/>
        <v>0</v>
      </c>
      <c r="M371" s="30">
        <f t="shared" si="116"/>
        <v>186940477824</v>
      </c>
      <c r="N371" s="30">
        <f t="shared" si="145"/>
        <v>186940477824</v>
      </c>
      <c r="O371" s="30">
        <f t="shared" si="145"/>
        <v>186940477824</v>
      </c>
      <c r="P371" s="30">
        <f t="shared" si="145"/>
        <v>17558442757</v>
      </c>
      <c r="Q371" s="31">
        <f t="shared" si="145"/>
        <v>17558442757</v>
      </c>
    </row>
    <row r="372" spans="1:17" ht="18.600000000000001" thickBot="1" x14ac:dyDescent="0.35">
      <c r="A372" s="79" t="s">
        <v>414</v>
      </c>
      <c r="B372" s="15" t="s">
        <v>246</v>
      </c>
      <c r="C372" s="53"/>
      <c r="D372" s="53"/>
      <c r="E372" s="21"/>
      <c r="F372" s="17" t="s">
        <v>221</v>
      </c>
      <c r="G372" s="30">
        <f t="shared" si="145"/>
        <v>186940477824</v>
      </c>
      <c r="H372" s="30">
        <f t="shared" si="145"/>
        <v>0</v>
      </c>
      <c r="I372" s="30">
        <f t="shared" si="145"/>
        <v>0</v>
      </c>
      <c r="J372" s="30">
        <f t="shared" si="145"/>
        <v>0</v>
      </c>
      <c r="K372" s="30">
        <f t="shared" si="145"/>
        <v>0</v>
      </c>
      <c r="L372" s="30">
        <f t="shared" si="117"/>
        <v>0</v>
      </c>
      <c r="M372" s="30">
        <f t="shared" ref="M372:M435" si="146">+G372+L372</f>
        <v>186940477824</v>
      </c>
      <c r="N372" s="30">
        <f t="shared" si="145"/>
        <v>186940477824</v>
      </c>
      <c r="O372" s="30">
        <f t="shared" si="145"/>
        <v>186940477824</v>
      </c>
      <c r="P372" s="30">
        <f t="shared" si="145"/>
        <v>17558442757</v>
      </c>
      <c r="Q372" s="31">
        <f t="shared" si="145"/>
        <v>17558442757</v>
      </c>
    </row>
    <row r="373" spans="1:17" ht="18.600000000000001" thickBot="1" x14ac:dyDescent="0.35">
      <c r="A373" s="79" t="s">
        <v>414</v>
      </c>
      <c r="B373" s="20" t="s">
        <v>247</v>
      </c>
      <c r="C373" s="21" t="s">
        <v>175</v>
      </c>
      <c r="D373" s="21">
        <v>11</v>
      </c>
      <c r="E373" s="21" t="s">
        <v>22</v>
      </c>
      <c r="F373" s="22" t="s">
        <v>211</v>
      </c>
      <c r="G373" s="24">
        <v>186940477824</v>
      </c>
      <c r="H373" s="24">
        <v>0</v>
      </c>
      <c r="I373" s="24">
        <v>0</v>
      </c>
      <c r="J373" s="24">
        <v>0</v>
      </c>
      <c r="K373" s="24">
        <v>0</v>
      </c>
      <c r="L373" s="24">
        <f t="shared" ref="L373:L436" si="147">+H373-I373+J373-K373</f>
        <v>0</v>
      </c>
      <c r="M373" s="24">
        <f t="shared" si="146"/>
        <v>186940477824</v>
      </c>
      <c r="N373" s="24">
        <v>186940477824</v>
      </c>
      <c r="O373" s="24">
        <v>186940477824</v>
      </c>
      <c r="P373" s="24">
        <v>17558442757</v>
      </c>
      <c r="Q373" s="26">
        <v>17558442757</v>
      </c>
    </row>
    <row r="374" spans="1:17" ht="63" thickBot="1" x14ac:dyDescent="0.35">
      <c r="A374" s="79" t="s">
        <v>414</v>
      </c>
      <c r="B374" s="15" t="s">
        <v>248</v>
      </c>
      <c r="C374" s="21"/>
      <c r="D374" s="21"/>
      <c r="E374" s="21"/>
      <c r="F374" s="17" t="s">
        <v>249</v>
      </c>
      <c r="G374" s="30">
        <f t="shared" ref="G374:Q376" si="148">+G375</f>
        <v>203096408219</v>
      </c>
      <c r="H374" s="30">
        <f t="shared" si="148"/>
        <v>0</v>
      </c>
      <c r="I374" s="30">
        <f t="shared" si="148"/>
        <v>0</v>
      </c>
      <c r="J374" s="30">
        <f t="shared" si="148"/>
        <v>0</v>
      </c>
      <c r="K374" s="30">
        <f t="shared" si="148"/>
        <v>0</v>
      </c>
      <c r="L374" s="30">
        <f t="shared" si="147"/>
        <v>0</v>
      </c>
      <c r="M374" s="30">
        <f t="shared" si="146"/>
        <v>203096408219</v>
      </c>
      <c r="N374" s="30">
        <f t="shared" si="148"/>
        <v>203096408219</v>
      </c>
      <c r="O374" s="30">
        <f t="shared" si="148"/>
        <v>203096408219</v>
      </c>
      <c r="P374" s="30">
        <f t="shared" si="148"/>
        <v>10481033855</v>
      </c>
      <c r="Q374" s="31">
        <f t="shared" si="148"/>
        <v>10481033855</v>
      </c>
    </row>
    <row r="375" spans="1:17" ht="63" thickBot="1" x14ac:dyDescent="0.35">
      <c r="A375" s="79" t="s">
        <v>414</v>
      </c>
      <c r="B375" s="15" t="s">
        <v>250</v>
      </c>
      <c r="C375" s="53"/>
      <c r="D375" s="53"/>
      <c r="E375" s="21"/>
      <c r="F375" s="54" t="s">
        <v>249</v>
      </c>
      <c r="G375" s="30">
        <f t="shared" si="148"/>
        <v>203096408219</v>
      </c>
      <c r="H375" s="30">
        <f t="shared" si="148"/>
        <v>0</v>
      </c>
      <c r="I375" s="30">
        <f t="shared" si="148"/>
        <v>0</v>
      </c>
      <c r="J375" s="30">
        <f t="shared" si="148"/>
        <v>0</v>
      </c>
      <c r="K375" s="30">
        <f t="shared" si="148"/>
        <v>0</v>
      </c>
      <c r="L375" s="30">
        <f t="shared" si="147"/>
        <v>0</v>
      </c>
      <c r="M375" s="30">
        <f t="shared" si="146"/>
        <v>203096408219</v>
      </c>
      <c r="N375" s="30">
        <f t="shared" si="148"/>
        <v>203096408219</v>
      </c>
      <c r="O375" s="30">
        <f t="shared" si="148"/>
        <v>203096408219</v>
      </c>
      <c r="P375" s="30">
        <f t="shared" si="148"/>
        <v>10481033855</v>
      </c>
      <c r="Q375" s="31">
        <f t="shared" si="148"/>
        <v>10481033855</v>
      </c>
    </row>
    <row r="376" spans="1:17" ht="18.600000000000001" thickBot="1" x14ac:dyDescent="0.35">
      <c r="A376" s="79" t="s">
        <v>414</v>
      </c>
      <c r="B376" s="15" t="s">
        <v>251</v>
      </c>
      <c r="C376" s="53"/>
      <c r="D376" s="53"/>
      <c r="E376" s="21"/>
      <c r="F376" s="17" t="s">
        <v>221</v>
      </c>
      <c r="G376" s="30">
        <f t="shared" si="148"/>
        <v>203096408219</v>
      </c>
      <c r="H376" s="30">
        <f t="shared" si="148"/>
        <v>0</v>
      </c>
      <c r="I376" s="30">
        <f t="shared" si="148"/>
        <v>0</v>
      </c>
      <c r="J376" s="30">
        <f t="shared" si="148"/>
        <v>0</v>
      </c>
      <c r="K376" s="30">
        <f t="shared" si="148"/>
        <v>0</v>
      </c>
      <c r="L376" s="30">
        <f t="shared" si="147"/>
        <v>0</v>
      </c>
      <c r="M376" s="30">
        <f t="shared" si="146"/>
        <v>203096408219</v>
      </c>
      <c r="N376" s="30">
        <f t="shared" si="148"/>
        <v>203096408219</v>
      </c>
      <c r="O376" s="30">
        <f t="shared" si="148"/>
        <v>203096408219</v>
      </c>
      <c r="P376" s="30">
        <f t="shared" si="148"/>
        <v>10481033855</v>
      </c>
      <c r="Q376" s="31">
        <f t="shared" si="148"/>
        <v>10481033855</v>
      </c>
    </row>
    <row r="377" spans="1:17" ht="18.600000000000001" thickBot="1" x14ac:dyDescent="0.35">
      <c r="A377" s="79" t="s">
        <v>414</v>
      </c>
      <c r="B377" s="20" t="s">
        <v>252</v>
      </c>
      <c r="C377" s="21" t="s">
        <v>175</v>
      </c>
      <c r="D377" s="21">
        <v>11</v>
      </c>
      <c r="E377" s="21" t="s">
        <v>22</v>
      </c>
      <c r="F377" s="22" t="s">
        <v>211</v>
      </c>
      <c r="G377" s="24">
        <v>203096408219</v>
      </c>
      <c r="H377" s="24">
        <v>0</v>
      </c>
      <c r="I377" s="24">
        <v>0</v>
      </c>
      <c r="J377" s="24">
        <v>0</v>
      </c>
      <c r="K377" s="24">
        <v>0</v>
      </c>
      <c r="L377" s="24">
        <f t="shared" si="147"/>
        <v>0</v>
      </c>
      <c r="M377" s="24">
        <f t="shared" si="146"/>
        <v>203096408219</v>
      </c>
      <c r="N377" s="24">
        <v>203096408219</v>
      </c>
      <c r="O377" s="24">
        <v>203096408219</v>
      </c>
      <c r="P377" s="24">
        <v>10481033855</v>
      </c>
      <c r="Q377" s="26">
        <v>10481033855</v>
      </c>
    </row>
    <row r="378" spans="1:17" ht="47.4" thickBot="1" x14ac:dyDescent="0.35">
      <c r="A378" s="79" t="s">
        <v>414</v>
      </c>
      <c r="B378" s="15" t="s">
        <v>253</v>
      </c>
      <c r="C378" s="21"/>
      <c r="D378" s="21"/>
      <c r="E378" s="21"/>
      <c r="F378" s="17" t="s">
        <v>254</v>
      </c>
      <c r="G378" s="30">
        <v>15000000000</v>
      </c>
      <c r="H378" s="30">
        <v>0</v>
      </c>
      <c r="I378" s="30">
        <v>0</v>
      </c>
      <c r="J378" s="30">
        <v>0</v>
      </c>
      <c r="K378" s="30">
        <v>0</v>
      </c>
      <c r="L378" s="30">
        <f t="shared" si="147"/>
        <v>0</v>
      </c>
      <c r="M378" s="30">
        <f t="shared" si="146"/>
        <v>15000000000</v>
      </c>
      <c r="N378" s="30">
        <f t="shared" ref="N378:Q378" si="149">+N379</f>
        <v>10606307388.4</v>
      </c>
      <c r="O378" s="30">
        <f t="shared" si="149"/>
        <v>8974778527.5999985</v>
      </c>
      <c r="P378" s="30">
        <f t="shared" si="149"/>
        <v>396043898.5</v>
      </c>
      <c r="Q378" s="31">
        <f t="shared" si="149"/>
        <v>386470629.5</v>
      </c>
    </row>
    <row r="379" spans="1:17" ht="31.8" thickBot="1" x14ac:dyDescent="0.35">
      <c r="A379" s="79" t="s">
        <v>414</v>
      </c>
      <c r="B379" s="15" t="s">
        <v>255</v>
      </c>
      <c r="C379" s="53"/>
      <c r="D379" s="53"/>
      <c r="E379" s="21"/>
      <c r="F379" s="17" t="s">
        <v>256</v>
      </c>
      <c r="G379" s="30">
        <f t="shared" ref="G379:Q379" si="150">+G380</f>
        <v>14000000000</v>
      </c>
      <c r="H379" s="30">
        <f t="shared" si="150"/>
        <v>0</v>
      </c>
      <c r="I379" s="30">
        <f t="shared" si="150"/>
        <v>0</v>
      </c>
      <c r="J379" s="30">
        <f t="shared" si="150"/>
        <v>0</v>
      </c>
      <c r="K379" s="30">
        <f t="shared" si="150"/>
        <v>0</v>
      </c>
      <c r="L379" s="30">
        <f t="shared" si="147"/>
        <v>0</v>
      </c>
      <c r="M379" s="30">
        <f t="shared" si="146"/>
        <v>14000000000</v>
      </c>
      <c r="N379" s="30">
        <f t="shared" si="150"/>
        <v>10606307388.4</v>
      </c>
      <c r="O379" s="30">
        <f t="shared" si="150"/>
        <v>8974778527.5999985</v>
      </c>
      <c r="P379" s="30">
        <f t="shared" si="150"/>
        <v>396043898.5</v>
      </c>
      <c r="Q379" s="31">
        <f t="shared" si="150"/>
        <v>386470629.5</v>
      </c>
    </row>
    <row r="380" spans="1:17" ht="47.4" thickBot="1" x14ac:dyDescent="0.35">
      <c r="A380" s="79" t="s">
        <v>414</v>
      </c>
      <c r="B380" s="15" t="s">
        <v>257</v>
      </c>
      <c r="C380" s="53"/>
      <c r="D380" s="53"/>
      <c r="E380" s="21"/>
      <c r="F380" s="17" t="s">
        <v>258</v>
      </c>
      <c r="G380" s="30">
        <f>SUM(G381:G382)</f>
        <v>14000000000</v>
      </c>
      <c r="H380" s="30">
        <f t="shared" ref="H380:K380" si="151">SUM(H381:H382)</f>
        <v>0</v>
      </c>
      <c r="I380" s="30">
        <f t="shared" si="151"/>
        <v>0</v>
      </c>
      <c r="J380" s="30">
        <f t="shared" si="151"/>
        <v>0</v>
      </c>
      <c r="K380" s="30">
        <f t="shared" si="151"/>
        <v>0</v>
      </c>
      <c r="L380" s="30">
        <f t="shared" si="147"/>
        <v>0</v>
      </c>
      <c r="M380" s="30">
        <f t="shared" si="146"/>
        <v>14000000000</v>
      </c>
      <c r="N380" s="30">
        <f t="shared" ref="N380:Q380" si="152">SUM(N381:N382)</f>
        <v>10606307388.4</v>
      </c>
      <c r="O380" s="30">
        <f t="shared" si="152"/>
        <v>8974778527.5999985</v>
      </c>
      <c r="P380" s="30">
        <f t="shared" si="152"/>
        <v>396043898.5</v>
      </c>
      <c r="Q380" s="31">
        <f t="shared" si="152"/>
        <v>386470629.5</v>
      </c>
    </row>
    <row r="381" spans="1:17" ht="18.600000000000001" thickBot="1" x14ac:dyDescent="0.35">
      <c r="A381" s="79" t="s">
        <v>414</v>
      </c>
      <c r="B381" s="20" t="s">
        <v>259</v>
      </c>
      <c r="C381" s="21" t="s">
        <v>175</v>
      </c>
      <c r="D381" s="21">
        <v>11</v>
      </c>
      <c r="E381" s="21" t="s">
        <v>22</v>
      </c>
      <c r="F381" s="22" t="s">
        <v>211</v>
      </c>
      <c r="G381" s="24">
        <v>6455000000</v>
      </c>
      <c r="H381" s="24">
        <v>0</v>
      </c>
      <c r="I381" s="24">
        <v>0</v>
      </c>
      <c r="J381" s="24">
        <v>0</v>
      </c>
      <c r="K381" s="24">
        <v>0</v>
      </c>
      <c r="L381" s="24">
        <f t="shared" si="147"/>
        <v>0</v>
      </c>
      <c r="M381" s="24">
        <f t="shared" si="146"/>
        <v>6455000000</v>
      </c>
      <c r="N381" s="24">
        <v>6274759997.3999996</v>
      </c>
      <c r="O381" s="24">
        <v>6120544954.3999996</v>
      </c>
      <c r="P381" s="24">
        <v>250730098.81</v>
      </c>
      <c r="Q381" s="26">
        <v>250730098.81</v>
      </c>
    </row>
    <row r="382" spans="1:17" ht="18.600000000000001" thickBot="1" x14ac:dyDescent="0.35">
      <c r="A382" s="79" t="s">
        <v>414</v>
      </c>
      <c r="B382" s="20" t="s">
        <v>259</v>
      </c>
      <c r="C382" s="21" t="s">
        <v>21</v>
      </c>
      <c r="D382" s="21">
        <v>20</v>
      </c>
      <c r="E382" s="21" t="s">
        <v>22</v>
      </c>
      <c r="F382" s="22" t="s">
        <v>211</v>
      </c>
      <c r="G382" s="24">
        <v>7545000000</v>
      </c>
      <c r="H382" s="24">
        <v>0</v>
      </c>
      <c r="I382" s="24">
        <v>0</v>
      </c>
      <c r="J382" s="24">
        <v>0</v>
      </c>
      <c r="K382" s="24">
        <v>0</v>
      </c>
      <c r="L382" s="24">
        <f t="shared" si="147"/>
        <v>0</v>
      </c>
      <c r="M382" s="24">
        <f t="shared" si="146"/>
        <v>7545000000</v>
      </c>
      <c r="N382" s="24">
        <v>4331547391</v>
      </c>
      <c r="O382" s="24">
        <v>2854233573.1999998</v>
      </c>
      <c r="P382" s="24">
        <v>145313799.69</v>
      </c>
      <c r="Q382" s="26">
        <v>135740530.69</v>
      </c>
    </row>
    <row r="383" spans="1:17" ht="63" thickBot="1" x14ac:dyDescent="0.35">
      <c r="A383" s="79" t="s">
        <v>414</v>
      </c>
      <c r="B383" s="15" t="s">
        <v>260</v>
      </c>
      <c r="C383" s="53"/>
      <c r="D383" s="53"/>
      <c r="E383" s="21"/>
      <c r="F383" s="17" t="s">
        <v>261</v>
      </c>
      <c r="G383" s="30">
        <f t="shared" ref="G383:Q385" si="153">+G384</f>
        <v>232164420822</v>
      </c>
      <c r="H383" s="30">
        <f t="shared" si="153"/>
        <v>0</v>
      </c>
      <c r="I383" s="30">
        <f t="shared" si="153"/>
        <v>0</v>
      </c>
      <c r="J383" s="30">
        <f t="shared" si="153"/>
        <v>0</v>
      </c>
      <c r="K383" s="30">
        <f t="shared" si="153"/>
        <v>0</v>
      </c>
      <c r="L383" s="30">
        <f t="shared" si="147"/>
        <v>0</v>
      </c>
      <c r="M383" s="30">
        <f t="shared" si="146"/>
        <v>232164420822</v>
      </c>
      <c r="N383" s="30">
        <f t="shared" si="153"/>
        <v>232164420822</v>
      </c>
      <c r="O383" s="30">
        <f t="shared" si="153"/>
        <v>232164420822</v>
      </c>
      <c r="P383" s="30">
        <f t="shared" si="153"/>
        <v>0</v>
      </c>
      <c r="Q383" s="31">
        <f t="shared" si="153"/>
        <v>0</v>
      </c>
    </row>
    <row r="384" spans="1:17" ht="63" thickBot="1" x14ac:dyDescent="0.35">
      <c r="A384" s="79" t="s">
        <v>414</v>
      </c>
      <c r="B384" s="15" t="s">
        <v>262</v>
      </c>
      <c r="C384" s="21"/>
      <c r="D384" s="21"/>
      <c r="E384" s="21"/>
      <c r="F384" s="54" t="s">
        <v>261</v>
      </c>
      <c r="G384" s="30">
        <f t="shared" si="153"/>
        <v>232164420822</v>
      </c>
      <c r="H384" s="30">
        <f t="shared" si="153"/>
        <v>0</v>
      </c>
      <c r="I384" s="30">
        <f t="shared" si="153"/>
        <v>0</v>
      </c>
      <c r="J384" s="30">
        <f t="shared" si="153"/>
        <v>0</v>
      </c>
      <c r="K384" s="30">
        <f t="shared" si="153"/>
        <v>0</v>
      </c>
      <c r="L384" s="30">
        <f t="shared" si="147"/>
        <v>0</v>
      </c>
      <c r="M384" s="30">
        <f t="shared" si="146"/>
        <v>232164420822</v>
      </c>
      <c r="N384" s="30">
        <f t="shared" si="153"/>
        <v>232164420822</v>
      </c>
      <c r="O384" s="30">
        <f t="shared" si="153"/>
        <v>232164420822</v>
      </c>
      <c r="P384" s="30">
        <f t="shared" si="153"/>
        <v>0</v>
      </c>
      <c r="Q384" s="31">
        <f t="shared" si="153"/>
        <v>0</v>
      </c>
    </row>
    <row r="385" spans="1:17" ht="18.600000000000001" thickBot="1" x14ac:dyDescent="0.35">
      <c r="A385" s="79" t="s">
        <v>414</v>
      </c>
      <c r="B385" s="15" t="s">
        <v>263</v>
      </c>
      <c r="C385" s="21"/>
      <c r="D385" s="21"/>
      <c r="E385" s="21"/>
      <c r="F385" s="17" t="s">
        <v>221</v>
      </c>
      <c r="G385" s="30">
        <f>+G386</f>
        <v>232164420822</v>
      </c>
      <c r="H385" s="30">
        <f t="shared" si="153"/>
        <v>0</v>
      </c>
      <c r="I385" s="30">
        <f t="shared" si="153"/>
        <v>0</v>
      </c>
      <c r="J385" s="30">
        <f t="shared" si="153"/>
        <v>0</v>
      </c>
      <c r="K385" s="30">
        <f t="shared" si="153"/>
        <v>0</v>
      </c>
      <c r="L385" s="30">
        <f t="shared" si="147"/>
        <v>0</v>
      </c>
      <c r="M385" s="30">
        <f t="shared" si="146"/>
        <v>232164420822</v>
      </c>
      <c r="N385" s="30">
        <f t="shared" si="153"/>
        <v>232164420822</v>
      </c>
      <c r="O385" s="30">
        <f t="shared" si="153"/>
        <v>232164420822</v>
      </c>
      <c r="P385" s="30">
        <f t="shared" si="153"/>
        <v>0</v>
      </c>
      <c r="Q385" s="31">
        <f t="shared" si="153"/>
        <v>0</v>
      </c>
    </row>
    <row r="386" spans="1:17" ht="18.600000000000001" thickBot="1" x14ac:dyDescent="0.35">
      <c r="A386" s="79" t="s">
        <v>414</v>
      </c>
      <c r="B386" s="20" t="s">
        <v>264</v>
      </c>
      <c r="C386" s="21" t="s">
        <v>175</v>
      </c>
      <c r="D386" s="21">
        <v>11</v>
      </c>
      <c r="E386" s="21" t="s">
        <v>22</v>
      </c>
      <c r="F386" s="22" t="s">
        <v>211</v>
      </c>
      <c r="G386" s="24">
        <v>232164420822</v>
      </c>
      <c r="H386" s="24">
        <v>0</v>
      </c>
      <c r="I386" s="24">
        <v>0</v>
      </c>
      <c r="J386" s="24">
        <v>0</v>
      </c>
      <c r="K386" s="24">
        <v>0</v>
      </c>
      <c r="L386" s="24">
        <f t="shared" si="147"/>
        <v>0</v>
      </c>
      <c r="M386" s="24">
        <f t="shared" si="146"/>
        <v>232164420822</v>
      </c>
      <c r="N386" s="24">
        <v>232164420822</v>
      </c>
      <c r="O386" s="24">
        <v>232164420822</v>
      </c>
      <c r="P386" s="24">
        <v>0</v>
      </c>
      <c r="Q386" s="26">
        <v>0</v>
      </c>
    </row>
    <row r="387" spans="1:17" ht="47.4" thickBot="1" x14ac:dyDescent="0.35">
      <c r="A387" s="79" t="s">
        <v>414</v>
      </c>
      <c r="B387" s="15" t="s">
        <v>265</v>
      </c>
      <c r="C387" s="53"/>
      <c r="D387" s="53"/>
      <c r="E387" s="53"/>
      <c r="F387" s="17" t="s">
        <v>266</v>
      </c>
      <c r="G387" s="30">
        <f t="shared" ref="G387:Q389" si="154">+G388</f>
        <v>231825213115</v>
      </c>
      <c r="H387" s="30">
        <f t="shared" si="154"/>
        <v>0</v>
      </c>
      <c r="I387" s="30">
        <f t="shared" si="154"/>
        <v>0</v>
      </c>
      <c r="J387" s="30">
        <f t="shared" si="154"/>
        <v>0</v>
      </c>
      <c r="K387" s="30">
        <f t="shared" si="154"/>
        <v>0</v>
      </c>
      <c r="L387" s="30">
        <f t="shared" si="147"/>
        <v>0</v>
      </c>
      <c r="M387" s="30">
        <f t="shared" si="146"/>
        <v>231825213115</v>
      </c>
      <c r="N387" s="30">
        <f t="shared" si="154"/>
        <v>231825213115</v>
      </c>
      <c r="O387" s="30">
        <f t="shared" si="154"/>
        <v>231825213115</v>
      </c>
      <c r="P387" s="30">
        <f t="shared" si="154"/>
        <v>0</v>
      </c>
      <c r="Q387" s="31">
        <f t="shared" si="154"/>
        <v>0</v>
      </c>
    </row>
    <row r="388" spans="1:17" ht="47.4" thickBot="1" x14ac:dyDescent="0.35">
      <c r="A388" s="79" t="s">
        <v>414</v>
      </c>
      <c r="B388" s="15" t="s">
        <v>267</v>
      </c>
      <c r="C388" s="21"/>
      <c r="D388" s="21"/>
      <c r="E388" s="21"/>
      <c r="F388" s="17" t="s">
        <v>266</v>
      </c>
      <c r="G388" s="30">
        <f t="shared" si="154"/>
        <v>231825213115</v>
      </c>
      <c r="H388" s="30">
        <f t="shared" si="154"/>
        <v>0</v>
      </c>
      <c r="I388" s="30">
        <f t="shared" si="154"/>
        <v>0</v>
      </c>
      <c r="J388" s="30">
        <f t="shared" si="154"/>
        <v>0</v>
      </c>
      <c r="K388" s="30">
        <f t="shared" si="154"/>
        <v>0</v>
      </c>
      <c r="L388" s="30">
        <f t="shared" si="147"/>
        <v>0</v>
      </c>
      <c r="M388" s="30">
        <f t="shared" si="146"/>
        <v>231825213115</v>
      </c>
      <c r="N388" s="30">
        <f t="shared" si="154"/>
        <v>231825213115</v>
      </c>
      <c r="O388" s="30">
        <f t="shared" si="154"/>
        <v>231825213115</v>
      </c>
      <c r="P388" s="30">
        <f t="shared" si="154"/>
        <v>0</v>
      </c>
      <c r="Q388" s="31">
        <f t="shared" si="154"/>
        <v>0</v>
      </c>
    </row>
    <row r="389" spans="1:17" ht="18.600000000000001" thickBot="1" x14ac:dyDescent="0.35">
      <c r="A389" s="79" t="s">
        <v>414</v>
      </c>
      <c r="B389" s="15" t="s">
        <v>268</v>
      </c>
      <c r="C389" s="21"/>
      <c r="D389" s="21"/>
      <c r="E389" s="21"/>
      <c r="F389" s="17" t="s">
        <v>221</v>
      </c>
      <c r="G389" s="30">
        <f t="shared" si="154"/>
        <v>231825213115</v>
      </c>
      <c r="H389" s="30">
        <f t="shared" si="154"/>
        <v>0</v>
      </c>
      <c r="I389" s="30">
        <f t="shared" si="154"/>
        <v>0</v>
      </c>
      <c r="J389" s="30">
        <f t="shared" si="154"/>
        <v>0</v>
      </c>
      <c r="K389" s="30">
        <f t="shared" si="154"/>
        <v>0</v>
      </c>
      <c r="L389" s="30">
        <f t="shared" si="147"/>
        <v>0</v>
      </c>
      <c r="M389" s="30">
        <f t="shared" si="146"/>
        <v>231825213115</v>
      </c>
      <c r="N389" s="30">
        <f t="shared" si="154"/>
        <v>231825213115</v>
      </c>
      <c r="O389" s="30">
        <f t="shared" si="154"/>
        <v>231825213115</v>
      </c>
      <c r="P389" s="30">
        <f t="shared" si="154"/>
        <v>0</v>
      </c>
      <c r="Q389" s="31">
        <f t="shared" si="154"/>
        <v>0</v>
      </c>
    </row>
    <row r="390" spans="1:17" ht="18.600000000000001" thickBot="1" x14ac:dyDescent="0.35">
      <c r="A390" s="79" t="s">
        <v>414</v>
      </c>
      <c r="B390" s="20" t="s">
        <v>269</v>
      </c>
      <c r="C390" s="21" t="s">
        <v>175</v>
      </c>
      <c r="D390" s="21">
        <v>11</v>
      </c>
      <c r="E390" s="21" t="s">
        <v>22</v>
      </c>
      <c r="F390" s="22" t="s">
        <v>211</v>
      </c>
      <c r="G390" s="24">
        <v>231825213115</v>
      </c>
      <c r="H390" s="24">
        <v>0</v>
      </c>
      <c r="I390" s="24">
        <v>0</v>
      </c>
      <c r="J390" s="24">
        <v>0</v>
      </c>
      <c r="K390" s="24">
        <v>0</v>
      </c>
      <c r="L390" s="24">
        <f t="shared" si="147"/>
        <v>0</v>
      </c>
      <c r="M390" s="24">
        <f t="shared" si="146"/>
        <v>231825213115</v>
      </c>
      <c r="N390" s="24">
        <v>231825213115</v>
      </c>
      <c r="O390" s="24">
        <v>231825213115</v>
      </c>
      <c r="P390" s="24">
        <v>0</v>
      </c>
      <c r="Q390" s="26">
        <v>0</v>
      </c>
    </row>
    <row r="391" spans="1:17" ht="63" thickBot="1" x14ac:dyDescent="0.35">
      <c r="A391" s="79" t="s">
        <v>414</v>
      </c>
      <c r="B391" s="15" t="s">
        <v>270</v>
      </c>
      <c r="C391" s="53"/>
      <c r="D391" s="53"/>
      <c r="E391" s="53"/>
      <c r="F391" s="17" t="s">
        <v>271</v>
      </c>
      <c r="G391" s="30">
        <f t="shared" ref="G391:Q393" si="155">+G392</f>
        <v>126080065359</v>
      </c>
      <c r="H391" s="30">
        <f t="shared" si="155"/>
        <v>0</v>
      </c>
      <c r="I391" s="30">
        <f t="shared" si="155"/>
        <v>0</v>
      </c>
      <c r="J391" s="30">
        <f t="shared" si="155"/>
        <v>0</v>
      </c>
      <c r="K391" s="30">
        <f t="shared" si="155"/>
        <v>0</v>
      </c>
      <c r="L391" s="30">
        <f t="shared" si="147"/>
        <v>0</v>
      </c>
      <c r="M391" s="30">
        <f t="shared" si="146"/>
        <v>126080065359</v>
      </c>
      <c r="N391" s="30">
        <f t="shared" si="155"/>
        <v>126080065359</v>
      </c>
      <c r="O391" s="30">
        <f t="shared" si="155"/>
        <v>126080065359</v>
      </c>
      <c r="P391" s="30">
        <f t="shared" si="155"/>
        <v>0</v>
      </c>
      <c r="Q391" s="31">
        <f t="shared" si="155"/>
        <v>0</v>
      </c>
    </row>
    <row r="392" spans="1:17" ht="63" thickBot="1" x14ac:dyDescent="0.35">
      <c r="A392" s="79" t="s">
        <v>414</v>
      </c>
      <c r="B392" s="15" t="s">
        <v>272</v>
      </c>
      <c r="C392" s="21"/>
      <c r="D392" s="21"/>
      <c r="E392" s="21"/>
      <c r="F392" s="54" t="s">
        <v>271</v>
      </c>
      <c r="G392" s="30">
        <f t="shared" si="155"/>
        <v>126080065359</v>
      </c>
      <c r="H392" s="30">
        <f t="shared" si="155"/>
        <v>0</v>
      </c>
      <c r="I392" s="30">
        <f t="shared" si="155"/>
        <v>0</v>
      </c>
      <c r="J392" s="30">
        <f t="shared" si="155"/>
        <v>0</v>
      </c>
      <c r="K392" s="30">
        <f t="shared" si="155"/>
        <v>0</v>
      </c>
      <c r="L392" s="30">
        <f t="shared" si="147"/>
        <v>0</v>
      </c>
      <c r="M392" s="30">
        <f t="shared" si="146"/>
        <v>126080065359</v>
      </c>
      <c r="N392" s="30">
        <f t="shared" si="155"/>
        <v>126080065359</v>
      </c>
      <c r="O392" s="30">
        <f t="shared" si="155"/>
        <v>126080065359</v>
      </c>
      <c r="P392" s="30">
        <f t="shared" si="155"/>
        <v>0</v>
      </c>
      <c r="Q392" s="31">
        <f t="shared" si="155"/>
        <v>0</v>
      </c>
    </row>
    <row r="393" spans="1:17" ht="18.600000000000001" thickBot="1" x14ac:dyDescent="0.35">
      <c r="A393" s="79" t="s">
        <v>414</v>
      </c>
      <c r="B393" s="15" t="s">
        <v>273</v>
      </c>
      <c r="C393" s="21"/>
      <c r="D393" s="21"/>
      <c r="E393" s="21"/>
      <c r="F393" s="17" t="s">
        <v>221</v>
      </c>
      <c r="G393" s="30">
        <f t="shared" si="155"/>
        <v>126080065359</v>
      </c>
      <c r="H393" s="30">
        <f t="shared" si="155"/>
        <v>0</v>
      </c>
      <c r="I393" s="30">
        <f t="shared" si="155"/>
        <v>0</v>
      </c>
      <c r="J393" s="30">
        <f t="shared" si="155"/>
        <v>0</v>
      </c>
      <c r="K393" s="30">
        <f t="shared" si="155"/>
        <v>0</v>
      </c>
      <c r="L393" s="30">
        <f t="shared" si="147"/>
        <v>0</v>
      </c>
      <c r="M393" s="30">
        <f t="shared" si="146"/>
        <v>126080065359</v>
      </c>
      <c r="N393" s="30">
        <f t="shared" si="155"/>
        <v>126080065359</v>
      </c>
      <c r="O393" s="30">
        <f t="shared" si="155"/>
        <v>126080065359</v>
      </c>
      <c r="P393" s="30">
        <f t="shared" si="155"/>
        <v>0</v>
      </c>
      <c r="Q393" s="31">
        <f t="shared" si="155"/>
        <v>0</v>
      </c>
    </row>
    <row r="394" spans="1:17" ht="18.600000000000001" thickBot="1" x14ac:dyDescent="0.35">
      <c r="A394" s="79" t="s">
        <v>414</v>
      </c>
      <c r="B394" s="20" t="s">
        <v>274</v>
      </c>
      <c r="C394" s="21" t="s">
        <v>175</v>
      </c>
      <c r="D394" s="21">
        <v>11</v>
      </c>
      <c r="E394" s="21" t="s">
        <v>22</v>
      </c>
      <c r="F394" s="22" t="s">
        <v>211</v>
      </c>
      <c r="G394" s="24">
        <v>126080065359</v>
      </c>
      <c r="H394" s="24">
        <v>0</v>
      </c>
      <c r="I394" s="24">
        <v>0</v>
      </c>
      <c r="J394" s="24">
        <v>0</v>
      </c>
      <c r="K394" s="24">
        <v>0</v>
      </c>
      <c r="L394" s="24">
        <f t="shared" si="147"/>
        <v>0</v>
      </c>
      <c r="M394" s="24">
        <f t="shared" si="146"/>
        <v>126080065359</v>
      </c>
      <c r="N394" s="24">
        <v>126080065359</v>
      </c>
      <c r="O394" s="24">
        <v>126080065359</v>
      </c>
      <c r="P394" s="24">
        <v>0</v>
      </c>
      <c r="Q394" s="26">
        <v>0</v>
      </c>
    </row>
    <row r="395" spans="1:17" ht="63" thickBot="1" x14ac:dyDescent="0.35">
      <c r="A395" s="79" t="s">
        <v>414</v>
      </c>
      <c r="B395" s="15" t="s">
        <v>275</v>
      </c>
      <c r="C395" s="53"/>
      <c r="D395" s="53"/>
      <c r="E395" s="53"/>
      <c r="F395" s="17" t="s">
        <v>276</v>
      </c>
      <c r="G395" s="30">
        <f t="shared" ref="G395:Q397" si="156">+G396</f>
        <v>91282312485</v>
      </c>
      <c r="H395" s="30">
        <f t="shared" si="156"/>
        <v>0</v>
      </c>
      <c r="I395" s="30">
        <f t="shared" si="156"/>
        <v>0</v>
      </c>
      <c r="J395" s="30">
        <f t="shared" si="156"/>
        <v>0</v>
      </c>
      <c r="K395" s="30">
        <f t="shared" si="156"/>
        <v>0</v>
      </c>
      <c r="L395" s="30">
        <f t="shared" si="147"/>
        <v>0</v>
      </c>
      <c r="M395" s="30">
        <f t="shared" si="146"/>
        <v>91282312485</v>
      </c>
      <c r="N395" s="30">
        <f t="shared" si="156"/>
        <v>91282312485</v>
      </c>
      <c r="O395" s="30">
        <f t="shared" si="156"/>
        <v>91282312485</v>
      </c>
      <c r="P395" s="30">
        <f t="shared" si="156"/>
        <v>0</v>
      </c>
      <c r="Q395" s="31">
        <f t="shared" si="156"/>
        <v>0</v>
      </c>
    </row>
    <row r="396" spans="1:17" ht="63" thickBot="1" x14ac:dyDescent="0.35">
      <c r="A396" s="79" t="s">
        <v>414</v>
      </c>
      <c r="B396" s="15" t="s">
        <v>277</v>
      </c>
      <c r="C396" s="21"/>
      <c r="D396" s="21"/>
      <c r="E396" s="21"/>
      <c r="F396" s="54" t="s">
        <v>276</v>
      </c>
      <c r="G396" s="30">
        <f t="shared" si="156"/>
        <v>91282312485</v>
      </c>
      <c r="H396" s="30">
        <f t="shared" si="156"/>
        <v>0</v>
      </c>
      <c r="I396" s="30">
        <f t="shared" si="156"/>
        <v>0</v>
      </c>
      <c r="J396" s="30">
        <f t="shared" si="156"/>
        <v>0</v>
      </c>
      <c r="K396" s="30">
        <f t="shared" si="156"/>
        <v>0</v>
      </c>
      <c r="L396" s="30">
        <f t="shared" si="147"/>
        <v>0</v>
      </c>
      <c r="M396" s="30">
        <f t="shared" si="146"/>
        <v>91282312485</v>
      </c>
      <c r="N396" s="30">
        <f t="shared" si="156"/>
        <v>91282312485</v>
      </c>
      <c r="O396" s="30">
        <f t="shared" si="156"/>
        <v>91282312485</v>
      </c>
      <c r="P396" s="30">
        <f t="shared" si="156"/>
        <v>0</v>
      </c>
      <c r="Q396" s="31">
        <f t="shared" si="156"/>
        <v>0</v>
      </c>
    </row>
    <row r="397" spans="1:17" ht="18.600000000000001" thickBot="1" x14ac:dyDescent="0.35">
      <c r="A397" s="79" t="s">
        <v>414</v>
      </c>
      <c r="B397" s="15" t="s">
        <v>278</v>
      </c>
      <c r="C397" s="21"/>
      <c r="D397" s="21"/>
      <c r="E397" s="21"/>
      <c r="F397" s="17" t="s">
        <v>221</v>
      </c>
      <c r="G397" s="30">
        <f t="shared" si="156"/>
        <v>91282312485</v>
      </c>
      <c r="H397" s="30">
        <f t="shared" si="156"/>
        <v>0</v>
      </c>
      <c r="I397" s="30">
        <f t="shared" si="156"/>
        <v>0</v>
      </c>
      <c r="J397" s="30">
        <f t="shared" si="156"/>
        <v>0</v>
      </c>
      <c r="K397" s="30">
        <f t="shared" si="156"/>
        <v>0</v>
      </c>
      <c r="L397" s="30">
        <f t="shared" si="147"/>
        <v>0</v>
      </c>
      <c r="M397" s="30">
        <f t="shared" si="146"/>
        <v>91282312485</v>
      </c>
      <c r="N397" s="30">
        <f t="shared" si="156"/>
        <v>91282312485</v>
      </c>
      <c r="O397" s="30">
        <f t="shared" si="156"/>
        <v>91282312485</v>
      </c>
      <c r="P397" s="30">
        <f t="shared" si="156"/>
        <v>0</v>
      </c>
      <c r="Q397" s="31">
        <f t="shared" si="156"/>
        <v>0</v>
      </c>
    </row>
    <row r="398" spans="1:17" ht="18.600000000000001" thickBot="1" x14ac:dyDescent="0.35">
      <c r="A398" s="79" t="s">
        <v>414</v>
      </c>
      <c r="B398" s="20" t="s">
        <v>279</v>
      </c>
      <c r="C398" s="21" t="s">
        <v>175</v>
      </c>
      <c r="D398" s="21">
        <v>11</v>
      </c>
      <c r="E398" s="21" t="s">
        <v>22</v>
      </c>
      <c r="F398" s="22" t="s">
        <v>211</v>
      </c>
      <c r="G398" s="24">
        <v>91282312485</v>
      </c>
      <c r="H398" s="24">
        <v>0</v>
      </c>
      <c r="I398" s="24">
        <v>0</v>
      </c>
      <c r="J398" s="24">
        <v>0</v>
      </c>
      <c r="K398" s="24">
        <v>0</v>
      </c>
      <c r="L398" s="24">
        <f t="shared" si="147"/>
        <v>0</v>
      </c>
      <c r="M398" s="24">
        <f t="shared" si="146"/>
        <v>91282312485</v>
      </c>
      <c r="N398" s="24">
        <v>91282312485</v>
      </c>
      <c r="O398" s="24">
        <v>91282312485</v>
      </c>
      <c r="P398" s="24">
        <v>0</v>
      </c>
      <c r="Q398" s="26">
        <v>0</v>
      </c>
    </row>
    <row r="399" spans="1:17" ht="78.599999999999994" thickBot="1" x14ac:dyDescent="0.35">
      <c r="A399" s="79" t="s">
        <v>414</v>
      </c>
      <c r="B399" s="15" t="s">
        <v>280</v>
      </c>
      <c r="C399" s="53"/>
      <c r="D399" s="53"/>
      <c r="E399" s="53"/>
      <c r="F399" s="17" t="s">
        <v>281</v>
      </c>
      <c r="G399" s="30">
        <f t="shared" ref="G399:Q401" si="157">+G400</f>
        <v>175214577228</v>
      </c>
      <c r="H399" s="30">
        <f t="shared" si="157"/>
        <v>0</v>
      </c>
      <c r="I399" s="30">
        <f t="shared" si="157"/>
        <v>0</v>
      </c>
      <c r="J399" s="30">
        <f t="shared" si="157"/>
        <v>0</v>
      </c>
      <c r="K399" s="30">
        <f t="shared" si="157"/>
        <v>0</v>
      </c>
      <c r="L399" s="30">
        <f t="shared" si="147"/>
        <v>0</v>
      </c>
      <c r="M399" s="30">
        <f t="shared" si="146"/>
        <v>175214577228</v>
      </c>
      <c r="N399" s="30">
        <f t="shared" si="157"/>
        <v>175214577228</v>
      </c>
      <c r="O399" s="30">
        <f t="shared" si="157"/>
        <v>175214577228</v>
      </c>
      <c r="P399" s="30">
        <f t="shared" si="157"/>
        <v>8358018752</v>
      </c>
      <c r="Q399" s="31">
        <f t="shared" si="157"/>
        <v>8358018752</v>
      </c>
    </row>
    <row r="400" spans="1:17" ht="78.599999999999994" thickBot="1" x14ac:dyDescent="0.35">
      <c r="A400" s="79" t="s">
        <v>414</v>
      </c>
      <c r="B400" s="15" t="s">
        <v>282</v>
      </c>
      <c r="C400" s="21"/>
      <c r="D400" s="21"/>
      <c r="E400" s="21"/>
      <c r="F400" s="54" t="s">
        <v>281</v>
      </c>
      <c r="G400" s="30">
        <f t="shared" si="157"/>
        <v>175214577228</v>
      </c>
      <c r="H400" s="30">
        <f t="shared" si="157"/>
        <v>0</v>
      </c>
      <c r="I400" s="30">
        <f t="shared" si="157"/>
        <v>0</v>
      </c>
      <c r="J400" s="30">
        <f t="shared" si="157"/>
        <v>0</v>
      </c>
      <c r="K400" s="30">
        <f t="shared" si="157"/>
        <v>0</v>
      </c>
      <c r="L400" s="30">
        <f t="shared" si="147"/>
        <v>0</v>
      </c>
      <c r="M400" s="30">
        <f t="shared" si="146"/>
        <v>175214577228</v>
      </c>
      <c r="N400" s="30">
        <f t="shared" si="157"/>
        <v>175214577228</v>
      </c>
      <c r="O400" s="30">
        <f t="shared" si="157"/>
        <v>175214577228</v>
      </c>
      <c r="P400" s="30">
        <f t="shared" si="157"/>
        <v>8358018752</v>
      </c>
      <c r="Q400" s="31">
        <f t="shared" si="157"/>
        <v>8358018752</v>
      </c>
    </row>
    <row r="401" spans="1:17" ht="18.600000000000001" thickBot="1" x14ac:dyDescent="0.35">
      <c r="A401" s="79" t="s">
        <v>414</v>
      </c>
      <c r="B401" s="15" t="s">
        <v>283</v>
      </c>
      <c r="C401" s="21"/>
      <c r="D401" s="21"/>
      <c r="E401" s="21"/>
      <c r="F401" s="17" t="s">
        <v>221</v>
      </c>
      <c r="G401" s="30">
        <f t="shared" si="157"/>
        <v>175214577228</v>
      </c>
      <c r="H401" s="30">
        <f t="shared" si="157"/>
        <v>0</v>
      </c>
      <c r="I401" s="30">
        <f t="shared" si="157"/>
        <v>0</v>
      </c>
      <c r="J401" s="30">
        <f t="shared" si="157"/>
        <v>0</v>
      </c>
      <c r="K401" s="30">
        <f t="shared" si="157"/>
        <v>0</v>
      </c>
      <c r="L401" s="30">
        <f t="shared" si="147"/>
        <v>0</v>
      </c>
      <c r="M401" s="30">
        <f t="shared" si="146"/>
        <v>175214577228</v>
      </c>
      <c r="N401" s="30">
        <f t="shared" si="157"/>
        <v>175214577228</v>
      </c>
      <c r="O401" s="30">
        <f t="shared" si="157"/>
        <v>175214577228</v>
      </c>
      <c r="P401" s="30">
        <f t="shared" si="157"/>
        <v>8358018752</v>
      </c>
      <c r="Q401" s="31">
        <f t="shared" si="157"/>
        <v>8358018752</v>
      </c>
    </row>
    <row r="402" spans="1:17" ht="18.600000000000001" thickBot="1" x14ac:dyDescent="0.35">
      <c r="A402" s="79" t="s">
        <v>414</v>
      </c>
      <c r="B402" s="20" t="s">
        <v>284</v>
      </c>
      <c r="C402" s="21" t="s">
        <v>175</v>
      </c>
      <c r="D402" s="21">
        <v>11</v>
      </c>
      <c r="E402" s="21" t="s">
        <v>22</v>
      </c>
      <c r="F402" s="22" t="s">
        <v>211</v>
      </c>
      <c r="G402" s="24">
        <v>175214577228</v>
      </c>
      <c r="H402" s="24">
        <v>0</v>
      </c>
      <c r="I402" s="24">
        <v>0</v>
      </c>
      <c r="J402" s="24">
        <v>0</v>
      </c>
      <c r="K402" s="24">
        <v>0</v>
      </c>
      <c r="L402" s="24">
        <f t="shared" si="147"/>
        <v>0</v>
      </c>
      <c r="M402" s="24">
        <f t="shared" si="146"/>
        <v>175214577228</v>
      </c>
      <c r="N402" s="24">
        <v>175214577228</v>
      </c>
      <c r="O402" s="24">
        <v>175214577228</v>
      </c>
      <c r="P402" s="24">
        <v>8358018752</v>
      </c>
      <c r="Q402" s="26">
        <v>8358018752</v>
      </c>
    </row>
    <row r="403" spans="1:17" ht="47.4" thickBot="1" x14ac:dyDescent="0.35">
      <c r="A403" s="79" t="s">
        <v>414</v>
      </c>
      <c r="B403" s="15" t="s">
        <v>285</v>
      </c>
      <c r="C403" s="53"/>
      <c r="D403" s="53"/>
      <c r="E403" s="53"/>
      <c r="F403" s="17" t="s">
        <v>286</v>
      </c>
      <c r="G403" s="30">
        <f>+G404</f>
        <v>109796058849</v>
      </c>
      <c r="H403" s="30">
        <f t="shared" ref="H403:Q405" si="158">+H404</f>
        <v>0</v>
      </c>
      <c r="I403" s="30">
        <f t="shared" si="158"/>
        <v>0</v>
      </c>
      <c r="J403" s="30">
        <f t="shared" si="158"/>
        <v>0</v>
      </c>
      <c r="K403" s="30">
        <f t="shared" si="158"/>
        <v>0</v>
      </c>
      <c r="L403" s="30">
        <f t="shared" si="147"/>
        <v>0</v>
      </c>
      <c r="M403" s="30">
        <f t="shared" si="146"/>
        <v>109796058849</v>
      </c>
      <c r="N403" s="30">
        <f t="shared" si="158"/>
        <v>109796058849</v>
      </c>
      <c r="O403" s="30">
        <f t="shared" si="158"/>
        <v>109796058849</v>
      </c>
      <c r="P403" s="30">
        <f t="shared" si="158"/>
        <v>19071686158</v>
      </c>
      <c r="Q403" s="31">
        <f t="shared" si="158"/>
        <v>19071686158</v>
      </c>
    </row>
    <row r="404" spans="1:17" ht="47.4" thickBot="1" x14ac:dyDescent="0.35">
      <c r="A404" s="79" t="s">
        <v>414</v>
      </c>
      <c r="B404" s="15" t="s">
        <v>287</v>
      </c>
      <c r="C404" s="21"/>
      <c r="D404" s="21"/>
      <c r="E404" s="21"/>
      <c r="F404" s="54" t="s">
        <v>286</v>
      </c>
      <c r="G404" s="30">
        <f t="shared" ref="G404:Q405" si="159">+G405</f>
        <v>109796058849</v>
      </c>
      <c r="H404" s="30">
        <f t="shared" si="159"/>
        <v>0</v>
      </c>
      <c r="I404" s="30">
        <f t="shared" si="159"/>
        <v>0</v>
      </c>
      <c r="J404" s="30">
        <f t="shared" si="159"/>
        <v>0</v>
      </c>
      <c r="K404" s="30">
        <f t="shared" si="159"/>
        <v>0</v>
      </c>
      <c r="L404" s="30">
        <f t="shared" si="147"/>
        <v>0</v>
      </c>
      <c r="M404" s="30">
        <f t="shared" si="146"/>
        <v>109796058849</v>
      </c>
      <c r="N404" s="30">
        <f t="shared" si="159"/>
        <v>109796058849</v>
      </c>
      <c r="O404" s="30">
        <f t="shared" si="159"/>
        <v>109796058849</v>
      </c>
      <c r="P404" s="30">
        <f t="shared" si="159"/>
        <v>19071686158</v>
      </c>
      <c r="Q404" s="31">
        <f t="shared" si="159"/>
        <v>19071686158</v>
      </c>
    </row>
    <row r="405" spans="1:17" ht="18.600000000000001" thickBot="1" x14ac:dyDescent="0.35">
      <c r="A405" s="79" t="s">
        <v>414</v>
      </c>
      <c r="B405" s="15" t="s">
        <v>288</v>
      </c>
      <c r="C405" s="21"/>
      <c r="D405" s="21"/>
      <c r="E405" s="21"/>
      <c r="F405" s="17" t="s">
        <v>221</v>
      </c>
      <c r="G405" s="30">
        <f t="shared" si="159"/>
        <v>109796058849</v>
      </c>
      <c r="H405" s="30">
        <f t="shared" si="158"/>
        <v>0</v>
      </c>
      <c r="I405" s="30">
        <f t="shared" si="158"/>
        <v>0</v>
      </c>
      <c r="J405" s="30">
        <f t="shared" si="158"/>
        <v>0</v>
      </c>
      <c r="K405" s="30">
        <f t="shared" si="158"/>
        <v>0</v>
      </c>
      <c r="L405" s="30">
        <f t="shared" si="147"/>
        <v>0</v>
      </c>
      <c r="M405" s="30">
        <f t="shared" si="146"/>
        <v>109796058849</v>
      </c>
      <c r="N405" s="30">
        <f t="shared" si="158"/>
        <v>109796058849</v>
      </c>
      <c r="O405" s="30">
        <f t="shared" si="158"/>
        <v>109796058849</v>
      </c>
      <c r="P405" s="30">
        <f t="shared" si="158"/>
        <v>19071686158</v>
      </c>
      <c r="Q405" s="31">
        <f t="shared" si="158"/>
        <v>19071686158</v>
      </c>
    </row>
    <row r="406" spans="1:17" ht="18.600000000000001" thickBot="1" x14ac:dyDescent="0.35">
      <c r="A406" s="79" t="s">
        <v>414</v>
      </c>
      <c r="B406" s="20" t="s">
        <v>289</v>
      </c>
      <c r="C406" s="53" t="s">
        <v>175</v>
      </c>
      <c r="D406" s="53">
        <v>11</v>
      </c>
      <c r="E406" s="21" t="s">
        <v>22</v>
      </c>
      <c r="F406" s="22" t="s">
        <v>211</v>
      </c>
      <c r="G406" s="24">
        <v>109796058849</v>
      </c>
      <c r="H406" s="24">
        <v>0</v>
      </c>
      <c r="I406" s="24">
        <v>0</v>
      </c>
      <c r="J406" s="24">
        <v>0</v>
      </c>
      <c r="K406" s="24">
        <v>0</v>
      </c>
      <c r="L406" s="24">
        <f t="shared" si="147"/>
        <v>0</v>
      </c>
      <c r="M406" s="24">
        <f t="shared" si="146"/>
        <v>109796058849</v>
      </c>
      <c r="N406" s="24">
        <v>109796058849</v>
      </c>
      <c r="O406" s="24">
        <v>109796058849</v>
      </c>
      <c r="P406" s="24">
        <v>19071686158</v>
      </c>
      <c r="Q406" s="26">
        <v>19071686158</v>
      </c>
    </row>
    <row r="407" spans="1:17" ht="63" thickBot="1" x14ac:dyDescent="0.35">
      <c r="A407" s="79" t="s">
        <v>414</v>
      </c>
      <c r="B407" s="15" t="s">
        <v>290</v>
      </c>
      <c r="C407" s="53"/>
      <c r="D407" s="53"/>
      <c r="E407" s="53"/>
      <c r="F407" s="17" t="s">
        <v>291</v>
      </c>
      <c r="G407" s="30">
        <f t="shared" ref="G407:Q409" si="160">+G408</f>
        <v>216924287600</v>
      </c>
      <c r="H407" s="30">
        <f t="shared" si="160"/>
        <v>0</v>
      </c>
      <c r="I407" s="30">
        <f t="shared" si="160"/>
        <v>0</v>
      </c>
      <c r="J407" s="30">
        <f t="shared" si="160"/>
        <v>0</v>
      </c>
      <c r="K407" s="30">
        <f t="shared" si="160"/>
        <v>0</v>
      </c>
      <c r="L407" s="30">
        <f t="shared" si="147"/>
        <v>0</v>
      </c>
      <c r="M407" s="30">
        <f t="shared" si="146"/>
        <v>216924287600</v>
      </c>
      <c r="N407" s="30">
        <f t="shared" si="160"/>
        <v>216924287600</v>
      </c>
      <c r="O407" s="30">
        <f t="shared" si="160"/>
        <v>216924287600</v>
      </c>
      <c r="P407" s="30">
        <f t="shared" si="160"/>
        <v>14013027754</v>
      </c>
      <c r="Q407" s="31">
        <f t="shared" si="160"/>
        <v>14013027754</v>
      </c>
    </row>
    <row r="408" spans="1:17" ht="63" thickBot="1" x14ac:dyDescent="0.35">
      <c r="A408" s="79" t="s">
        <v>414</v>
      </c>
      <c r="B408" s="15" t="s">
        <v>292</v>
      </c>
      <c r="C408" s="21"/>
      <c r="D408" s="21"/>
      <c r="E408" s="21"/>
      <c r="F408" s="54" t="s">
        <v>291</v>
      </c>
      <c r="G408" s="30">
        <f t="shared" si="160"/>
        <v>216924287600</v>
      </c>
      <c r="H408" s="30">
        <f t="shared" si="160"/>
        <v>0</v>
      </c>
      <c r="I408" s="30">
        <f t="shared" si="160"/>
        <v>0</v>
      </c>
      <c r="J408" s="30">
        <f t="shared" si="160"/>
        <v>0</v>
      </c>
      <c r="K408" s="30">
        <f t="shared" si="160"/>
        <v>0</v>
      </c>
      <c r="L408" s="30">
        <f t="shared" si="147"/>
        <v>0</v>
      </c>
      <c r="M408" s="30">
        <f t="shared" si="146"/>
        <v>216924287600</v>
      </c>
      <c r="N408" s="30">
        <f t="shared" si="160"/>
        <v>216924287600</v>
      </c>
      <c r="O408" s="30">
        <f t="shared" si="160"/>
        <v>216924287600</v>
      </c>
      <c r="P408" s="30">
        <f t="shared" si="160"/>
        <v>14013027754</v>
      </c>
      <c r="Q408" s="31">
        <f t="shared" si="160"/>
        <v>14013027754</v>
      </c>
    </row>
    <row r="409" spans="1:17" ht="18.600000000000001" thickBot="1" x14ac:dyDescent="0.35">
      <c r="A409" s="79" t="s">
        <v>414</v>
      </c>
      <c r="B409" s="15" t="s">
        <v>293</v>
      </c>
      <c r="C409" s="21"/>
      <c r="D409" s="21"/>
      <c r="E409" s="21"/>
      <c r="F409" s="17" t="s">
        <v>221</v>
      </c>
      <c r="G409" s="30">
        <f t="shared" si="160"/>
        <v>216924287600</v>
      </c>
      <c r="H409" s="30">
        <f t="shared" si="160"/>
        <v>0</v>
      </c>
      <c r="I409" s="30">
        <f t="shared" si="160"/>
        <v>0</v>
      </c>
      <c r="J409" s="30">
        <f t="shared" si="160"/>
        <v>0</v>
      </c>
      <c r="K409" s="30">
        <f t="shared" si="160"/>
        <v>0</v>
      </c>
      <c r="L409" s="30">
        <f t="shared" si="147"/>
        <v>0</v>
      </c>
      <c r="M409" s="30">
        <f t="shared" si="146"/>
        <v>216924287600</v>
      </c>
      <c r="N409" s="30">
        <f t="shared" si="160"/>
        <v>216924287600</v>
      </c>
      <c r="O409" s="30">
        <f t="shared" si="160"/>
        <v>216924287600</v>
      </c>
      <c r="P409" s="30">
        <f t="shared" si="160"/>
        <v>14013027754</v>
      </c>
      <c r="Q409" s="31">
        <f t="shared" si="160"/>
        <v>14013027754</v>
      </c>
    </row>
    <row r="410" spans="1:17" ht="18.600000000000001" thickBot="1" x14ac:dyDescent="0.35">
      <c r="A410" s="79" t="s">
        <v>414</v>
      </c>
      <c r="B410" s="20" t="s">
        <v>294</v>
      </c>
      <c r="C410" s="21" t="s">
        <v>175</v>
      </c>
      <c r="D410" s="21">
        <v>11</v>
      </c>
      <c r="E410" s="21" t="s">
        <v>22</v>
      </c>
      <c r="F410" s="22" t="s">
        <v>211</v>
      </c>
      <c r="G410" s="24">
        <v>216924287600</v>
      </c>
      <c r="H410" s="24">
        <v>0</v>
      </c>
      <c r="I410" s="24">
        <v>0</v>
      </c>
      <c r="J410" s="24">
        <v>0</v>
      </c>
      <c r="K410" s="24">
        <v>0</v>
      </c>
      <c r="L410" s="24">
        <f t="shared" si="147"/>
        <v>0</v>
      </c>
      <c r="M410" s="24">
        <f t="shared" si="146"/>
        <v>216924287600</v>
      </c>
      <c r="N410" s="24">
        <v>216924287600</v>
      </c>
      <c r="O410" s="24">
        <v>216924287600</v>
      </c>
      <c r="P410" s="24">
        <v>14013027754</v>
      </c>
      <c r="Q410" s="26">
        <v>14013027754</v>
      </c>
    </row>
    <row r="411" spans="1:17" ht="63" thickBot="1" x14ac:dyDescent="0.35">
      <c r="A411" s="79" t="s">
        <v>414</v>
      </c>
      <c r="B411" s="15" t="s">
        <v>295</v>
      </c>
      <c r="C411" s="53"/>
      <c r="D411" s="53"/>
      <c r="E411" s="53"/>
      <c r="F411" s="17" t="s">
        <v>296</v>
      </c>
      <c r="G411" s="30">
        <f t="shared" ref="G411:Q413" si="161">+G412</f>
        <v>263086153404</v>
      </c>
      <c r="H411" s="30">
        <f t="shared" si="161"/>
        <v>0</v>
      </c>
      <c r="I411" s="30">
        <f t="shared" si="161"/>
        <v>0</v>
      </c>
      <c r="J411" s="30">
        <f t="shared" si="161"/>
        <v>0</v>
      </c>
      <c r="K411" s="30">
        <f t="shared" si="161"/>
        <v>0</v>
      </c>
      <c r="L411" s="30">
        <f t="shared" si="147"/>
        <v>0</v>
      </c>
      <c r="M411" s="30">
        <f t="shared" si="146"/>
        <v>263086153404</v>
      </c>
      <c r="N411" s="30">
        <f t="shared" si="161"/>
        <v>263086153404</v>
      </c>
      <c r="O411" s="30">
        <f t="shared" si="161"/>
        <v>263086153404</v>
      </c>
      <c r="P411" s="30">
        <f t="shared" si="161"/>
        <v>0</v>
      </c>
      <c r="Q411" s="31">
        <f t="shared" si="161"/>
        <v>0</v>
      </c>
    </row>
    <row r="412" spans="1:17" ht="63" thickBot="1" x14ac:dyDescent="0.35">
      <c r="A412" s="79" t="s">
        <v>414</v>
      </c>
      <c r="B412" s="15" t="s">
        <v>297</v>
      </c>
      <c r="C412" s="21"/>
      <c r="D412" s="21"/>
      <c r="E412" s="21"/>
      <c r="F412" s="54" t="s">
        <v>296</v>
      </c>
      <c r="G412" s="30">
        <f t="shared" si="161"/>
        <v>263086153404</v>
      </c>
      <c r="H412" s="30">
        <f t="shared" si="161"/>
        <v>0</v>
      </c>
      <c r="I412" s="30">
        <f t="shared" si="161"/>
        <v>0</v>
      </c>
      <c r="J412" s="30">
        <f t="shared" si="161"/>
        <v>0</v>
      </c>
      <c r="K412" s="30">
        <f t="shared" si="161"/>
        <v>0</v>
      </c>
      <c r="L412" s="30">
        <f t="shared" si="147"/>
        <v>0</v>
      </c>
      <c r="M412" s="30">
        <f t="shared" si="146"/>
        <v>263086153404</v>
      </c>
      <c r="N412" s="30">
        <f t="shared" si="161"/>
        <v>263086153404</v>
      </c>
      <c r="O412" s="30">
        <f t="shared" si="161"/>
        <v>263086153404</v>
      </c>
      <c r="P412" s="30">
        <f t="shared" si="161"/>
        <v>0</v>
      </c>
      <c r="Q412" s="31">
        <f t="shared" si="161"/>
        <v>0</v>
      </c>
    </row>
    <row r="413" spans="1:17" ht="18.600000000000001" thickBot="1" x14ac:dyDescent="0.35">
      <c r="A413" s="79" t="s">
        <v>414</v>
      </c>
      <c r="B413" s="15" t="s">
        <v>298</v>
      </c>
      <c r="C413" s="21"/>
      <c r="D413" s="21"/>
      <c r="E413" s="21"/>
      <c r="F413" s="17" t="s">
        <v>221</v>
      </c>
      <c r="G413" s="30">
        <f t="shared" si="161"/>
        <v>263086153404</v>
      </c>
      <c r="H413" s="30">
        <f t="shared" si="161"/>
        <v>0</v>
      </c>
      <c r="I413" s="30">
        <f t="shared" si="161"/>
        <v>0</v>
      </c>
      <c r="J413" s="30">
        <f t="shared" si="161"/>
        <v>0</v>
      </c>
      <c r="K413" s="30">
        <f t="shared" si="161"/>
        <v>0</v>
      </c>
      <c r="L413" s="30">
        <f t="shared" si="147"/>
        <v>0</v>
      </c>
      <c r="M413" s="30">
        <f t="shared" si="146"/>
        <v>263086153404</v>
      </c>
      <c r="N413" s="30">
        <f t="shared" si="161"/>
        <v>263086153404</v>
      </c>
      <c r="O413" s="30">
        <f t="shared" si="161"/>
        <v>263086153404</v>
      </c>
      <c r="P413" s="30">
        <f t="shared" si="161"/>
        <v>0</v>
      </c>
      <c r="Q413" s="31">
        <f t="shared" si="161"/>
        <v>0</v>
      </c>
    </row>
    <row r="414" spans="1:17" ht="18.600000000000001" thickBot="1" x14ac:dyDescent="0.35">
      <c r="A414" s="79" t="s">
        <v>414</v>
      </c>
      <c r="B414" s="20" t="s">
        <v>299</v>
      </c>
      <c r="C414" s="21" t="s">
        <v>175</v>
      </c>
      <c r="D414" s="21">
        <v>11</v>
      </c>
      <c r="E414" s="21" t="s">
        <v>22</v>
      </c>
      <c r="F414" s="22" t="s">
        <v>211</v>
      </c>
      <c r="G414" s="24">
        <v>263086153404</v>
      </c>
      <c r="H414" s="24">
        <v>0</v>
      </c>
      <c r="I414" s="24">
        <v>0</v>
      </c>
      <c r="J414" s="24">
        <v>0</v>
      </c>
      <c r="K414" s="24">
        <v>0</v>
      </c>
      <c r="L414" s="24">
        <f t="shared" si="147"/>
        <v>0</v>
      </c>
      <c r="M414" s="24">
        <f t="shared" si="146"/>
        <v>263086153404</v>
      </c>
      <c r="N414" s="24">
        <v>263086153404</v>
      </c>
      <c r="O414" s="24">
        <v>263086153404</v>
      </c>
      <c r="P414" s="24">
        <v>0</v>
      </c>
      <c r="Q414" s="26">
        <v>0</v>
      </c>
    </row>
    <row r="415" spans="1:17" ht="63" thickBot="1" x14ac:dyDescent="0.35">
      <c r="A415" s="79" t="s">
        <v>414</v>
      </c>
      <c r="B415" s="15" t="s">
        <v>300</v>
      </c>
      <c r="C415" s="53"/>
      <c r="D415" s="53"/>
      <c r="E415" s="53"/>
      <c r="F415" s="17" t="s">
        <v>301</v>
      </c>
      <c r="G415" s="30">
        <f t="shared" ref="G415:Q417" si="162">+G416</f>
        <v>138383140985</v>
      </c>
      <c r="H415" s="30">
        <f t="shared" si="162"/>
        <v>0</v>
      </c>
      <c r="I415" s="30">
        <f t="shared" si="162"/>
        <v>0</v>
      </c>
      <c r="J415" s="30">
        <f t="shared" si="162"/>
        <v>0</v>
      </c>
      <c r="K415" s="30">
        <f t="shared" si="162"/>
        <v>0</v>
      </c>
      <c r="L415" s="30">
        <f t="shared" si="147"/>
        <v>0</v>
      </c>
      <c r="M415" s="30">
        <f t="shared" si="146"/>
        <v>138383140985</v>
      </c>
      <c r="N415" s="30">
        <f t="shared" si="162"/>
        <v>138383140985</v>
      </c>
      <c r="O415" s="30">
        <f t="shared" si="162"/>
        <v>138383140985</v>
      </c>
      <c r="P415" s="30">
        <f t="shared" si="162"/>
        <v>27914520438</v>
      </c>
      <c r="Q415" s="31">
        <f t="shared" si="162"/>
        <v>27914520438</v>
      </c>
    </row>
    <row r="416" spans="1:17" ht="63" thickBot="1" x14ac:dyDescent="0.35">
      <c r="A416" s="79" t="s">
        <v>414</v>
      </c>
      <c r="B416" s="15" t="s">
        <v>302</v>
      </c>
      <c r="C416" s="21"/>
      <c r="D416" s="21"/>
      <c r="E416" s="21"/>
      <c r="F416" s="54" t="s">
        <v>301</v>
      </c>
      <c r="G416" s="30">
        <f t="shared" si="162"/>
        <v>138383140985</v>
      </c>
      <c r="H416" s="30">
        <f t="shared" si="162"/>
        <v>0</v>
      </c>
      <c r="I416" s="30">
        <f t="shared" si="162"/>
        <v>0</v>
      </c>
      <c r="J416" s="30">
        <f t="shared" si="162"/>
        <v>0</v>
      </c>
      <c r="K416" s="30">
        <f t="shared" si="162"/>
        <v>0</v>
      </c>
      <c r="L416" s="30">
        <f t="shared" si="147"/>
        <v>0</v>
      </c>
      <c r="M416" s="30">
        <f t="shared" si="146"/>
        <v>138383140985</v>
      </c>
      <c r="N416" s="30">
        <f t="shared" si="162"/>
        <v>138383140985</v>
      </c>
      <c r="O416" s="30">
        <f t="shared" si="162"/>
        <v>138383140985</v>
      </c>
      <c r="P416" s="30">
        <f t="shared" si="162"/>
        <v>27914520438</v>
      </c>
      <c r="Q416" s="31">
        <f t="shared" si="162"/>
        <v>27914520438</v>
      </c>
    </row>
    <row r="417" spans="1:17" ht="18.600000000000001" thickBot="1" x14ac:dyDescent="0.35">
      <c r="A417" s="79" t="s">
        <v>414</v>
      </c>
      <c r="B417" s="15" t="s">
        <v>303</v>
      </c>
      <c r="C417" s="21"/>
      <c r="D417" s="21"/>
      <c r="E417" s="21"/>
      <c r="F417" s="17" t="s">
        <v>221</v>
      </c>
      <c r="G417" s="30">
        <f t="shared" si="162"/>
        <v>138383140985</v>
      </c>
      <c r="H417" s="30">
        <f t="shared" si="162"/>
        <v>0</v>
      </c>
      <c r="I417" s="30">
        <f t="shared" si="162"/>
        <v>0</v>
      </c>
      <c r="J417" s="30">
        <f t="shared" si="162"/>
        <v>0</v>
      </c>
      <c r="K417" s="30">
        <f t="shared" si="162"/>
        <v>0</v>
      </c>
      <c r="L417" s="30">
        <f t="shared" si="147"/>
        <v>0</v>
      </c>
      <c r="M417" s="30">
        <f t="shared" si="146"/>
        <v>138383140985</v>
      </c>
      <c r="N417" s="30">
        <f t="shared" si="162"/>
        <v>138383140985</v>
      </c>
      <c r="O417" s="30">
        <f t="shared" si="162"/>
        <v>138383140985</v>
      </c>
      <c r="P417" s="30">
        <f t="shared" si="162"/>
        <v>27914520438</v>
      </c>
      <c r="Q417" s="31">
        <f t="shared" si="162"/>
        <v>27914520438</v>
      </c>
    </row>
    <row r="418" spans="1:17" ht="18.600000000000001" thickBot="1" x14ac:dyDescent="0.35">
      <c r="A418" s="79" t="s">
        <v>414</v>
      </c>
      <c r="B418" s="20" t="s">
        <v>304</v>
      </c>
      <c r="C418" s="21" t="s">
        <v>175</v>
      </c>
      <c r="D418" s="21">
        <v>11</v>
      </c>
      <c r="E418" s="21" t="s">
        <v>22</v>
      </c>
      <c r="F418" s="22" t="s">
        <v>211</v>
      </c>
      <c r="G418" s="24">
        <v>138383140985</v>
      </c>
      <c r="H418" s="24">
        <v>0</v>
      </c>
      <c r="I418" s="24">
        <v>0</v>
      </c>
      <c r="J418" s="24">
        <v>0</v>
      </c>
      <c r="K418" s="24">
        <v>0</v>
      </c>
      <c r="L418" s="24">
        <f t="shared" si="147"/>
        <v>0</v>
      </c>
      <c r="M418" s="24">
        <f t="shared" si="146"/>
        <v>138383140985</v>
      </c>
      <c r="N418" s="24">
        <v>138383140985</v>
      </c>
      <c r="O418" s="24">
        <v>138383140985</v>
      </c>
      <c r="P418" s="24">
        <v>27914520438</v>
      </c>
      <c r="Q418" s="26">
        <v>27914520438</v>
      </c>
    </row>
    <row r="419" spans="1:17" ht="63" thickBot="1" x14ac:dyDescent="0.35">
      <c r="A419" s="79" t="s">
        <v>414</v>
      </c>
      <c r="B419" s="15" t="s">
        <v>305</v>
      </c>
      <c r="C419" s="53"/>
      <c r="D419" s="53"/>
      <c r="E419" s="53"/>
      <c r="F419" s="17" t="s">
        <v>306</v>
      </c>
      <c r="G419" s="30">
        <f t="shared" ref="G419:Q421" si="163">+G420</f>
        <v>325658709524</v>
      </c>
      <c r="H419" s="30">
        <f t="shared" si="163"/>
        <v>0</v>
      </c>
      <c r="I419" s="30">
        <f t="shared" si="163"/>
        <v>0</v>
      </c>
      <c r="J419" s="30">
        <f t="shared" si="163"/>
        <v>0</v>
      </c>
      <c r="K419" s="30">
        <f t="shared" si="163"/>
        <v>0</v>
      </c>
      <c r="L419" s="30">
        <f t="shared" si="147"/>
        <v>0</v>
      </c>
      <c r="M419" s="30">
        <f t="shared" si="146"/>
        <v>325658709524</v>
      </c>
      <c r="N419" s="30">
        <f t="shared" si="163"/>
        <v>325658709524</v>
      </c>
      <c r="O419" s="30">
        <f t="shared" si="163"/>
        <v>325658709524</v>
      </c>
      <c r="P419" s="30">
        <f t="shared" si="163"/>
        <v>0</v>
      </c>
      <c r="Q419" s="31">
        <f t="shared" si="163"/>
        <v>0</v>
      </c>
    </row>
    <row r="420" spans="1:17" ht="63" thickBot="1" x14ac:dyDescent="0.35">
      <c r="A420" s="79" t="s">
        <v>414</v>
      </c>
      <c r="B420" s="15" t="s">
        <v>307</v>
      </c>
      <c r="C420" s="21"/>
      <c r="D420" s="21"/>
      <c r="E420" s="21"/>
      <c r="F420" s="54" t="s">
        <v>306</v>
      </c>
      <c r="G420" s="30">
        <f t="shared" si="163"/>
        <v>325658709524</v>
      </c>
      <c r="H420" s="30">
        <f t="shared" si="163"/>
        <v>0</v>
      </c>
      <c r="I420" s="30">
        <f t="shared" si="163"/>
        <v>0</v>
      </c>
      <c r="J420" s="30">
        <f t="shared" si="163"/>
        <v>0</v>
      </c>
      <c r="K420" s="30">
        <f t="shared" si="163"/>
        <v>0</v>
      </c>
      <c r="L420" s="30">
        <f t="shared" si="147"/>
        <v>0</v>
      </c>
      <c r="M420" s="30">
        <f t="shared" si="146"/>
        <v>325658709524</v>
      </c>
      <c r="N420" s="30">
        <f t="shared" si="163"/>
        <v>325658709524</v>
      </c>
      <c r="O420" s="30">
        <f t="shared" si="163"/>
        <v>325658709524</v>
      </c>
      <c r="P420" s="30">
        <f t="shared" si="163"/>
        <v>0</v>
      </c>
      <c r="Q420" s="31">
        <f t="shared" si="163"/>
        <v>0</v>
      </c>
    </row>
    <row r="421" spans="1:17" ht="18.600000000000001" thickBot="1" x14ac:dyDescent="0.35">
      <c r="A421" s="79" t="s">
        <v>414</v>
      </c>
      <c r="B421" s="15" t="s">
        <v>308</v>
      </c>
      <c r="C421" s="21"/>
      <c r="D421" s="21"/>
      <c r="E421" s="21"/>
      <c r="F421" s="17" t="s">
        <v>221</v>
      </c>
      <c r="G421" s="30">
        <f t="shared" si="163"/>
        <v>325658709524</v>
      </c>
      <c r="H421" s="30">
        <f t="shared" si="163"/>
        <v>0</v>
      </c>
      <c r="I421" s="30">
        <f t="shared" si="163"/>
        <v>0</v>
      </c>
      <c r="J421" s="30">
        <f t="shared" si="163"/>
        <v>0</v>
      </c>
      <c r="K421" s="30">
        <f t="shared" si="163"/>
        <v>0</v>
      </c>
      <c r="L421" s="30">
        <f t="shared" si="147"/>
        <v>0</v>
      </c>
      <c r="M421" s="30">
        <f t="shared" si="146"/>
        <v>325658709524</v>
      </c>
      <c r="N421" s="30">
        <f t="shared" si="163"/>
        <v>325658709524</v>
      </c>
      <c r="O421" s="30">
        <f t="shared" si="163"/>
        <v>325658709524</v>
      </c>
      <c r="P421" s="30">
        <f t="shared" si="163"/>
        <v>0</v>
      </c>
      <c r="Q421" s="31">
        <f t="shared" si="163"/>
        <v>0</v>
      </c>
    </row>
    <row r="422" spans="1:17" ht="18.600000000000001" thickBot="1" x14ac:dyDescent="0.35">
      <c r="A422" s="79" t="s">
        <v>414</v>
      </c>
      <c r="B422" s="20" t="s">
        <v>309</v>
      </c>
      <c r="C422" s="21" t="s">
        <v>175</v>
      </c>
      <c r="D422" s="21">
        <v>11</v>
      </c>
      <c r="E422" s="21" t="s">
        <v>22</v>
      </c>
      <c r="F422" s="22" t="s">
        <v>211</v>
      </c>
      <c r="G422" s="24">
        <v>325658709524</v>
      </c>
      <c r="H422" s="24">
        <v>0</v>
      </c>
      <c r="I422" s="24">
        <v>0</v>
      </c>
      <c r="J422" s="24">
        <v>0</v>
      </c>
      <c r="K422" s="24">
        <v>0</v>
      </c>
      <c r="L422" s="24">
        <f t="shared" si="147"/>
        <v>0</v>
      </c>
      <c r="M422" s="24">
        <f t="shared" si="146"/>
        <v>325658709524</v>
      </c>
      <c r="N422" s="24">
        <v>325658709524</v>
      </c>
      <c r="O422" s="24">
        <v>325658709524</v>
      </c>
      <c r="P422" s="24">
        <v>0</v>
      </c>
      <c r="Q422" s="26">
        <v>0</v>
      </c>
    </row>
    <row r="423" spans="1:17" ht="63" thickBot="1" x14ac:dyDescent="0.35">
      <c r="A423" s="79" t="s">
        <v>414</v>
      </c>
      <c r="B423" s="15" t="s">
        <v>310</v>
      </c>
      <c r="C423" s="53"/>
      <c r="D423" s="53"/>
      <c r="E423" s="53"/>
      <c r="F423" s="17" t="s">
        <v>311</v>
      </c>
      <c r="G423" s="30">
        <f>+G424</f>
        <v>101620433497</v>
      </c>
      <c r="H423" s="30">
        <f t="shared" ref="H423:Q425" si="164">+H424</f>
        <v>0</v>
      </c>
      <c r="I423" s="30">
        <f t="shared" si="164"/>
        <v>0</v>
      </c>
      <c r="J423" s="30">
        <f t="shared" si="164"/>
        <v>0</v>
      </c>
      <c r="K423" s="30">
        <f t="shared" si="164"/>
        <v>0</v>
      </c>
      <c r="L423" s="30">
        <f t="shared" si="147"/>
        <v>0</v>
      </c>
      <c r="M423" s="30">
        <f t="shared" si="146"/>
        <v>101620433497</v>
      </c>
      <c r="N423" s="30">
        <f t="shared" si="164"/>
        <v>101620433497</v>
      </c>
      <c r="O423" s="30">
        <f t="shared" si="164"/>
        <v>101620433497</v>
      </c>
      <c r="P423" s="30">
        <f t="shared" si="164"/>
        <v>89796372</v>
      </c>
      <c r="Q423" s="31">
        <f t="shared" si="164"/>
        <v>89796372</v>
      </c>
    </row>
    <row r="424" spans="1:17" ht="63" thickBot="1" x14ac:dyDescent="0.35">
      <c r="A424" s="79" t="s">
        <v>414</v>
      </c>
      <c r="B424" s="15" t="s">
        <v>312</v>
      </c>
      <c r="C424" s="21"/>
      <c r="D424" s="21"/>
      <c r="E424" s="21"/>
      <c r="F424" s="54" t="s">
        <v>311</v>
      </c>
      <c r="G424" s="30">
        <f t="shared" ref="G424:Q425" si="165">+G425</f>
        <v>101620433497</v>
      </c>
      <c r="H424" s="30">
        <f t="shared" si="165"/>
        <v>0</v>
      </c>
      <c r="I424" s="30">
        <f t="shared" si="165"/>
        <v>0</v>
      </c>
      <c r="J424" s="30">
        <f t="shared" si="165"/>
        <v>0</v>
      </c>
      <c r="K424" s="30">
        <f t="shared" si="165"/>
        <v>0</v>
      </c>
      <c r="L424" s="30">
        <f t="shared" si="147"/>
        <v>0</v>
      </c>
      <c r="M424" s="30">
        <f t="shared" si="146"/>
        <v>101620433497</v>
      </c>
      <c r="N424" s="30">
        <f t="shared" si="165"/>
        <v>101620433497</v>
      </c>
      <c r="O424" s="30">
        <f t="shared" si="165"/>
        <v>101620433497</v>
      </c>
      <c r="P424" s="30">
        <f t="shared" si="165"/>
        <v>89796372</v>
      </c>
      <c r="Q424" s="31">
        <f t="shared" si="165"/>
        <v>89796372</v>
      </c>
    </row>
    <row r="425" spans="1:17" ht="18.600000000000001" thickBot="1" x14ac:dyDescent="0.35">
      <c r="A425" s="79" t="s">
        <v>414</v>
      </c>
      <c r="B425" s="15" t="s">
        <v>313</v>
      </c>
      <c r="C425" s="21"/>
      <c r="D425" s="21"/>
      <c r="E425" s="21"/>
      <c r="F425" s="17" t="s">
        <v>221</v>
      </c>
      <c r="G425" s="30">
        <f t="shared" si="165"/>
        <v>101620433497</v>
      </c>
      <c r="H425" s="30">
        <f t="shared" si="164"/>
        <v>0</v>
      </c>
      <c r="I425" s="30">
        <f t="shared" si="164"/>
        <v>0</v>
      </c>
      <c r="J425" s="30">
        <f t="shared" si="164"/>
        <v>0</v>
      </c>
      <c r="K425" s="30">
        <f t="shared" si="164"/>
        <v>0</v>
      </c>
      <c r="L425" s="30">
        <f t="shared" si="147"/>
        <v>0</v>
      </c>
      <c r="M425" s="30">
        <f t="shared" si="146"/>
        <v>101620433497</v>
      </c>
      <c r="N425" s="30">
        <f t="shared" si="164"/>
        <v>101620433497</v>
      </c>
      <c r="O425" s="30">
        <f t="shared" si="164"/>
        <v>101620433497</v>
      </c>
      <c r="P425" s="30">
        <f t="shared" si="164"/>
        <v>89796372</v>
      </c>
      <c r="Q425" s="31">
        <f t="shared" si="164"/>
        <v>89796372</v>
      </c>
    </row>
    <row r="426" spans="1:17" ht="18.600000000000001" thickBot="1" x14ac:dyDescent="0.35">
      <c r="A426" s="79" t="s">
        <v>414</v>
      </c>
      <c r="B426" s="20" t="s">
        <v>314</v>
      </c>
      <c r="C426" s="21" t="s">
        <v>175</v>
      </c>
      <c r="D426" s="21">
        <v>11</v>
      </c>
      <c r="E426" s="21" t="s">
        <v>22</v>
      </c>
      <c r="F426" s="22" t="s">
        <v>211</v>
      </c>
      <c r="G426" s="24">
        <v>101620433497</v>
      </c>
      <c r="H426" s="24">
        <v>0</v>
      </c>
      <c r="I426" s="24">
        <v>0</v>
      </c>
      <c r="J426" s="24">
        <v>0</v>
      </c>
      <c r="K426" s="24">
        <v>0</v>
      </c>
      <c r="L426" s="24">
        <f t="shared" si="147"/>
        <v>0</v>
      </c>
      <c r="M426" s="24">
        <f t="shared" si="146"/>
        <v>101620433497</v>
      </c>
      <c r="N426" s="24">
        <v>101620433497</v>
      </c>
      <c r="O426" s="24">
        <v>101620433497</v>
      </c>
      <c r="P426" s="24">
        <v>89796372</v>
      </c>
      <c r="Q426" s="26">
        <v>89796372</v>
      </c>
    </row>
    <row r="427" spans="1:17" ht="63" thickBot="1" x14ac:dyDescent="0.35">
      <c r="A427" s="79" t="s">
        <v>414</v>
      </c>
      <c r="B427" s="15" t="s">
        <v>315</v>
      </c>
      <c r="C427" s="53"/>
      <c r="D427" s="53"/>
      <c r="E427" s="53"/>
      <c r="F427" s="17" t="s">
        <v>316</v>
      </c>
      <c r="G427" s="30">
        <f t="shared" ref="G427:Q429" si="166">+G428</f>
        <v>331558916195</v>
      </c>
      <c r="H427" s="30">
        <f t="shared" si="166"/>
        <v>0</v>
      </c>
      <c r="I427" s="30">
        <f t="shared" si="166"/>
        <v>0</v>
      </c>
      <c r="J427" s="30">
        <f t="shared" si="166"/>
        <v>0</v>
      </c>
      <c r="K427" s="30">
        <f t="shared" si="166"/>
        <v>0</v>
      </c>
      <c r="L427" s="30">
        <f t="shared" si="147"/>
        <v>0</v>
      </c>
      <c r="M427" s="30">
        <f t="shared" si="146"/>
        <v>331558916195</v>
      </c>
      <c r="N427" s="30">
        <f t="shared" si="166"/>
        <v>331558916195</v>
      </c>
      <c r="O427" s="30">
        <f t="shared" si="166"/>
        <v>331558916195</v>
      </c>
      <c r="P427" s="30">
        <f t="shared" si="166"/>
        <v>0</v>
      </c>
      <c r="Q427" s="31">
        <f t="shared" si="166"/>
        <v>0</v>
      </c>
    </row>
    <row r="428" spans="1:17" ht="63" thickBot="1" x14ac:dyDescent="0.35">
      <c r="A428" s="79" t="s">
        <v>414</v>
      </c>
      <c r="B428" s="15" t="s">
        <v>317</v>
      </c>
      <c r="C428" s="21"/>
      <c r="D428" s="21"/>
      <c r="E428" s="21"/>
      <c r="F428" s="17" t="s">
        <v>316</v>
      </c>
      <c r="G428" s="30">
        <f t="shared" si="166"/>
        <v>331558916195</v>
      </c>
      <c r="H428" s="30">
        <f t="shared" si="166"/>
        <v>0</v>
      </c>
      <c r="I428" s="30">
        <f t="shared" si="166"/>
        <v>0</v>
      </c>
      <c r="J428" s="30">
        <f t="shared" si="166"/>
        <v>0</v>
      </c>
      <c r="K428" s="30">
        <f t="shared" si="166"/>
        <v>0</v>
      </c>
      <c r="L428" s="30">
        <f t="shared" si="147"/>
        <v>0</v>
      </c>
      <c r="M428" s="30">
        <f t="shared" si="146"/>
        <v>331558916195</v>
      </c>
      <c r="N428" s="30">
        <f t="shared" si="166"/>
        <v>331558916195</v>
      </c>
      <c r="O428" s="30">
        <f t="shared" si="166"/>
        <v>331558916195</v>
      </c>
      <c r="P428" s="30">
        <f t="shared" si="166"/>
        <v>0</v>
      </c>
      <c r="Q428" s="31">
        <f t="shared" si="166"/>
        <v>0</v>
      </c>
    </row>
    <row r="429" spans="1:17" ht="18.600000000000001" thickBot="1" x14ac:dyDescent="0.35">
      <c r="A429" s="79" t="s">
        <v>414</v>
      </c>
      <c r="B429" s="15" t="s">
        <v>318</v>
      </c>
      <c r="C429" s="21"/>
      <c r="D429" s="21"/>
      <c r="E429" s="21"/>
      <c r="F429" s="17" t="s">
        <v>221</v>
      </c>
      <c r="G429" s="30">
        <f t="shared" si="166"/>
        <v>331558916195</v>
      </c>
      <c r="H429" s="30">
        <f t="shared" si="166"/>
        <v>0</v>
      </c>
      <c r="I429" s="30">
        <f t="shared" si="166"/>
        <v>0</v>
      </c>
      <c r="J429" s="30">
        <f t="shared" si="166"/>
        <v>0</v>
      </c>
      <c r="K429" s="30">
        <f t="shared" si="166"/>
        <v>0</v>
      </c>
      <c r="L429" s="30">
        <f t="shared" si="147"/>
        <v>0</v>
      </c>
      <c r="M429" s="30">
        <f t="shared" si="146"/>
        <v>331558916195</v>
      </c>
      <c r="N429" s="30">
        <f t="shared" si="166"/>
        <v>331558916195</v>
      </c>
      <c r="O429" s="30">
        <f t="shared" si="166"/>
        <v>331558916195</v>
      </c>
      <c r="P429" s="30">
        <f t="shared" si="166"/>
        <v>0</v>
      </c>
      <c r="Q429" s="31">
        <f t="shared" si="166"/>
        <v>0</v>
      </c>
    </row>
    <row r="430" spans="1:17" ht="18.600000000000001" thickBot="1" x14ac:dyDescent="0.35">
      <c r="A430" s="79" t="s">
        <v>414</v>
      </c>
      <c r="B430" s="20" t="s">
        <v>319</v>
      </c>
      <c r="C430" s="21" t="s">
        <v>175</v>
      </c>
      <c r="D430" s="21">
        <v>11</v>
      </c>
      <c r="E430" s="21" t="s">
        <v>22</v>
      </c>
      <c r="F430" s="22" t="s">
        <v>211</v>
      </c>
      <c r="G430" s="24">
        <v>331558916195</v>
      </c>
      <c r="H430" s="24">
        <v>0</v>
      </c>
      <c r="I430" s="24">
        <v>0</v>
      </c>
      <c r="J430" s="24">
        <v>0</v>
      </c>
      <c r="K430" s="24">
        <v>0</v>
      </c>
      <c r="L430" s="24">
        <f t="shared" si="147"/>
        <v>0</v>
      </c>
      <c r="M430" s="24">
        <f t="shared" si="146"/>
        <v>331558916195</v>
      </c>
      <c r="N430" s="24">
        <v>331558916195</v>
      </c>
      <c r="O430" s="24">
        <v>331558916195</v>
      </c>
      <c r="P430" s="24">
        <v>0</v>
      </c>
      <c r="Q430" s="26">
        <v>0</v>
      </c>
    </row>
    <row r="431" spans="1:17" ht="63" thickBot="1" x14ac:dyDescent="0.35">
      <c r="A431" s="79" t="s">
        <v>414</v>
      </c>
      <c r="B431" s="15" t="s">
        <v>320</v>
      </c>
      <c r="C431" s="53"/>
      <c r="D431" s="53"/>
      <c r="E431" s="53"/>
      <c r="F431" s="17" t="s">
        <v>321</v>
      </c>
      <c r="G431" s="30">
        <f t="shared" ref="G431:Q433" si="167">+G432</f>
        <v>57639326986</v>
      </c>
      <c r="H431" s="30">
        <f t="shared" si="167"/>
        <v>0</v>
      </c>
      <c r="I431" s="30">
        <f t="shared" si="167"/>
        <v>0</v>
      </c>
      <c r="J431" s="30">
        <f t="shared" si="167"/>
        <v>0</v>
      </c>
      <c r="K431" s="30">
        <f t="shared" si="167"/>
        <v>0</v>
      </c>
      <c r="L431" s="30">
        <f t="shared" si="147"/>
        <v>0</v>
      </c>
      <c r="M431" s="30">
        <f t="shared" si="146"/>
        <v>57639326986</v>
      </c>
      <c r="N431" s="30">
        <f t="shared" si="167"/>
        <v>57639326986</v>
      </c>
      <c r="O431" s="30">
        <f t="shared" si="167"/>
        <v>57639326986</v>
      </c>
      <c r="P431" s="30">
        <f t="shared" si="167"/>
        <v>0</v>
      </c>
      <c r="Q431" s="31">
        <f t="shared" si="167"/>
        <v>0</v>
      </c>
    </row>
    <row r="432" spans="1:17" ht="63" thickBot="1" x14ac:dyDescent="0.35">
      <c r="A432" s="79" t="s">
        <v>414</v>
      </c>
      <c r="B432" s="15" t="s">
        <v>322</v>
      </c>
      <c r="C432" s="21"/>
      <c r="D432" s="21"/>
      <c r="E432" s="21"/>
      <c r="F432" s="54" t="s">
        <v>321</v>
      </c>
      <c r="G432" s="30">
        <f t="shared" si="167"/>
        <v>57639326986</v>
      </c>
      <c r="H432" s="30">
        <f t="shared" si="167"/>
        <v>0</v>
      </c>
      <c r="I432" s="30">
        <f t="shared" si="167"/>
        <v>0</v>
      </c>
      <c r="J432" s="30">
        <f t="shared" si="167"/>
        <v>0</v>
      </c>
      <c r="K432" s="30">
        <f t="shared" si="167"/>
        <v>0</v>
      </c>
      <c r="L432" s="30">
        <f t="shared" si="147"/>
        <v>0</v>
      </c>
      <c r="M432" s="30">
        <f t="shared" si="146"/>
        <v>57639326986</v>
      </c>
      <c r="N432" s="30">
        <f t="shared" si="167"/>
        <v>57639326986</v>
      </c>
      <c r="O432" s="30">
        <f t="shared" si="167"/>
        <v>57639326986</v>
      </c>
      <c r="P432" s="30">
        <f t="shared" si="167"/>
        <v>0</v>
      </c>
      <c r="Q432" s="31">
        <f t="shared" si="167"/>
        <v>0</v>
      </c>
    </row>
    <row r="433" spans="1:17" ht="18.600000000000001" thickBot="1" x14ac:dyDescent="0.35">
      <c r="A433" s="79" t="s">
        <v>414</v>
      </c>
      <c r="B433" s="15" t="s">
        <v>323</v>
      </c>
      <c r="C433" s="21"/>
      <c r="D433" s="21"/>
      <c r="E433" s="21"/>
      <c r="F433" s="17" t="s">
        <v>221</v>
      </c>
      <c r="G433" s="30">
        <f t="shared" si="167"/>
        <v>57639326986</v>
      </c>
      <c r="H433" s="30">
        <f t="shared" si="167"/>
        <v>0</v>
      </c>
      <c r="I433" s="30">
        <f t="shared" si="167"/>
        <v>0</v>
      </c>
      <c r="J433" s="30">
        <f t="shared" si="167"/>
        <v>0</v>
      </c>
      <c r="K433" s="30">
        <f t="shared" si="167"/>
        <v>0</v>
      </c>
      <c r="L433" s="30">
        <f t="shared" si="147"/>
        <v>0</v>
      </c>
      <c r="M433" s="30">
        <f t="shared" si="146"/>
        <v>57639326986</v>
      </c>
      <c r="N433" s="30">
        <f t="shared" si="167"/>
        <v>57639326986</v>
      </c>
      <c r="O433" s="30">
        <f t="shared" si="167"/>
        <v>57639326986</v>
      </c>
      <c r="P433" s="30">
        <f t="shared" si="167"/>
        <v>0</v>
      </c>
      <c r="Q433" s="31">
        <f t="shared" si="167"/>
        <v>0</v>
      </c>
    </row>
    <row r="434" spans="1:17" ht="18.600000000000001" thickBot="1" x14ac:dyDescent="0.35">
      <c r="A434" s="79" t="s">
        <v>414</v>
      </c>
      <c r="B434" s="20" t="s">
        <v>324</v>
      </c>
      <c r="C434" s="21" t="s">
        <v>175</v>
      </c>
      <c r="D434" s="21">
        <v>11</v>
      </c>
      <c r="E434" s="21" t="s">
        <v>22</v>
      </c>
      <c r="F434" s="22" t="s">
        <v>211</v>
      </c>
      <c r="G434" s="24">
        <v>57639326986</v>
      </c>
      <c r="H434" s="24">
        <v>0</v>
      </c>
      <c r="I434" s="24">
        <v>0</v>
      </c>
      <c r="J434" s="24">
        <v>0</v>
      </c>
      <c r="K434" s="24">
        <v>0</v>
      </c>
      <c r="L434" s="24">
        <f t="shared" si="147"/>
        <v>0</v>
      </c>
      <c r="M434" s="24">
        <f t="shared" si="146"/>
        <v>57639326986</v>
      </c>
      <c r="N434" s="24">
        <v>57639326986</v>
      </c>
      <c r="O434" s="24">
        <v>57639326986</v>
      </c>
      <c r="P434" s="24">
        <v>0</v>
      </c>
      <c r="Q434" s="26">
        <v>0</v>
      </c>
    </row>
    <row r="435" spans="1:17" ht="63" thickBot="1" x14ac:dyDescent="0.35">
      <c r="A435" s="79" t="s">
        <v>414</v>
      </c>
      <c r="B435" s="56" t="s">
        <v>325</v>
      </c>
      <c r="C435" s="64"/>
      <c r="D435" s="16"/>
      <c r="E435" s="16"/>
      <c r="F435" s="54" t="s">
        <v>326</v>
      </c>
      <c r="G435" s="27">
        <v>15000000000</v>
      </c>
      <c r="H435" s="28">
        <f>+H436</f>
        <v>0</v>
      </c>
      <c r="I435" s="28">
        <f t="shared" ref="I435:K435" si="168">+I436</f>
        <v>0</v>
      </c>
      <c r="J435" s="28">
        <f t="shared" si="168"/>
        <v>0</v>
      </c>
      <c r="K435" s="28">
        <f t="shared" si="168"/>
        <v>0</v>
      </c>
      <c r="L435" s="28">
        <f t="shared" si="147"/>
        <v>0</v>
      </c>
      <c r="M435" s="28">
        <f t="shared" si="146"/>
        <v>15000000000</v>
      </c>
      <c r="N435" s="28">
        <f>+N436</f>
        <v>5751147050</v>
      </c>
      <c r="O435" s="28">
        <f>+O436</f>
        <v>354262050</v>
      </c>
      <c r="P435" s="28">
        <v>0</v>
      </c>
      <c r="Q435" s="29">
        <f>+Q436</f>
        <v>0</v>
      </c>
    </row>
    <row r="436" spans="1:17" ht="47.4" thickBot="1" x14ac:dyDescent="0.35">
      <c r="A436" s="79" t="s">
        <v>414</v>
      </c>
      <c r="B436" s="56" t="s">
        <v>402</v>
      </c>
      <c r="C436" s="64"/>
      <c r="D436" s="16"/>
      <c r="E436" s="16"/>
      <c r="F436" s="54" t="s">
        <v>403</v>
      </c>
      <c r="G436" s="27">
        <f>+G437+G439+G441</f>
        <v>9725885000</v>
      </c>
      <c r="H436" s="27">
        <f t="shared" ref="H436:K436" si="169">+H437+H439+H441</f>
        <v>0</v>
      </c>
      <c r="I436" s="27">
        <f t="shared" si="169"/>
        <v>0</v>
      </c>
      <c r="J436" s="27">
        <f t="shared" si="169"/>
        <v>0</v>
      </c>
      <c r="K436" s="27">
        <f t="shared" si="169"/>
        <v>0</v>
      </c>
      <c r="L436" s="27">
        <f t="shared" si="147"/>
        <v>0</v>
      </c>
      <c r="M436" s="27">
        <f t="shared" ref="M436:M493" si="170">+G436+L436</f>
        <v>9725885000</v>
      </c>
      <c r="N436" s="27">
        <f>+N437+N439+N441</f>
        <v>5751147050</v>
      </c>
      <c r="O436" s="27">
        <f>+O437+O439+O441</f>
        <v>354262050</v>
      </c>
      <c r="P436" s="27">
        <f>+P437+P439+P441</f>
        <v>0</v>
      </c>
      <c r="Q436" s="70">
        <f>+Q437+Q439+Q441</f>
        <v>0</v>
      </c>
    </row>
    <row r="437" spans="1:17" ht="18.600000000000001" thickBot="1" x14ac:dyDescent="0.35">
      <c r="A437" s="79" t="s">
        <v>414</v>
      </c>
      <c r="B437" s="56" t="s">
        <v>404</v>
      </c>
      <c r="C437" s="64"/>
      <c r="D437" s="16"/>
      <c r="E437" s="16"/>
      <c r="F437" s="54" t="s">
        <v>405</v>
      </c>
      <c r="G437" s="27">
        <f>+G438</f>
        <v>3974737950</v>
      </c>
      <c r="H437" s="27">
        <f t="shared" ref="H437:K437" si="171">+H438</f>
        <v>0</v>
      </c>
      <c r="I437" s="27">
        <f t="shared" si="171"/>
        <v>0</v>
      </c>
      <c r="J437" s="27">
        <f t="shared" si="171"/>
        <v>0</v>
      </c>
      <c r="K437" s="27">
        <f t="shared" si="171"/>
        <v>0</v>
      </c>
      <c r="L437" s="27">
        <f t="shared" ref="L437:L493" si="172">+H437-I437+J437-K437</f>
        <v>0</v>
      </c>
      <c r="M437" s="28">
        <f t="shared" si="170"/>
        <v>3974737950</v>
      </c>
      <c r="N437" s="27">
        <f t="shared" ref="N437:Q437" si="173">+N438</f>
        <v>0</v>
      </c>
      <c r="O437" s="27">
        <f t="shared" si="173"/>
        <v>0</v>
      </c>
      <c r="P437" s="27">
        <f t="shared" si="173"/>
        <v>0</v>
      </c>
      <c r="Q437" s="70">
        <f t="shared" si="173"/>
        <v>0</v>
      </c>
    </row>
    <row r="438" spans="1:17" ht="18.600000000000001" thickBot="1" x14ac:dyDescent="0.35">
      <c r="A438" s="79" t="s">
        <v>414</v>
      </c>
      <c r="B438" s="59" t="s">
        <v>406</v>
      </c>
      <c r="C438" s="60" t="s">
        <v>175</v>
      </c>
      <c r="D438" s="21">
        <v>54</v>
      </c>
      <c r="E438" s="21" t="s">
        <v>22</v>
      </c>
      <c r="F438" s="22" t="s">
        <v>211</v>
      </c>
      <c r="G438" s="35">
        <v>3974737950</v>
      </c>
      <c r="H438" s="35">
        <v>0</v>
      </c>
      <c r="I438" s="35">
        <v>0</v>
      </c>
      <c r="J438" s="35">
        <v>0</v>
      </c>
      <c r="K438" s="35">
        <v>0</v>
      </c>
      <c r="L438" s="35">
        <f t="shared" si="172"/>
        <v>0</v>
      </c>
      <c r="M438" s="24">
        <f t="shared" si="170"/>
        <v>3974737950</v>
      </c>
      <c r="N438" s="35">
        <v>0</v>
      </c>
      <c r="O438" s="35">
        <v>0</v>
      </c>
      <c r="P438" s="35">
        <v>0</v>
      </c>
      <c r="Q438" s="71">
        <v>0</v>
      </c>
    </row>
    <row r="439" spans="1:17" ht="31.8" thickBot="1" x14ac:dyDescent="0.35">
      <c r="A439" s="79" t="s">
        <v>414</v>
      </c>
      <c r="B439" s="56" t="s">
        <v>407</v>
      </c>
      <c r="C439" s="64"/>
      <c r="D439" s="16"/>
      <c r="E439" s="16"/>
      <c r="F439" s="54" t="s">
        <v>408</v>
      </c>
      <c r="G439" s="27">
        <f>+G440</f>
        <v>5396885000</v>
      </c>
      <c r="H439" s="27">
        <f t="shared" ref="H439:Q439" si="174">+H440</f>
        <v>0</v>
      </c>
      <c r="I439" s="27">
        <f t="shared" si="174"/>
        <v>0</v>
      </c>
      <c r="J439" s="27">
        <f t="shared" si="174"/>
        <v>0</v>
      </c>
      <c r="K439" s="27">
        <f t="shared" si="174"/>
        <v>0</v>
      </c>
      <c r="L439" s="27">
        <f t="shared" si="172"/>
        <v>0</v>
      </c>
      <c r="M439" s="28">
        <f t="shared" si="170"/>
        <v>5396885000</v>
      </c>
      <c r="N439" s="27">
        <f t="shared" si="174"/>
        <v>5396885000</v>
      </c>
      <c r="O439" s="27">
        <f t="shared" si="174"/>
        <v>0</v>
      </c>
      <c r="P439" s="27">
        <f t="shared" si="174"/>
        <v>0</v>
      </c>
      <c r="Q439" s="70">
        <f t="shared" si="174"/>
        <v>0</v>
      </c>
    </row>
    <row r="440" spans="1:17" ht="18.600000000000001" thickBot="1" x14ac:dyDescent="0.35">
      <c r="A440" s="79" t="s">
        <v>414</v>
      </c>
      <c r="B440" s="59" t="s">
        <v>409</v>
      </c>
      <c r="C440" s="60" t="s">
        <v>175</v>
      </c>
      <c r="D440" s="21">
        <v>54</v>
      </c>
      <c r="E440" s="21" t="s">
        <v>22</v>
      </c>
      <c r="F440" s="22" t="s">
        <v>211</v>
      </c>
      <c r="G440" s="35">
        <v>5396885000</v>
      </c>
      <c r="H440" s="35">
        <v>0</v>
      </c>
      <c r="I440" s="35">
        <v>0</v>
      </c>
      <c r="J440" s="35">
        <v>0</v>
      </c>
      <c r="K440" s="35">
        <v>0</v>
      </c>
      <c r="L440" s="35">
        <f t="shared" si="172"/>
        <v>0</v>
      </c>
      <c r="M440" s="24">
        <f t="shared" si="170"/>
        <v>5396885000</v>
      </c>
      <c r="N440" s="24">
        <v>5396885000</v>
      </c>
      <c r="O440" s="24">
        <v>0</v>
      </c>
      <c r="P440" s="24">
        <v>0</v>
      </c>
      <c r="Q440" s="26">
        <v>0</v>
      </c>
    </row>
    <row r="441" spans="1:17" ht="18.600000000000001" thickBot="1" x14ac:dyDescent="0.35">
      <c r="A441" s="79" t="s">
        <v>414</v>
      </c>
      <c r="B441" s="56" t="s">
        <v>410</v>
      </c>
      <c r="C441" s="64"/>
      <c r="D441" s="16"/>
      <c r="E441" s="16"/>
      <c r="F441" s="54" t="s">
        <v>221</v>
      </c>
      <c r="G441" s="27">
        <f>+G442</f>
        <v>354262050</v>
      </c>
      <c r="H441" s="27">
        <f t="shared" ref="H441:Q441" si="175">+H442</f>
        <v>0</v>
      </c>
      <c r="I441" s="27">
        <f t="shared" si="175"/>
        <v>0</v>
      </c>
      <c r="J441" s="27">
        <f t="shared" si="175"/>
        <v>0</v>
      </c>
      <c r="K441" s="27">
        <f t="shared" si="175"/>
        <v>0</v>
      </c>
      <c r="L441" s="27">
        <f t="shared" si="172"/>
        <v>0</v>
      </c>
      <c r="M441" s="28">
        <f t="shared" si="170"/>
        <v>354262050</v>
      </c>
      <c r="N441" s="27">
        <f t="shared" si="175"/>
        <v>354262050</v>
      </c>
      <c r="O441" s="27">
        <f t="shared" si="175"/>
        <v>354262050</v>
      </c>
      <c r="P441" s="27">
        <f t="shared" si="175"/>
        <v>0</v>
      </c>
      <c r="Q441" s="70">
        <f t="shared" si="175"/>
        <v>0</v>
      </c>
    </row>
    <row r="442" spans="1:17" ht="18.600000000000001" thickBot="1" x14ac:dyDescent="0.35">
      <c r="A442" s="79" t="s">
        <v>414</v>
      </c>
      <c r="B442" s="59" t="s">
        <v>411</v>
      </c>
      <c r="C442" s="60" t="s">
        <v>175</v>
      </c>
      <c r="D442" s="21">
        <v>54</v>
      </c>
      <c r="E442" s="21" t="s">
        <v>22</v>
      </c>
      <c r="F442" s="22" t="s">
        <v>211</v>
      </c>
      <c r="G442" s="35">
        <v>354262050</v>
      </c>
      <c r="H442" s="35">
        <v>0</v>
      </c>
      <c r="I442" s="35">
        <v>0</v>
      </c>
      <c r="J442" s="35">
        <v>0</v>
      </c>
      <c r="K442" s="35">
        <v>0</v>
      </c>
      <c r="L442" s="35">
        <f t="shared" si="172"/>
        <v>0</v>
      </c>
      <c r="M442" s="24">
        <f t="shared" si="170"/>
        <v>354262050</v>
      </c>
      <c r="N442" s="35">
        <v>354262050</v>
      </c>
      <c r="O442" s="35">
        <v>354262050</v>
      </c>
      <c r="P442" s="35">
        <v>0</v>
      </c>
      <c r="Q442" s="71">
        <v>0</v>
      </c>
    </row>
    <row r="443" spans="1:17" ht="31.8" thickBot="1" x14ac:dyDescent="0.35">
      <c r="A443" s="79" t="s">
        <v>414</v>
      </c>
      <c r="B443" s="15" t="s">
        <v>327</v>
      </c>
      <c r="C443" s="53"/>
      <c r="D443" s="53"/>
      <c r="E443" s="53"/>
      <c r="F443" s="54" t="s">
        <v>328</v>
      </c>
      <c r="G443" s="30">
        <f t="shared" ref="G443:Q447" si="176">+G444</f>
        <v>2500000000</v>
      </c>
      <c r="H443" s="30">
        <f t="shared" si="176"/>
        <v>0</v>
      </c>
      <c r="I443" s="30">
        <f t="shared" si="176"/>
        <v>0</v>
      </c>
      <c r="J443" s="30">
        <f t="shared" si="176"/>
        <v>0</v>
      </c>
      <c r="K443" s="30">
        <f t="shared" si="176"/>
        <v>0</v>
      </c>
      <c r="L443" s="30">
        <f t="shared" si="172"/>
        <v>0</v>
      </c>
      <c r="M443" s="30">
        <f t="shared" si="170"/>
        <v>2500000000</v>
      </c>
      <c r="N443" s="30">
        <f t="shared" si="176"/>
        <v>2003975885.5999999</v>
      </c>
      <c r="O443" s="30">
        <f t="shared" si="176"/>
        <v>1785205182.5999999</v>
      </c>
      <c r="P443" s="30">
        <f t="shared" si="176"/>
        <v>79295193</v>
      </c>
      <c r="Q443" s="31">
        <f t="shared" si="176"/>
        <v>79092744</v>
      </c>
    </row>
    <row r="444" spans="1:17" ht="18.600000000000001" thickBot="1" x14ac:dyDescent="0.35">
      <c r="A444" s="79" t="s">
        <v>414</v>
      </c>
      <c r="B444" s="15" t="s">
        <v>329</v>
      </c>
      <c r="C444" s="21"/>
      <c r="D444" s="21"/>
      <c r="E444" s="21"/>
      <c r="F444" s="17" t="s">
        <v>204</v>
      </c>
      <c r="G444" s="30">
        <f t="shared" si="176"/>
        <v>2500000000</v>
      </c>
      <c r="H444" s="30">
        <f t="shared" si="176"/>
        <v>0</v>
      </c>
      <c r="I444" s="30">
        <f t="shared" si="176"/>
        <v>0</v>
      </c>
      <c r="J444" s="30">
        <f t="shared" si="176"/>
        <v>0</v>
      </c>
      <c r="K444" s="30">
        <f t="shared" si="176"/>
        <v>0</v>
      </c>
      <c r="L444" s="30">
        <f t="shared" si="172"/>
        <v>0</v>
      </c>
      <c r="M444" s="30">
        <f t="shared" si="170"/>
        <v>2500000000</v>
      </c>
      <c r="N444" s="30">
        <f t="shared" si="176"/>
        <v>2003975885.5999999</v>
      </c>
      <c r="O444" s="30">
        <f t="shared" si="176"/>
        <v>1785205182.5999999</v>
      </c>
      <c r="P444" s="30">
        <f t="shared" si="176"/>
        <v>79295193</v>
      </c>
      <c r="Q444" s="31">
        <f t="shared" si="176"/>
        <v>79092744</v>
      </c>
    </row>
    <row r="445" spans="1:17" ht="31.8" thickBot="1" x14ac:dyDescent="0.35">
      <c r="A445" s="79" t="s">
        <v>414</v>
      </c>
      <c r="B445" s="15" t="s">
        <v>330</v>
      </c>
      <c r="C445" s="21"/>
      <c r="D445" s="21"/>
      <c r="E445" s="21"/>
      <c r="F445" s="17" t="s">
        <v>331</v>
      </c>
      <c r="G445" s="30">
        <f t="shared" si="176"/>
        <v>2500000000</v>
      </c>
      <c r="H445" s="30">
        <f t="shared" si="176"/>
        <v>0</v>
      </c>
      <c r="I445" s="30">
        <f t="shared" si="176"/>
        <v>0</v>
      </c>
      <c r="J445" s="30">
        <f t="shared" si="176"/>
        <v>0</v>
      </c>
      <c r="K445" s="30">
        <f t="shared" si="176"/>
        <v>0</v>
      </c>
      <c r="L445" s="30">
        <f t="shared" si="172"/>
        <v>0</v>
      </c>
      <c r="M445" s="30">
        <f t="shared" si="170"/>
        <v>2500000000</v>
      </c>
      <c r="N445" s="30">
        <f t="shared" si="176"/>
        <v>2003975885.5999999</v>
      </c>
      <c r="O445" s="30">
        <f t="shared" si="176"/>
        <v>1785205182.5999999</v>
      </c>
      <c r="P445" s="30">
        <f t="shared" si="176"/>
        <v>79295193</v>
      </c>
      <c r="Q445" s="31">
        <f t="shared" si="176"/>
        <v>79092744</v>
      </c>
    </row>
    <row r="446" spans="1:17" ht="31.8" thickBot="1" x14ac:dyDescent="0.35">
      <c r="A446" s="79" t="s">
        <v>414</v>
      </c>
      <c r="B446" s="15" t="s">
        <v>332</v>
      </c>
      <c r="C446" s="21"/>
      <c r="D446" s="21"/>
      <c r="E446" s="21"/>
      <c r="F446" s="17" t="s">
        <v>331</v>
      </c>
      <c r="G446" s="30">
        <f t="shared" si="176"/>
        <v>2500000000</v>
      </c>
      <c r="H446" s="30">
        <f t="shared" si="176"/>
        <v>0</v>
      </c>
      <c r="I446" s="30">
        <f t="shared" si="176"/>
        <v>0</v>
      </c>
      <c r="J446" s="30">
        <f t="shared" si="176"/>
        <v>0</v>
      </c>
      <c r="K446" s="30">
        <f t="shared" si="176"/>
        <v>0</v>
      </c>
      <c r="L446" s="30">
        <f t="shared" si="172"/>
        <v>0</v>
      </c>
      <c r="M446" s="30">
        <f t="shared" si="170"/>
        <v>2500000000</v>
      </c>
      <c r="N446" s="30">
        <f t="shared" si="176"/>
        <v>2003975885.5999999</v>
      </c>
      <c r="O446" s="30">
        <f t="shared" si="176"/>
        <v>1785205182.5999999</v>
      </c>
      <c r="P446" s="30">
        <f t="shared" si="176"/>
        <v>79295193</v>
      </c>
      <c r="Q446" s="31">
        <f t="shared" si="176"/>
        <v>79092744</v>
      </c>
    </row>
    <row r="447" spans="1:17" ht="18.600000000000001" thickBot="1" x14ac:dyDescent="0.35">
      <c r="A447" s="79" t="s">
        <v>414</v>
      </c>
      <c r="B447" s="15" t="s">
        <v>333</v>
      </c>
      <c r="C447" s="21"/>
      <c r="D447" s="21"/>
      <c r="E447" s="21"/>
      <c r="F447" s="54" t="s">
        <v>334</v>
      </c>
      <c r="G447" s="30">
        <f t="shared" si="176"/>
        <v>2500000000</v>
      </c>
      <c r="H447" s="30">
        <f t="shared" si="176"/>
        <v>0</v>
      </c>
      <c r="I447" s="30">
        <f t="shared" si="176"/>
        <v>0</v>
      </c>
      <c r="J447" s="30">
        <f t="shared" si="176"/>
        <v>0</v>
      </c>
      <c r="K447" s="30">
        <f t="shared" si="176"/>
        <v>0</v>
      </c>
      <c r="L447" s="30">
        <f t="shared" si="172"/>
        <v>0</v>
      </c>
      <c r="M447" s="30">
        <f t="shared" si="170"/>
        <v>2500000000</v>
      </c>
      <c r="N447" s="30">
        <f t="shared" si="176"/>
        <v>2003975885.5999999</v>
      </c>
      <c r="O447" s="30">
        <f t="shared" si="176"/>
        <v>1785205182.5999999</v>
      </c>
      <c r="P447" s="30">
        <f t="shared" si="176"/>
        <v>79295193</v>
      </c>
      <c r="Q447" s="31">
        <f t="shared" si="176"/>
        <v>79092744</v>
      </c>
    </row>
    <row r="448" spans="1:17" ht="18.600000000000001" thickBot="1" x14ac:dyDescent="0.35">
      <c r="A448" s="79" t="s">
        <v>414</v>
      </c>
      <c r="B448" s="20" t="s">
        <v>335</v>
      </c>
      <c r="C448" s="21" t="s">
        <v>175</v>
      </c>
      <c r="D448" s="21">
        <v>11</v>
      </c>
      <c r="E448" s="21" t="s">
        <v>22</v>
      </c>
      <c r="F448" s="22" t="s">
        <v>211</v>
      </c>
      <c r="G448" s="24">
        <v>2500000000</v>
      </c>
      <c r="H448" s="24">
        <v>0</v>
      </c>
      <c r="I448" s="24">
        <v>0</v>
      </c>
      <c r="J448" s="24">
        <v>0</v>
      </c>
      <c r="K448" s="24">
        <v>0</v>
      </c>
      <c r="L448" s="24">
        <f t="shared" si="172"/>
        <v>0</v>
      </c>
      <c r="M448" s="24">
        <f t="shared" si="170"/>
        <v>2500000000</v>
      </c>
      <c r="N448" s="24">
        <v>2003975885.5999999</v>
      </c>
      <c r="O448" s="24">
        <v>1785205182.5999999</v>
      </c>
      <c r="P448" s="24">
        <v>79295193</v>
      </c>
      <c r="Q448" s="26">
        <v>79092744</v>
      </c>
    </row>
    <row r="449" spans="1:17" ht="18.600000000000001" thickBot="1" x14ac:dyDescent="0.35">
      <c r="A449" s="79" t="s">
        <v>414</v>
      </c>
      <c r="B449" s="15" t="s">
        <v>336</v>
      </c>
      <c r="C449" s="21"/>
      <c r="D449" s="21"/>
      <c r="E449" s="21"/>
      <c r="F449" s="17" t="s">
        <v>337</v>
      </c>
      <c r="G449" s="30">
        <f>+G450</f>
        <v>177265214000</v>
      </c>
      <c r="H449" s="30">
        <f t="shared" ref="H449:Q449" si="177">+H450</f>
        <v>0</v>
      </c>
      <c r="I449" s="30">
        <f t="shared" si="177"/>
        <v>0</v>
      </c>
      <c r="J449" s="30">
        <f t="shared" si="177"/>
        <v>0</v>
      </c>
      <c r="K449" s="30">
        <f t="shared" si="177"/>
        <v>0</v>
      </c>
      <c r="L449" s="30">
        <f t="shared" si="172"/>
        <v>0</v>
      </c>
      <c r="M449" s="30">
        <f t="shared" si="170"/>
        <v>177265214000</v>
      </c>
      <c r="N449" s="30">
        <f t="shared" si="177"/>
        <v>117255209871.8</v>
      </c>
      <c r="O449" s="30">
        <f t="shared" si="177"/>
        <v>15867456947.799999</v>
      </c>
      <c r="P449" s="30">
        <f t="shared" si="177"/>
        <v>26749393.600000001</v>
      </c>
      <c r="Q449" s="31">
        <f t="shared" si="177"/>
        <v>26749393.600000001</v>
      </c>
    </row>
    <row r="450" spans="1:17" ht="18.600000000000001" thickBot="1" x14ac:dyDescent="0.35">
      <c r="A450" s="79" t="s">
        <v>414</v>
      </c>
      <c r="B450" s="15" t="s">
        <v>338</v>
      </c>
      <c r="C450" s="21"/>
      <c r="D450" s="21"/>
      <c r="E450" s="21"/>
      <c r="F450" s="17" t="s">
        <v>204</v>
      </c>
      <c r="G450" s="30">
        <f>+G451+G457</f>
        <v>177265214000</v>
      </c>
      <c r="H450" s="30">
        <f t="shared" ref="H450:Q450" si="178">+H451+H457</f>
        <v>0</v>
      </c>
      <c r="I450" s="30">
        <f t="shared" si="178"/>
        <v>0</v>
      </c>
      <c r="J450" s="30">
        <f t="shared" si="178"/>
        <v>0</v>
      </c>
      <c r="K450" s="30">
        <f t="shared" si="178"/>
        <v>0</v>
      </c>
      <c r="L450" s="30">
        <f t="shared" si="172"/>
        <v>0</v>
      </c>
      <c r="M450" s="30">
        <f t="shared" si="170"/>
        <v>177265214000</v>
      </c>
      <c r="N450" s="30">
        <f t="shared" si="178"/>
        <v>117255209871.8</v>
      </c>
      <c r="O450" s="30">
        <f t="shared" si="178"/>
        <v>15867456947.799999</v>
      </c>
      <c r="P450" s="30">
        <f t="shared" si="178"/>
        <v>26749393.600000001</v>
      </c>
      <c r="Q450" s="31">
        <f t="shared" si="178"/>
        <v>26749393.600000001</v>
      </c>
    </row>
    <row r="451" spans="1:17" ht="47.4" thickBot="1" x14ac:dyDescent="0.35">
      <c r="A451" s="79" t="s">
        <v>414</v>
      </c>
      <c r="B451" s="15" t="s">
        <v>339</v>
      </c>
      <c r="C451" s="21"/>
      <c r="D451" s="21"/>
      <c r="E451" s="21"/>
      <c r="F451" s="54" t="s">
        <v>340</v>
      </c>
      <c r="G451" s="30">
        <f>+G452</f>
        <v>176465214000</v>
      </c>
      <c r="H451" s="30">
        <f t="shared" ref="H451:Q451" si="179">+H452</f>
        <v>0</v>
      </c>
      <c r="I451" s="30">
        <f t="shared" si="179"/>
        <v>0</v>
      </c>
      <c r="J451" s="30">
        <f t="shared" si="179"/>
        <v>0</v>
      </c>
      <c r="K451" s="30">
        <f t="shared" si="179"/>
        <v>0</v>
      </c>
      <c r="L451" s="30">
        <f t="shared" si="172"/>
        <v>0</v>
      </c>
      <c r="M451" s="30">
        <f t="shared" si="170"/>
        <v>176465214000</v>
      </c>
      <c r="N451" s="30">
        <f t="shared" si="179"/>
        <v>116609641913</v>
      </c>
      <c r="O451" s="30">
        <f t="shared" si="179"/>
        <v>15349939570</v>
      </c>
      <c r="P451" s="30">
        <f t="shared" si="179"/>
        <v>0</v>
      </c>
      <c r="Q451" s="31">
        <f t="shared" si="179"/>
        <v>0</v>
      </c>
    </row>
    <row r="452" spans="1:17" ht="47.4" thickBot="1" x14ac:dyDescent="0.35">
      <c r="A452" s="79" t="s">
        <v>414</v>
      </c>
      <c r="B452" s="15" t="s">
        <v>341</v>
      </c>
      <c r="C452" s="53"/>
      <c r="D452" s="53"/>
      <c r="E452" s="53"/>
      <c r="F452" s="17" t="s">
        <v>340</v>
      </c>
      <c r="G452" s="30">
        <f>+G453+G455</f>
        <v>176465214000</v>
      </c>
      <c r="H452" s="30">
        <f t="shared" ref="H452:Q452" si="180">+H453+H455</f>
        <v>0</v>
      </c>
      <c r="I452" s="30">
        <f t="shared" si="180"/>
        <v>0</v>
      </c>
      <c r="J452" s="30">
        <f t="shared" si="180"/>
        <v>0</v>
      </c>
      <c r="K452" s="30">
        <f t="shared" si="180"/>
        <v>0</v>
      </c>
      <c r="L452" s="30">
        <f t="shared" si="172"/>
        <v>0</v>
      </c>
      <c r="M452" s="30">
        <f t="shared" si="170"/>
        <v>176465214000</v>
      </c>
      <c r="N452" s="30">
        <f t="shared" si="180"/>
        <v>116609641913</v>
      </c>
      <c r="O452" s="30">
        <f t="shared" si="180"/>
        <v>15349939570</v>
      </c>
      <c r="P452" s="30">
        <f t="shared" si="180"/>
        <v>0</v>
      </c>
      <c r="Q452" s="31">
        <f t="shared" si="180"/>
        <v>0</v>
      </c>
    </row>
    <row r="453" spans="1:17" ht="18.600000000000001" thickBot="1" x14ac:dyDescent="0.35">
      <c r="A453" s="79" t="s">
        <v>414</v>
      </c>
      <c r="B453" s="15" t="s">
        <v>342</v>
      </c>
      <c r="C453" s="53"/>
      <c r="D453" s="53"/>
      <c r="E453" s="53"/>
      <c r="F453" s="17" t="s">
        <v>343</v>
      </c>
      <c r="G453" s="30">
        <f>+G454</f>
        <v>114613483443</v>
      </c>
      <c r="H453" s="30">
        <f t="shared" ref="H453:Q453" si="181">+H454</f>
        <v>0</v>
      </c>
      <c r="I453" s="30">
        <f t="shared" si="181"/>
        <v>0</v>
      </c>
      <c r="J453" s="30">
        <f t="shared" si="181"/>
        <v>0</v>
      </c>
      <c r="K453" s="30">
        <f t="shared" si="181"/>
        <v>0</v>
      </c>
      <c r="L453" s="30">
        <f t="shared" si="172"/>
        <v>0</v>
      </c>
      <c r="M453" s="30">
        <f t="shared" si="170"/>
        <v>114613483443</v>
      </c>
      <c r="N453" s="30">
        <f t="shared" si="181"/>
        <v>108389855402</v>
      </c>
      <c r="O453" s="30">
        <f t="shared" si="181"/>
        <v>9931820625</v>
      </c>
      <c r="P453" s="30">
        <f t="shared" si="181"/>
        <v>0</v>
      </c>
      <c r="Q453" s="31">
        <f t="shared" si="181"/>
        <v>0</v>
      </c>
    </row>
    <row r="454" spans="1:17" ht="18.600000000000001" thickBot="1" x14ac:dyDescent="0.35">
      <c r="A454" s="79" t="s">
        <v>414</v>
      </c>
      <c r="B454" s="20" t="s">
        <v>344</v>
      </c>
      <c r="C454" s="21" t="s">
        <v>21</v>
      </c>
      <c r="D454" s="21">
        <v>20</v>
      </c>
      <c r="E454" s="21" t="s">
        <v>22</v>
      </c>
      <c r="F454" s="22" t="s">
        <v>211</v>
      </c>
      <c r="G454" s="24">
        <v>114613483443</v>
      </c>
      <c r="H454" s="24">
        <v>0</v>
      </c>
      <c r="I454" s="24">
        <v>0</v>
      </c>
      <c r="J454" s="24">
        <v>0</v>
      </c>
      <c r="K454" s="24">
        <v>0</v>
      </c>
      <c r="L454" s="24">
        <f t="shared" si="172"/>
        <v>0</v>
      </c>
      <c r="M454" s="24">
        <f t="shared" si="170"/>
        <v>114613483443</v>
      </c>
      <c r="N454" s="24">
        <v>108389855402</v>
      </c>
      <c r="O454" s="24">
        <v>9931820625</v>
      </c>
      <c r="P454" s="24">
        <v>0</v>
      </c>
      <c r="Q454" s="26">
        <v>0</v>
      </c>
    </row>
    <row r="455" spans="1:17" ht="18.600000000000001" thickBot="1" x14ac:dyDescent="0.35">
      <c r="A455" s="79" t="s">
        <v>414</v>
      </c>
      <c r="B455" s="15" t="s">
        <v>345</v>
      </c>
      <c r="C455" s="21"/>
      <c r="D455" s="21"/>
      <c r="E455" s="21"/>
      <c r="F455" s="17" t="s">
        <v>346</v>
      </c>
      <c r="G455" s="30">
        <f>+G456</f>
        <v>61851730557</v>
      </c>
      <c r="H455" s="30">
        <f t="shared" ref="H455:Q455" si="182">+H456</f>
        <v>0</v>
      </c>
      <c r="I455" s="30">
        <f t="shared" si="182"/>
        <v>0</v>
      </c>
      <c r="J455" s="30">
        <f t="shared" si="182"/>
        <v>0</v>
      </c>
      <c r="K455" s="30">
        <f t="shared" si="182"/>
        <v>0</v>
      </c>
      <c r="L455" s="30">
        <f t="shared" si="172"/>
        <v>0</v>
      </c>
      <c r="M455" s="30">
        <f t="shared" si="170"/>
        <v>61851730557</v>
      </c>
      <c r="N455" s="30">
        <f t="shared" si="182"/>
        <v>8219786511</v>
      </c>
      <c r="O455" s="30">
        <f t="shared" si="182"/>
        <v>5418118945</v>
      </c>
      <c r="P455" s="30">
        <f t="shared" si="182"/>
        <v>0</v>
      </c>
      <c r="Q455" s="31">
        <f t="shared" si="182"/>
        <v>0</v>
      </c>
    </row>
    <row r="456" spans="1:17" ht="18.600000000000001" thickBot="1" x14ac:dyDescent="0.35">
      <c r="A456" s="79" t="s">
        <v>414</v>
      </c>
      <c r="B456" s="20" t="s">
        <v>347</v>
      </c>
      <c r="C456" s="21" t="s">
        <v>21</v>
      </c>
      <c r="D456" s="21">
        <v>20</v>
      </c>
      <c r="E456" s="21" t="s">
        <v>22</v>
      </c>
      <c r="F456" s="22" t="s">
        <v>211</v>
      </c>
      <c r="G456" s="24">
        <v>61851730557</v>
      </c>
      <c r="H456" s="24">
        <v>0</v>
      </c>
      <c r="I456" s="24">
        <v>0</v>
      </c>
      <c r="J456" s="24">
        <v>0</v>
      </c>
      <c r="K456" s="24">
        <v>0</v>
      </c>
      <c r="L456" s="24">
        <f t="shared" si="172"/>
        <v>0</v>
      </c>
      <c r="M456" s="24">
        <f t="shared" si="170"/>
        <v>61851730557</v>
      </c>
      <c r="N456" s="24">
        <v>8219786511</v>
      </c>
      <c r="O456" s="24">
        <v>5418118945</v>
      </c>
      <c r="P456" s="24">
        <v>0</v>
      </c>
      <c r="Q456" s="26">
        <v>0</v>
      </c>
    </row>
    <row r="457" spans="1:17" ht="31.8" thickBot="1" x14ac:dyDescent="0.35">
      <c r="A457" s="79" t="s">
        <v>414</v>
      </c>
      <c r="B457" s="15" t="s">
        <v>348</v>
      </c>
      <c r="C457" s="21"/>
      <c r="D457" s="21"/>
      <c r="E457" s="21"/>
      <c r="F457" s="17" t="s">
        <v>349</v>
      </c>
      <c r="G457" s="30">
        <f t="shared" ref="G457:Q459" si="183">+G458</f>
        <v>800000000</v>
      </c>
      <c r="H457" s="30">
        <f t="shared" si="183"/>
        <v>0</v>
      </c>
      <c r="I457" s="30">
        <f t="shared" si="183"/>
        <v>0</v>
      </c>
      <c r="J457" s="30">
        <f t="shared" si="183"/>
        <v>0</v>
      </c>
      <c r="K457" s="30">
        <f t="shared" si="183"/>
        <v>0</v>
      </c>
      <c r="L457" s="30">
        <f t="shared" si="172"/>
        <v>0</v>
      </c>
      <c r="M457" s="30">
        <f t="shared" si="170"/>
        <v>800000000</v>
      </c>
      <c r="N457" s="30">
        <f t="shared" si="183"/>
        <v>645567958.79999995</v>
      </c>
      <c r="O457" s="30">
        <f t="shared" si="183"/>
        <v>517517377.80000001</v>
      </c>
      <c r="P457" s="30">
        <f t="shared" si="183"/>
        <v>26749393.600000001</v>
      </c>
      <c r="Q457" s="31">
        <f t="shared" si="183"/>
        <v>26749393.600000001</v>
      </c>
    </row>
    <row r="458" spans="1:17" ht="31.8" thickBot="1" x14ac:dyDescent="0.35">
      <c r="A458" s="79" t="s">
        <v>414</v>
      </c>
      <c r="B458" s="15" t="s">
        <v>350</v>
      </c>
      <c r="C458" s="21"/>
      <c r="D458" s="21"/>
      <c r="E458" s="21"/>
      <c r="F458" s="17" t="s">
        <v>349</v>
      </c>
      <c r="G458" s="30">
        <f t="shared" si="183"/>
        <v>800000000</v>
      </c>
      <c r="H458" s="30">
        <f t="shared" si="183"/>
        <v>0</v>
      </c>
      <c r="I458" s="30">
        <f t="shared" si="183"/>
        <v>0</v>
      </c>
      <c r="J458" s="30">
        <f t="shared" si="183"/>
        <v>0</v>
      </c>
      <c r="K458" s="30">
        <f t="shared" si="183"/>
        <v>0</v>
      </c>
      <c r="L458" s="30">
        <f t="shared" si="172"/>
        <v>0</v>
      </c>
      <c r="M458" s="30">
        <f t="shared" si="170"/>
        <v>800000000</v>
      </c>
      <c r="N458" s="30">
        <f t="shared" si="183"/>
        <v>645567958.79999995</v>
      </c>
      <c r="O458" s="30">
        <f t="shared" si="183"/>
        <v>517517377.80000001</v>
      </c>
      <c r="P458" s="30">
        <f t="shared" si="183"/>
        <v>26749393.600000001</v>
      </c>
      <c r="Q458" s="31">
        <f t="shared" si="183"/>
        <v>26749393.600000001</v>
      </c>
    </row>
    <row r="459" spans="1:17" ht="18.600000000000001" thickBot="1" x14ac:dyDescent="0.35">
      <c r="A459" s="79" t="s">
        <v>414</v>
      </c>
      <c r="B459" s="15" t="s">
        <v>351</v>
      </c>
      <c r="C459" s="21"/>
      <c r="D459" s="21"/>
      <c r="E459" s="21"/>
      <c r="F459" s="17" t="s">
        <v>334</v>
      </c>
      <c r="G459" s="18">
        <f t="shared" si="183"/>
        <v>800000000</v>
      </c>
      <c r="H459" s="18">
        <f t="shared" si="183"/>
        <v>0</v>
      </c>
      <c r="I459" s="18">
        <f t="shared" si="183"/>
        <v>0</v>
      </c>
      <c r="J459" s="18">
        <f t="shared" si="183"/>
        <v>0</v>
      </c>
      <c r="K459" s="18">
        <f t="shared" si="183"/>
        <v>0</v>
      </c>
      <c r="L459" s="18">
        <f t="shared" si="172"/>
        <v>0</v>
      </c>
      <c r="M459" s="18">
        <f t="shared" si="170"/>
        <v>800000000</v>
      </c>
      <c r="N459" s="18">
        <f t="shared" si="183"/>
        <v>645567958.79999995</v>
      </c>
      <c r="O459" s="18">
        <f t="shared" si="183"/>
        <v>517517377.80000001</v>
      </c>
      <c r="P459" s="18">
        <f t="shared" si="183"/>
        <v>26749393.600000001</v>
      </c>
      <c r="Q459" s="19">
        <f t="shared" si="183"/>
        <v>26749393.600000001</v>
      </c>
    </row>
    <row r="460" spans="1:17" ht="18.600000000000001" thickBot="1" x14ac:dyDescent="0.35">
      <c r="A460" s="79" t="s">
        <v>414</v>
      </c>
      <c r="B460" s="20" t="s">
        <v>352</v>
      </c>
      <c r="C460" s="21" t="s">
        <v>175</v>
      </c>
      <c r="D460" s="21">
        <v>11</v>
      </c>
      <c r="E460" s="21" t="s">
        <v>22</v>
      </c>
      <c r="F460" s="22" t="s">
        <v>211</v>
      </c>
      <c r="G460" s="24">
        <v>800000000</v>
      </c>
      <c r="H460" s="24">
        <v>0</v>
      </c>
      <c r="I460" s="24">
        <v>0</v>
      </c>
      <c r="J460" s="24">
        <v>0</v>
      </c>
      <c r="K460" s="24">
        <v>0</v>
      </c>
      <c r="L460" s="24">
        <f t="shared" si="172"/>
        <v>0</v>
      </c>
      <c r="M460" s="24">
        <f t="shared" si="170"/>
        <v>800000000</v>
      </c>
      <c r="N460" s="24">
        <v>645567958.79999995</v>
      </c>
      <c r="O460" s="24">
        <v>517517377.80000001</v>
      </c>
      <c r="P460" s="24">
        <v>26749393.600000001</v>
      </c>
      <c r="Q460" s="26">
        <v>26749393.600000001</v>
      </c>
    </row>
    <row r="461" spans="1:17" ht="18.600000000000001" thickBot="1" x14ac:dyDescent="0.35">
      <c r="A461" s="79" t="s">
        <v>414</v>
      </c>
      <c r="B461" s="15" t="s">
        <v>353</v>
      </c>
      <c r="C461" s="21"/>
      <c r="D461" s="21"/>
      <c r="E461" s="21"/>
      <c r="F461" s="17" t="s">
        <v>354</v>
      </c>
      <c r="G461" s="27">
        <f t="shared" ref="G461:Q461" si="184">+G462</f>
        <v>4650000000</v>
      </c>
      <c r="H461" s="30">
        <f t="shared" si="184"/>
        <v>0</v>
      </c>
      <c r="I461" s="30">
        <f t="shared" si="184"/>
        <v>0</v>
      </c>
      <c r="J461" s="30">
        <f t="shared" si="184"/>
        <v>0</v>
      </c>
      <c r="K461" s="30">
        <f t="shared" si="184"/>
        <v>0</v>
      </c>
      <c r="L461" s="30">
        <f t="shared" si="172"/>
        <v>0</v>
      </c>
      <c r="M461" s="30">
        <f t="shared" si="170"/>
        <v>4650000000</v>
      </c>
      <c r="N461" s="30">
        <f t="shared" si="184"/>
        <v>2637134162</v>
      </c>
      <c r="O461" s="30">
        <f t="shared" si="184"/>
        <v>2338263772</v>
      </c>
      <c r="P461" s="30">
        <f t="shared" si="184"/>
        <v>106718402.59999999</v>
      </c>
      <c r="Q461" s="31">
        <f t="shared" si="184"/>
        <v>105983758.59999999</v>
      </c>
    </row>
    <row r="462" spans="1:17" ht="18.600000000000001" thickBot="1" x14ac:dyDescent="0.35">
      <c r="A462" s="79" t="s">
        <v>414</v>
      </c>
      <c r="B462" s="15" t="s">
        <v>355</v>
      </c>
      <c r="C462" s="21"/>
      <c r="D462" s="21"/>
      <c r="E462" s="21"/>
      <c r="F462" s="54" t="s">
        <v>204</v>
      </c>
      <c r="G462" s="27">
        <f>G463+G468</f>
        <v>4650000000</v>
      </c>
      <c r="H462" s="30">
        <f t="shared" ref="H462:Q462" si="185">H463+H468</f>
        <v>0</v>
      </c>
      <c r="I462" s="30">
        <f t="shared" si="185"/>
        <v>0</v>
      </c>
      <c r="J462" s="30">
        <f t="shared" si="185"/>
        <v>0</v>
      </c>
      <c r="K462" s="30">
        <f t="shared" si="185"/>
        <v>0</v>
      </c>
      <c r="L462" s="30">
        <f t="shared" si="172"/>
        <v>0</v>
      </c>
      <c r="M462" s="30">
        <f t="shared" si="170"/>
        <v>4650000000</v>
      </c>
      <c r="N462" s="30">
        <f t="shared" si="185"/>
        <v>2637134162</v>
      </c>
      <c r="O462" s="30">
        <f t="shared" si="185"/>
        <v>2338263772</v>
      </c>
      <c r="P462" s="30">
        <f t="shared" si="185"/>
        <v>106718402.59999999</v>
      </c>
      <c r="Q462" s="31">
        <f t="shared" si="185"/>
        <v>105983758.59999999</v>
      </c>
    </row>
    <row r="463" spans="1:17" ht="31.8" thickBot="1" x14ac:dyDescent="0.35">
      <c r="A463" s="79" t="s">
        <v>414</v>
      </c>
      <c r="B463" s="15" t="s">
        <v>356</v>
      </c>
      <c r="C463" s="53"/>
      <c r="D463" s="53"/>
      <c r="E463" s="53"/>
      <c r="F463" s="17" t="s">
        <v>359</v>
      </c>
      <c r="G463" s="27">
        <f>G464</f>
        <v>1000000000</v>
      </c>
      <c r="H463" s="30">
        <f t="shared" ref="H463:Q463" si="186">H464</f>
        <v>0</v>
      </c>
      <c r="I463" s="30">
        <f t="shared" si="186"/>
        <v>0</v>
      </c>
      <c r="J463" s="30">
        <f t="shared" si="186"/>
        <v>0</v>
      </c>
      <c r="K463" s="30">
        <f t="shared" si="186"/>
        <v>0</v>
      </c>
      <c r="L463" s="30">
        <f t="shared" si="172"/>
        <v>0</v>
      </c>
      <c r="M463" s="30">
        <f t="shared" si="170"/>
        <v>1000000000</v>
      </c>
      <c r="N463" s="30">
        <f t="shared" si="186"/>
        <v>0</v>
      </c>
      <c r="O463" s="30">
        <f t="shared" si="186"/>
        <v>0</v>
      </c>
      <c r="P463" s="30">
        <f t="shared" si="186"/>
        <v>0</v>
      </c>
      <c r="Q463" s="31">
        <f t="shared" si="186"/>
        <v>0</v>
      </c>
    </row>
    <row r="464" spans="1:17" ht="31.8" thickBot="1" x14ac:dyDescent="0.35">
      <c r="A464" s="79" t="s">
        <v>414</v>
      </c>
      <c r="B464" s="15" t="s">
        <v>358</v>
      </c>
      <c r="C464" s="53"/>
      <c r="D464" s="53"/>
      <c r="E464" s="53"/>
      <c r="F464" s="17" t="s">
        <v>359</v>
      </c>
      <c r="G464" s="27">
        <f t="shared" ref="G464:Q464" si="187">+G465</f>
        <v>1000000000</v>
      </c>
      <c r="H464" s="30">
        <f t="shared" si="187"/>
        <v>0</v>
      </c>
      <c r="I464" s="30">
        <f t="shared" si="187"/>
        <v>0</v>
      </c>
      <c r="J464" s="30">
        <f t="shared" si="187"/>
        <v>0</v>
      </c>
      <c r="K464" s="30">
        <f t="shared" si="187"/>
        <v>0</v>
      </c>
      <c r="L464" s="30">
        <f t="shared" si="172"/>
        <v>0</v>
      </c>
      <c r="M464" s="30">
        <f t="shared" si="170"/>
        <v>1000000000</v>
      </c>
      <c r="N464" s="30">
        <f t="shared" si="187"/>
        <v>0</v>
      </c>
      <c r="O464" s="30">
        <f t="shared" si="187"/>
        <v>0</v>
      </c>
      <c r="P464" s="30">
        <f t="shared" si="187"/>
        <v>0</v>
      </c>
      <c r="Q464" s="31">
        <f t="shared" si="187"/>
        <v>0</v>
      </c>
    </row>
    <row r="465" spans="1:17" ht="18.600000000000001" thickBot="1" x14ac:dyDescent="0.35">
      <c r="A465" s="79" t="s">
        <v>414</v>
      </c>
      <c r="B465" s="15" t="s">
        <v>360</v>
      </c>
      <c r="C465" s="21"/>
      <c r="D465" s="21"/>
      <c r="E465" s="21"/>
      <c r="F465" s="17" t="s">
        <v>361</v>
      </c>
      <c r="G465" s="27">
        <f>+G466+G467</f>
        <v>1000000000</v>
      </c>
      <c r="H465" s="30">
        <f t="shared" ref="H465:Q465" si="188">+H466+H467</f>
        <v>0</v>
      </c>
      <c r="I465" s="30">
        <f t="shared" si="188"/>
        <v>0</v>
      </c>
      <c r="J465" s="30">
        <f t="shared" si="188"/>
        <v>0</v>
      </c>
      <c r="K465" s="30">
        <f t="shared" si="188"/>
        <v>0</v>
      </c>
      <c r="L465" s="30">
        <f t="shared" si="172"/>
        <v>0</v>
      </c>
      <c r="M465" s="30">
        <f t="shared" si="170"/>
        <v>1000000000</v>
      </c>
      <c r="N465" s="30">
        <f t="shared" si="188"/>
        <v>0</v>
      </c>
      <c r="O465" s="30">
        <f t="shared" si="188"/>
        <v>0</v>
      </c>
      <c r="P465" s="30">
        <f t="shared" si="188"/>
        <v>0</v>
      </c>
      <c r="Q465" s="31">
        <f t="shared" si="188"/>
        <v>0</v>
      </c>
    </row>
    <row r="466" spans="1:17" ht="18.600000000000001" thickBot="1" x14ac:dyDescent="0.35">
      <c r="A466" s="79" t="s">
        <v>414</v>
      </c>
      <c r="B466" s="20" t="s">
        <v>362</v>
      </c>
      <c r="C466" s="21" t="s">
        <v>175</v>
      </c>
      <c r="D466" s="21">
        <v>11</v>
      </c>
      <c r="E466" s="21" t="s">
        <v>22</v>
      </c>
      <c r="F466" s="22" t="s">
        <v>211</v>
      </c>
      <c r="G466" s="35">
        <v>500000000</v>
      </c>
      <c r="H466" s="24">
        <v>0</v>
      </c>
      <c r="I466" s="24">
        <v>0</v>
      </c>
      <c r="J466" s="24">
        <v>0</v>
      </c>
      <c r="K466" s="24">
        <v>0</v>
      </c>
      <c r="L466" s="24">
        <f t="shared" si="172"/>
        <v>0</v>
      </c>
      <c r="M466" s="24">
        <f t="shared" si="170"/>
        <v>500000000</v>
      </c>
      <c r="N466" s="24">
        <v>0</v>
      </c>
      <c r="O466" s="24">
        <v>0</v>
      </c>
      <c r="P466" s="24">
        <v>0</v>
      </c>
      <c r="Q466" s="26">
        <v>0</v>
      </c>
    </row>
    <row r="467" spans="1:17" ht="18.600000000000001" thickBot="1" x14ac:dyDescent="0.35">
      <c r="A467" s="79" t="s">
        <v>414</v>
      </c>
      <c r="B467" s="59" t="s">
        <v>362</v>
      </c>
      <c r="C467" s="60" t="s">
        <v>175</v>
      </c>
      <c r="D467" s="53">
        <v>54</v>
      </c>
      <c r="E467" s="53" t="s">
        <v>22</v>
      </c>
      <c r="F467" s="61" t="s">
        <v>211</v>
      </c>
      <c r="G467" s="35">
        <v>500000000</v>
      </c>
      <c r="H467" s="24">
        <v>0</v>
      </c>
      <c r="I467" s="24">
        <v>0</v>
      </c>
      <c r="J467" s="24">
        <v>0</v>
      </c>
      <c r="K467" s="24">
        <v>0</v>
      </c>
      <c r="L467" s="24">
        <f t="shared" si="172"/>
        <v>0</v>
      </c>
      <c r="M467" s="24">
        <f t="shared" si="170"/>
        <v>500000000</v>
      </c>
      <c r="N467" s="25">
        <v>0</v>
      </c>
      <c r="O467" s="25">
        <v>0</v>
      </c>
      <c r="P467" s="25">
        <v>0</v>
      </c>
      <c r="Q467" s="32">
        <v>0</v>
      </c>
    </row>
    <row r="468" spans="1:17" ht="31.8" thickBot="1" x14ac:dyDescent="0.35">
      <c r="A468" s="79" t="s">
        <v>414</v>
      </c>
      <c r="B468" s="15" t="s">
        <v>363</v>
      </c>
      <c r="C468" s="53"/>
      <c r="D468" s="53"/>
      <c r="E468" s="53"/>
      <c r="F468" s="17" t="s">
        <v>364</v>
      </c>
      <c r="G468" s="30">
        <f t="shared" ref="G468:Q470" si="189">+G469</f>
        <v>3650000000</v>
      </c>
      <c r="H468" s="30">
        <f t="shared" si="189"/>
        <v>0</v>
      </c>
      <c r="I468" s="30">
        <f t="shared" si="189"/>
        <v>0</v>
      </c>
      <c r="J468" s="30">
        <f t="shared" si="189"/>
        <v>0</v>
      </c>
      <c r="K468" s="30">
        <f t="shared" si="189"/>
        <v>0</v>
      </c>
      <c r="L468" s="30">
        <f t="shared" si="172"/>
        <v>0</v>
      </c>
      <c r="M468" s="30">
        <f t="shared" si="170"/>
        <v>3650000000</v>
      </c>
      <c r="N468" s="30">
        <f t="shared" si="189"/>
        <v>2637134162</v>
      </c>
      <c r="O468" s="30">
        <f t="shared" si="189"/>
        <v>2338263772</v>
      </c>
      <c r="P468" s="30">
        <f t="shared" si="189"/>
        <v>106718402.59999999</v>
      </c>
      <c r="Q468" s="31">
        <f t="shared" si="189"/>
        <v>105983758.59999999</v>
      </c>
    </row>
    <row r="469" spans="1:17" ht="31.8" thickBot="1" x14ac:dyDescent="0.35">
      <c r="A469" s="79" t="s">
        <v>414</v>
      </c>
      <c r="B469" s="15" t="s">
        <v>365</v>
      </c>
      <c r="C469" s="53"/>
      <c r="D469" s="53"/>
      <c r="E469" s="53"/>
      <c r="F469" s="17" t="s">
        <v>364</v>
      </c>
      <c r="G469" s="30">
        <f t="shared" si="189"/>
        <v>3650000000</v>
      </c>
      <c r="H469" s="30">
        <f t="shared" si="189"/>
        <v>0</v>
      </c>
      <c r="I469" s="30">
        <f t="shared" si="189"/>
        <v>0</v>
      </c>
      <c r="J469" s="30">
        <f t="shared" si="189"/>
        <v>0</v>
      </c>
      <c r="K469" s="30">
        <f t="shared" si="189"/>
        <v>0</v>
      </c>
      <c r="L469" s="30">
        <f t="shared" si="172"/>
        <v>0</v>
      </c>
      <c r="M469" s="30">
        <f t="shared" si="170"/>
        <v>3650000000</v>
      </c>
      <c r="N469" s="30">
        <f t="shared" si="189"/>
        <v>2637134162</v>
      </c>
      <c r="O469" s="30">
        <f t="shared" si="189"/>
        <v>2338263772</v>
      </c>
      <c r="P469" s="30">
        <f t="shared" si="189"/>
        <v>106718402.59999999</v>
      </c>
      <c r="Q469" s="31">
        <f t="shared" si="189"/>
        <v>105983758.59999999</v>
      </c>
    </row>
    <row r="470" spans="1:17" ht="18.600000000000001" thickBot="1" x14ac:dyDescent="0.35">
      <c r="A470" s="79" t="s">
        <v>414</v>
      </c>
      <c r="B470" s="15" t="s">
        <v>366</v>
      </c>
      <c r="C470" s="53"/>
      <c r="D470" s="53"/>
      <c r="E470" s="53"/>
      <c r="F470" s="17" t="s">
        <v>334</v>
      </c>
      <c r="G470" s="30">
        <f t="shared" si="189"/>
        <v>3650000000</v>
      </c>
      <c r="H470" s="30">
        <f t="shared" si="189"/>
        <v>0</v>
      </c>
      <c r="I470" s="30">
        <f t="shared" si="189"/>
        <v>0</v>
      </c>
      <c r="J470" s="30">
        <f t="shared" si="189"/>
        <v>0</v>
      </c>
      <c r="K470" s="30">
        <f t="shared" si="189"/>
        <v>0</v>
      </c>
      <c r="L470" s="30">
        <f t="shared" si="172"/>
        <v>0</v>
      </c>
      <c r="M470" s="30">
        <f t="shared" si="170"/>
        <v>3650000000</v>
      </c>
      <c r="N470" s="30">
        <f t="shared" si="189"/>
        <v>2637134162</v>
      </c>
      <c r="O470" s="30">
        <f t="shared" si="189"/>
        <v>2338263772</v>
      </c>
      <c r="P470" s="30">
        <f t="shared" si="189"/>
        <v>106718402.59999999</v>
      </c>
      <c r="Q470" s="31">
        <f t="shared" si="189"/>
        <v>105983758.59999999</v>
      </c>
    </row>
    <row r="471" spans="1:17" ht="18.600000000000001" thickBot="1" x14ac:dyDescent="0.35">
      <c r="A471" s="79" t="s">
        <v>414</v>
      </c>
      <c r="B471" s="20" t="s">
        <v>367</v>
      </c>
      <c r="C471" s="21" t="s">
        <v>175</v>
      </c>
      <c r="D471" s="21">
        <v>11</v>
      </c>
      <c r="E471" s="21" t="s">
        <v>22</v>
      </c>
      <c r="F471" s="22" t="s">
        <v>211</v>
      </c>
      <c r="G471" s="24">
        <v>3650000000</v>
      </c>
      <c r="H471" s="24">
        <v>0</v>
      </c>
      <c r="I471" s="24">
        <v>0</v>
      </c>
      <c r="J471" s="24">
        <v>0</v>
      </c>
      <c r="K471" s="24">
        <v>0</v>
      </c>
      <c r="L471" s="24">
        <f t="shared" si="172"/>
        <v>0</v>
      </c>
      <c r="M471" s="24">
        <f t="shared" si="170"/>
        <v>3650000000</v>
      </c>
      <c r="N471" s="24">
        <v>2637134162</v>
      </c>
      <c r="O471" s="24">
        <v>2338263772</v>
      </c>
      <c r="P471" s="24">
        <v>106718402.59999999</v>
      </c>
      <c r="Q471" s="26">
        <v>105983758.59999999</v>
      </c>
    </row>
    <row r="472" spans="1:17" ht="31.8" thickBot="1" x14ac:dyDescent="0.35">
      <c r="A472" s="79" t="s">
        <v>414</v>
      </c>
      <c r="B472" s="63" t="s">
        <v>368</v>
      </c>
      <c r="C472" s="55"/>
      <c r="D472" s="55"/>
      <c r="E472" s="55"/>
      <c r="F472" s="54" t="s">
        <v>369</v>
      </c>
      <c r="G472" s="28">
        <f>+G473</f>
        <v>39914957829</v>
      </c>
      <c r="H472" s="28">
        <f t="shared" ref="H472:Q472" si="190">+H473</f>
        <v>0</v>
      </c>
      <c r="I472" s="28">
        <f t="shared" si="190"/>
        <v>0</v>
      </c>
      <c r="J472" s="28">
        <f t="shared" si="190"/>
        <v>1990000000</v>
      </c>
      <c r="K472" s="28">
        <f t="shared" si="190"/>
        <v>1990000000</v>
      </c>
      <c r="L472" s="28">
        <f t="shared" si="172"/>
        <v>0</v>
      </c>
      <c r="M472" s="28">
        <f t="shared" si="170"/>
        <v>39914957829</v>
      </c>
      <c r="N472" s="28">
        <f t="shared" si="190"/>
        <v>26314926703.400002</v>
      </c>
      <c r="O472" s="28">
        <f t="shared" si="190"/>
        <v>9038993586.3999996</v>
      </c>
      <c r="P472" s="28">
        <f t="shared" si="190"/>
        <v>228140305.47</v>
      </c>
      <c r="Q472" s="29">
        <f t="shared" si="190"/>
        <v>225757627.59999999</v>
      </c>
    </row>
    <row r="473" spans="1:17" ht="18.600000000000001" thickBot="1" x14ac:dyDescent="0.35">
      <c r="A473" s="79" t="s">
        <v>414</v>
      </c>
      <c r="B473" s="63" t="s">
        <v>370</v>
      </c>
      <c r="C473" s="55"/>
      <c r="D473" s="55"/>
      <c r="E473" s="55"/>
      <c r="F473" s="54" t="s">
        <v>204</v>
      </c>
      <c r="G473" s="28">
        <f>+G474+G478+G485+G490</f>
        <v>39914957829</v>
      </c>
      <c r="H473" s="28">
        <f t="shared" ref="H473:Q473" si="191">+H474+H478+H485+H490</f>
        <v>0</v>
      </c>
      <c r="I473" s="28">
        <f t="shared" si="191"/>
        <v>0</v>
      </c>
      <c r="J473" s="28">
        <f t="shared" si="191"/>
        <v>1990000000</v>
      </c>
      <c r="K473" s="28">
        <f t="shared" si="191"/>
        <v>1990000000</v>
      </c>
      <c r="L473" s="28">
        <f t="shared" si="172"/>
        <v>0</v>
      </c>
      <c r="M473" s="28">
        <f t="shared" si="170"/>
        <v>39914957829</v>
      </c>
      <c r="N473" s="28">
        <f t="shared" si="191"/>
        <v>26314926703.400002</v>
      </c>
      <c r="O473" s="28">
        <f t="shared" si="191"/>
        <v>9038993586.3999996</v>
      </c>
      <c r="P473" s="28">
        <f t="shared" si="191"/>
        <v>228140305.47</v>
      </c>
      <c r="Q473" s="29">
        <f t="shared" si="191"/>
        <v>225757627.59999999</v>
      </c>
    </row>
    <row r="474" spans="1:17" ht="47.4" thickBot="1" x14ac:dyDescent="0.35">
      <c r="A474" s="79" t="s">
        <v>414</v>
      </c>
      <c r="B474" s="56" t="s">
        <v>371</v>
      </c>
      <c r="C474" s="55"/>
      <c r="D474" s="55"/>
      <c r="E474" s="55"/>
      <c r="F474" s="54" t="s">
        <v>374</v>
      </c>
      <c r="G474" s="28">
        <f>+G475</f>
        <v>50000000</v>
      </c>
      <c r="H474" s="28">
        <f t="shared" ref="H474:Q476" si="192">+H475</f>
        <v>0</v>
      </c>
      <c r="I474" s="28">
        <f t="shared" si="192"/>
        <v>0</v>
      </c>
      <c r="J474" s="28">
        <f t="shared" si="192"/>
        <v>0</v>
      </c>
      <c r="K474" s="28">
        <f t="shared" si="192"/>
        <v>0</v>
      </c>
      <c r="L474" s="28">
        <f t="shared" si="172"/>
        <v>0</v>
      </c>
      <c r="M474" s="28">
        <f t="shared" si="170"/>
        <v>50000000</v>
      </c>
      <c r="N474" s="28">
        <f t="shared" si="192"/>
        <v>3897250</v>
      </c>
      <c r="O474" s="28">
        <f t="shared" si="192"/>
        <v>0</v>
      </c>
      <c r="P474" s="28">
        <f t="shared" si="192"/>
        <v>0</v>
      </c>
      <c r="Q474" s="29">
        <f t="shared" si="192"/>
        <v>0</v>
      </c>
    </row>
    <row r="475" spans="1:17" ht="47.4" thickBot="1" x14ac:dyDescent="0.35">
      <c r="A475" s="79" t="s">
        <v>414</v>
      </c>
      <c r="B475" s="56" t="s">
        <v>373</v>
      </c>
      <c r="C475" s="55"/>
      <c r="D475" s="55"/>
      <c r="E475" s="55"/>
      <c r="F475" s="54" t="s">
        <v>374</v>
      </c>
      <c r="G475" s="28">
        <f>+G476</f>
        <v>50000000</v>
      </c>
      <c r="H475" s="28">
        <f t="shared" si="192"/>
        <v>0</v>
      </c>
      <c r="I475" s="28">
        <f t="shared" si="192"/>
        <v>0</v>
      </c>
      <c r="J475" s="28">
        <f t="shared" si="192"/>
        <v>0</v>
      </c>
      <c r="K475" s="28">
        <f t="shared" si="192"/>
        <v>0</v>
      </c>
      <c r="L475" s="28">
        <f t="shared" si="172"/>
        <v>0</v>
      </c>
      <c r="M475" s="28">
        <f t="shared" si="170"/>
        <v>50000000</v>
      </c>
      <c r="N475" s="28">
        <f t="shared" si="192"/>
        <v>3897250</v>
      </c>
      <c r="O475" s="28">
        <f t="shared" si="192"/>
        <v>0</v>
      </c>
      <c r="P475" s="28">
        <f t="shared" si="192"/>
        <v>0</v>
      </c>
      <c r="Q475" s="29">
        <f t="shared" si="192"/>
        <v>0</v>
      </c>
    </row>
    <row r="476" spans="1:17" ht="31.8" thickBot="1" x14ac:dyDescent="0.35">
      <c r="A476" s="79" t="s">
        <v>414</v>
      </c>
      <c r="B476" s="56" t="s">
        <v>375</v>
      </c>
      <c r="C476" s="55"/>
      <c r="D476" s="55"/>
      <c r="E476" s="55"/>
      <c r="F476" s="54" t="s">
        <v>376</v>
      </c>
      <c r="G476" s="28">
        <f>+G477</f>
        <v>50000000</v>
      </c>
      <c r="H476" s="28">
        <f t="shared" si="192"/>
        <v>0</v>
      </c>
      <c r="I476" s="28">
        <f t="shared" si="192"/>
        <v>0</v>
      </c>
      <c r="J476" s="28">
        <f t="shared" si="192"/>
        <v>0</v>
      </c>
      <c r="K476" s="28">
        <f t="shared" si="192"/>
        <v>0</v>
      </c>
      <c r="L476" s="28">
        <f t="shared" si="172"/>
        <v>0</v>
      </c>
      <c r="M476" s="28">
        <f t="shared" si="170"/>
        <v>50000000</v>
      </c>
      <c r="N476" s="28">
        <f t="shared" si="192"/>
        <v>3897250</v>
      </c>
      <c r="O476" s="28">
        <f t="shared" si="192"/>
        <v>0</v>
      </c>
      <c r="P476" s="28">
        <f t="shared" si="192"/>
        <v>0</v>
      </c>
      <c r="Q476" s="29">
        <f t="shared" si="192"/>
        <v>0</v>
      </c>
    </row>
    <row r="477" spans="1:17" ht="18.600000000000001" thickBot="1" x14ac:dyDescent="0.35">
      <c r="A477" s="79" t="s">
        <v>414</v>
      </c>
      <c r="B477" s="20" t="s">
        <v>377</v>
      </c>
      <c r="C477" s="60" t="s">
        <v>175</v>
      </c>
      <c r="D477" s="21">
        <v>54</v>
      </c>
      <c r="E477" s="21" t="s">
        <v>22</v>
      </c>
      <c r="F477" s="22" t="s">
        <v>211</v>
      </c>
      <c r="G477" s="24">
        <v>50000000</v>
      </c>
      <c r="H477" s="24">
        <v>0</v>
      </c>
      <c r="I477" s="24">
        <v>0</v>
      </c>
      <c r="J477" s="24">
        <v>0</v>
      </c>
      <c r="K477" s="24">
        <v>0</v>
      </c>
      <c r="L477" s="24">
        <f t="shared" si="172"/>
        <v>0</v>
      </c>
      <c r="M477" s="24">
        <f t="shared" si="170"/>
        <v>50000000</v>
      </c>
      <c r="N477" s="24">
        <v>3897250</v>
      </c>
      <c r="O477" s="24">
        <v>0</v>
      </c>
      <c r="P477" s="24">
        <v>0</v>
      </c>
      <c r="Q477" s="26">
        <v>0</v>
      </c>
    </row>
    <row r="478" spans="1:17" ht="63" thickBot="1" x14ac:dyDescent="0.35">
      <c r="A478" s="79" t="s">
        <v>414</v>
      </c>
      <c r="B478" s="56" t="s">
        <v>378</v>
      </c>
      <c r="C478" s="53"/>
      <c r="D478" s="53"/>
      <c r="E478" s="53"/>
      <c r="F478" s="54" t="s">
        <v>379</v>
      </c>
      <c r="G478" s="28">
        <f>G479+6444919394</f>
        <v>34364957829</v>
      </c>
      <c r="H478" s="28">
        <f t="shared" ref="H478:Q478" si="193">+H479</f>
        <v>0</v>
      </c>
      <c r="I478" s="28">
        <f t="shared" si="193"/>
        <v>0</v>
      </c>
      <c r="J478" s="28">
        <f t="shared" si="193"/>
        <v>1990000000</v>
      </c>
      <c r="K478" s="28">
        <f t="shared" si="193"/>
        <v>1990000000</v>
      </c>
      <c r="L478" s="28">
        <f t="shared" si="172"/>
        <v>0</v>
      </c>
      <c r="M478" s="30">
        <f t="shared" si="170"/>
        <v>34364957829</v>
      </c>
      <c r="N478" s="28">
        <f t="shared" si="193"/>
        <v>23048383206.700001</v>
      </c>
      <c r="O478" s="28">
        <f t="shared" si="193"/>
        <v>6362795042.6999998</v>
      </c>
      <c r="P478" s="28">
        <f t="shared" si="193"/>
        <v>200206396.47</v>
      </c>
      <c r="Q478" s="29">
        <f t="shared" si="193"/>
        <v>198358361.59999999</v>
      </c>
    </row>
    <row r="479" spans="1:17" ht="47.4" thickBot="1" x14ac:dyDescent="0.35">
      <c r="A479" s="79" t="s">
        <v>414</v>
      </c>
      <c r="B479" s="56" t="s">
        <v>380</v>
      </c>
      <c r="C479" s="53"/>
      <c r="D479" s="53"/>
      <c r="E479" s="53"/>
      <c r="F479" s="54" t="s">
        <v>381</v>
      </c>
      <c r="G479" s="28">
        <f>G480+G483</f>
        <v>27920038435</v>
      </c>
      <c r="H479" s="28">
        <f t="shared" ref="H479:Q479" si="194">+H480+H483</f>
        <v>0</v>
      </c>
      <c r="I479" s="28">
        <f t="shared" si="194"/>
        <v>0</v>
      </c>
      <c r="J479" s="28">
        <f t="shared" si="194"/>
        <v>1990000000</v>
      </c>
      <c r="K479" s="28">
        <f t="shared" si="194"/>
        <v>1990000000</v>
      </c>
      <c r="L479" s="28">
        <f t="shared" si="172"/>
        <v>0</v>
      </c>
      <c r="M479" s="28">
        <f t="shared" si="170"/>
        <v>27920038435</v>
      </c>
      <c r="N479" s="28">
        <f t="shared" si="194"/>
        <v>23048383206.700001</v>
      </c>
      <c r="O479" s="28">
        <f t="shared" si="194"/>
        <v>6362795042.6999998</v>
      </c>
      <c r="P479" s="28">
        <f t="shared" si="194"/>
        <v>200206396.47</v>
      </c>
      <c r="Q479" s="29">
        <f t="shared" si="194"/>
        <v>198358361.59999999</v>
      </c>
    </row>
    <row r="480" spans="1:17" ht="18.600000000000001" thickBot="1" x14ac:dyDescent="0.35">
      <c r="A480" s="79" t="s">
        <v>414</v>
      </c>
      <c r="B480" s="56" t="s">
        <v>382</v>
      </c>
      <c r="C480" s="53"/>
      <c r="D480" s="53"/>
      <c r="E480" s="53"/>
      <c r="F480" s="54" t="s">
        <v>334</v>
      </c>
      <c r="G480" s="28">
        <f>+G481+G482</f>
        <v>7425481413</v>
      </c>
      <c r="H480" s="28">
        <f t="shared" ref="H480:Q480" si="195">+H481+H482</f>
        <v>0</v>
      </c>
      <c r="I480" s="28">
        <f t="shared" si="195"/>
        <v>0</v>
      </c>
      <c r="J480" s="28">
        <f t="shared" si="195"/>
        <v>1990000000</v>
      </c>
      <c r="K480" s="28">
        <f t="shared" si="195"/>
        <v>0</v>
      </c>
      <c r="L480" s="28">
        <f t="shared" si="172"/>
        <v>1990000000</v>
      </c>
      <c r="M480" s="28">
        <f t="shared" si="170"/>
        <v>9415481413</v>
      </c>
      <c r="N480" s="28">
        <f t="shared" si="195"/>
        <v>9054709206.7000008</v>
      </c>
      <c r="O480" s="28">
        <f t="shared" si="195"/>
        <v>6362795042.6999998</v>
      </c>
      <c r="P480" s="28">
        <f t="shared" si="195"/>
        <v>200206396.47</v>
      </c>
      <c r="Q480" s="29">
        <f t="shared" si="195"/>
        <v>198358361.59999999</v>
      </c>
    </row>
    <row r="481" spans="1:18" ht="18.600000000000001" thickBot="1" x14ac:dyDescent="0.35">
      <c r="A481" s="79" t="s">
        <v>414</v>
      </c>
      <c r="B481" s="20" t="s">
        <v>383</v>
      </c>
      <c r="C481" s="53" t="s">
        <v>175</v>
      </c>
      <c r="D481" s="21">
        <v>11</v>
      </c>
      <c r="E481" s="21" t="s">
        <v>22</v>
      </c>
      <c r="F481" s="61" t="s">
        <v>211</v>
      </c>
      <c r="G481" s="25">
        <v>5414957829</v>
      </c>
      <c r="H481" s="24">
        <v>0</v>
      </c>
      <c r="I481" s="24">
        <v>0</v>
      </c>
      <c r="J481" s="24">
        <v>0</v>
      </c>
      <c r="K481" s="24">
        <v>0</v>
      </c>
      <c r="L481" s="24">
        <f t="shared" si="172"/>
        <v>0</v>
      </c>
      <c r="M481" s="24">
        <f t="shared" si="170"/>
        <v>5414957829</v>
      </c>
      <c r="N481" s="24">
        <v>5403097622.6999998</v>
      </c>
      <c r="O481" s="24">
        <v>4945288293.6999998</v>
      </c>
      <c r="P481" s="24">
        <v>200206396.47</v>
      </c>
      <c r="Q481" s="26">
        <v>198358361.59999999</v>
      </c>
    </row>
    <row r="482" spans="1:18" ht="18.600000000000001" thickBot="1" x14ac:dyDescent="0.35">
      <c r="A482" s="79" t="s">
        <v>414</v>
      </c>
      <c r="B482" s="20" t="s">
        <v>383</v>
      </c>
      <c r="C482" s="60" t="s">
        <v>175</v>
      </c>
      <c r="D482" s="21">
        <v>54</v>
      </c>
      <c r="E482" s="21" t="s">
        <v>22</v>
      </c>
      <c r="F482" s="61" t="s">
        <v>211</v>
      </c>
      <c r="G482" s="25">
        <v>2010523584</v>
      </c>
      <c r="H482" s="24">
        <v>0</v>
      </c>
      <c r="I482" s="24">
        <v>0</v>
      </c>
      <c r="J482" s="24">
        <v>1990000000</v>
      </c>
      <c r="K482" s="24">
        <v>0</v>
      </c>
      <c r="L482" s="24">
        <f t="shared" si="172"/>
        <v>1990000000</v>
      </c>
      <c r="M482" s="25">
        <f t="shared" si="170"/>
        <v>4000523584</v>
      </c>
      <c r="N482" s="24">
        <v>3651611584</v>
      </c>
      <c r="O482" s="24">
        <v>1417506749</v>
      </c>
      <c r="P482" s="24">
        <v>0</v>
      </c>
      <c r="Q482" s="26">
        <v>0</v>
      </c>
    </row>
    <row r="483" spans="1:18" ht="18.600000000000001" thickBot="1" x14ac:dyDescent="0.35">
      <c r="A483" s="79" t="s">
        <v>414</v>
      </c>
      <c r="B483" s="15" t="s">
        <v>384</v>
      </c>
      <c r="C483" s="53"/>
      <c r="D483" s="21"/>
      <c r="E483" s="21"/>
      <c r="F483" s="17" t="s">
        <v>385</v>
      </c>
      <c r="G483" s="30">
        <f>+G484</f>
        <v>20494557022</v>
      </c>
      <c r="H483" s="30">
        <f t="shared" ref="H483:Q483" si="196">+H484</f>
        <v>0</v>
      </c>
      <c r="I483" s="30">
        <f t="shared" si="196"/>
        <v>0</v>
      </c>
      <c r="J483" s="30">
        <f t="shared" si="196"/>
        <v>0</v>
      </c>
      <c r="K483" s="30">
        <f t="shared" si="196"/>
        <v>1990000000</v>
      </c>
      <c r="L483" s="30">
        <f t="shared" si="172"/>
        <v>-1990000000</v>
      </c>
      <c r="M483" s="30">
        <f t="shared" si="170"/>
        <v>18504557022</v>
      </c>
      <c r="N483" s="30">
        <f t="shared" si="196"/>
        <v>13993674000</v>
      </c>
      <c r="O483" s="30">
        <f t="shared" si="196"/>
        <v>0</v>
      </c>
      <c r="P483" s="30">
        <f t="shared" si="196"/>
        <v>0</v>
      </c>
      <c r="Q483" s="31">
        <f t="shared" si="196"/>
        <v>0</v>
      </c>
    </row>
    <row r="484" spans="1:18" ht="18.600000000000001" thickBot="1" x14ac:dyDescent="0.35">
      <c r="A484" s="79" t="s">
        <v>414</v>
      </c>
      <c r="B484" s="20" t="s">
        <v>386</v>
      </c>
      <c r="C484" s="60" t="s">
        <v>175</v>
      </c>
      <c r="D484" s="21">
        <v>54</v>
      </c>
      <c r="E484" s="21" t="s">
        <v>22</v>
      </c>
      <c r="F484" s="61" t="s">
        <v>211</v>
      </c>
      <c r="G484" s="25">
        <v>20494557022</v>
      </c>
      <c r="H484" s="24">
        <v>0</v>
      </c>
      <c r="I484" s="24">
        <v>0</v>
      </c>
      <c r="J484" s="24">
        <v>0</v>
      </c>
      <c r="K484" s="24">
        <v>1990000000</v>
      </c>
      <c r="L484" s="24">
        <f t="shared" si="172"/>
        <v>-1990000000</v>
      </c>
      <c r="M484" s="25">
        <f t="shared" si="170"/>
        <v>18504557022</v>
      </c>
      <c r="N484" s="24">
        <v>13993674000</v>
      </c>
      <c r="O484" s="24">
        <v>0</v>
      </c>
      <c r="P484" s="24">
        <v>0</v>
      </c>
      <c r="Q484" s="26">
        <v>0</v>
      </c>
    </row>
    <row r="485" spans="1:18" ht="47.4" thickBot="1" x14ac:dyDescent="0.35">
      <c r="A485" s="79" t="s">
        <v>414</v>
      </c>
      <c r="B485" s="56" t="s">
        <v>387</v>
      </c>
      <c r="C485" s="53"/>
      <c r="D485" s="53"/>
      <c r="E485" s="53"/>
      <c r="F485" s="54" t="s">
        <v>390</v>
      </c>
      <c r="G485" s="28">
        <f>+G486</f>
        <v>4000000000</v>
      </c>
      <c r="H485" s="28">
        <f t="shared" ref="H485:Q486" si="197">+H486</f>
        <v>0</v>
      </c>
      <c r="I485" s="28">
        <f t="shared" si="197"/>
        <v>0</v>
      </c>
      <c r="J485" s="28">
        <f t="shared" si="197"/>
        <v>0</v>
      </c>
      <c r="K485" s="28">
        <f t="shared" si="197"/>
        <v>0</v>
      </c>
      <c r="L485" s="28">
        <f t="shared" si="172"/>
        <v>0</v>
      </c>
      <c r="M485" s="28">
        <f t="shared" si="170"/>
        <v>4000000000</v>
      </c>
      <c r="N485" s="28">
        <f t="shared" si="197"/>
        <v>2670817190.6999998</v>
      </c>
      <c r="O485" s="28">
        <f t="shared" si="197"/>
        <v>2211489519.6999998</v>
      </c>
      <c r="P485" s="28">
        <f t="shared" si="197"/>
        <v>27394773</v>
      </c>
      <c r="Q485" s="29">
        <f t="shared" si="197"/>
        <v>26860130</v>
      </c>
    </row>
    <row r="486" spans="1:18" ht="47.4" thickBot="1" x14ac:dyDescent="0.35">
      <c r="A486" s="79" t="s">
        <v>414</v>
      </c>
      <c r="B486" s="56" t="s">
        <v>389</v>
      </c>
      <c r="C486" s="53"/>
      <c r="D486" s="53"/>
      <c r="E486" s="53"/>
      <c r="F486" s="54" t="s">
        <v>390</v>
      </c>
      <c r="G486" s="28">
        <f>+G487</f>
        <v>4000000000</v>
      </c>
      <c r="H486" s="28">
        <f t="shared" si="197"/>
        <v>0</v>
      </c>
      <c r="I486" s="28">
        <f t="shared" si="197"/>
        <v>0</v>
      </c>
      <c r="J486" s="28">
        <f t="shared" si="197"/>
        <v>0</v>
      </c>
      <c r="K486" s="28">
        <f t="shared" si="197"/>
        <v>0</v>
      </c>
      <c r="L486" s="28">
        <f t="shared" si="172"/>
        <v>0</v>
      </c>
      <c r="M486" s="28">
        <f t="shared" si="170"/>
        <v>4000000000</v>
      </c>
      <c r="N486" s="28">
        <f t="shared" si="197"/>
        <v>2670817190.6999998</v>
      </c>
      <c r="O486" s="28">
        <f t="shared" si="197"/>
        <v>2211489519.6999998</v>
      </c>
      <c r="P486" s="28">
        <f t="shared" si="197"/>
        <v>27394773</v>
      </c>
      <c r="Q486" s="29">
        <f t="shared" si="197"/>
        <v>26860130</v>
      </c>
    </row>
    <row r="487" spans="1:18" ht="18.600000000000001" thickBot="1" x14ac:dyDescent="0.35">
      <c r="A487" s="79" t="s">
        <v>414</v>
      </c>
      <c r="B487" s="56" t="s">
        <v>391</v>
      </c>
      <c r="C487" s="53"/>
      <c r="D487" s="53"/>
      <c r="E487" s="53"/>
      <c r="F487" s="54" t="s">
        <v>392</v>
      </c>
      <c r="G487" s="28">
        <f>+G488+G489</f>
        <v>4000000000</v>
      </c>
      <c r="H487" s="28">
        <f t="shared" ref="H487:Q487" si="198">+H488+H489</f>
        <v>0</v>
      </c>
      <c r="I487" s="28">
        <f t="shared" si="198"/>
        <v>0</v>
      </c>
      <c r="J487" s="28">
        <f t="shared" si="198"/>
        <v>0</v>
      </c>
      <c r="K487" s="28">
        <f t="shared" si="198"/>
        <v>0</v>
      </c>
      <c r="L487" s="28">
        <f t="shared" si="172"/>
        <v>0</v>
      </c>
      <c r="M487" s="28">
        <f t="shared" si="170"/>
        <v>4000000000</v>
      </c>
      <c r="N487" s="28">
        <f t="shared" si="198"/>
        <v>2670817190.6999998</v>
      </c>
      <c r="O487" s="28">
        <f t="shared" si="198"/>
        <v>2211489519.6999998</v>
      </c>
      <c r="P487" s="28">
        <f t="shared" si="198"/>
        <v>27394773</v>
      </c>
      <c r="Q487" s="29">
        <f t="shared" si="198"/>
        <v>26860130</v>
      </c>
    </row>
    <row r="488" spans="1:18" ht="18.600000000000001" thickBot="1" x14ac:dyDescent="0.35">
      <c r="A488" s="79" t="s">
        <v>414</v>
      </c>
      <c r="B488" s="20" t="s">
        <v>393</v>
      </c>
      <c r="C488" s="21" t="s">
        <v>175</v>
      </c>
      <c r="D488" s="21">
        <v>11</v>
      </c>
      <c r="E488" s="21" t="s">
        <v>22</v>
      </c>
      <c r="F488" s="61" t="s">
        <v>211</v>
      </c>
      <c r="G488" s="25">
        <v>1000000000</v>
      </c>
      <c r="H488" s="24">
        <v>0</v>
      </c>
      <c r="I488" s="24">
        <v>0</v>
      </c>
      <c r="J488" s="24">
        <v>0</v>
      </c>
      <c r="K488" s="24">
        <v>0</v>
      </c>
      <c r="L488" s="24">
        <f t="shared" si="172"/>
        <v>0</v>
      </c>
      <c r="M488" s="24">
        <f t="shared" si="170"/>
        <v>1000000000</v>
      </c>
      <c r="N488" s="24">
        <v>999303424.5</v>
      </c>
      <c r="O488" s="24">
        <v>975902867.70000005</v>
      </c>
      <c r="P488" s="24">
        <v>18173376</v>
      </c>
      <c r="Q488" s="26">
        <v>18173376</v>
      </c>
    </row>
    <row r="489" spans="1:18" ht="18.600000000000001" thickBot="1" x14ac:dyDescent="0.35">
      <c r="A489" s="79" t="s">
        <v>414</v>
      </c>
      <c r="B489" s="20" t="s">
        <v>393</v>
      </c>
      <c r="C489" s="60" t="s">
        <v>175</v>
      </c>
      <c r="D489" s="21">
        <v>54</v>
      </c>
      <c r="E489" s="21" t="s">
        <v>22</v>
      </c>
      <c r="F489" s="61" t="s">
        <v>211</v>
      </c>
      <c r="G489" s="25">
        <v>3000000000</v>
      </c>
      <c r="H489" s="24">
        <v>0</v>
      </c>
      <c r="I489" s="24">
        <v>0</v>
      </c>
      <c r="J489" s="24">
        <v>0</v>
      </c>
      <c r="K489" s="24">
        <v>0</v>
      </c>
      <c r="L489" s="24">
        <f t="shared" si="172"/>
        <v>0</v>
      </c>
      <c r="M489" s="24">
        <f t="shared" si="170"/>
        <v>3000000000</v>
      </c>
      <c r="N489" s="24">
        <v>1671513766.2</v>
      </c>
      <c r="O489" s="24">
        <v>1235586652</v>
      </c>
      <c r="P489" s="24">
        <v>9221397</v>
      </c>
      <c r="Q489" s="26">
        <v>8686754</v>
      </c>
    </row>
    <row r="490" spans="1:18" ht="47.4" thickBot="1" x14ac:dyDescent="0.35">
      <c r="A490" s="79" t="s">
        <v>414</v>
      </c>
      <c r="B490" s="56" t="s">
        <v>394</v>
      </c>
      <c r="C490" s="64"/>
      <c r="D490" s="55"/>
      <c r="E490" s="55"/>
      <c r="F490" s="54" t="s">
        <v>397</v>
      </c>
      <c r="G490" s="28">
        <f>+G491</f>
        <v>1500000000</v>
      </c>
      <c r="H490" s="28">
        <f t="shared" ref="H490:Q492" si="199">+H491</f>
        <v>0</v>
      </c>
      <c r="I490" s="28">
        <f t="shared" si="199"/>
        <v>0</v>
      </c>
      <c r="J490" s="28">
        <f t="shared" si="199"/>
        <v>0</v>
      </c>
      <c r="K490" s="28">
        <f t="shared" si="199"/>
        <v>0</v>
      </c>
      <c r="L490" s="28">
        <f t="shared" si="172"/>
        <v>0</v>
      </c>
      <c r="M490" s="28">
        <f t="shared" si="170"/>
        <v>1500000000</v>
      </c>
      <c r="N490" s="28">
        <f t="shared" si="199"/>
        <v>591829056</v>
      </c>
      <c r="O490" s="28">
        <f t="shared" si="199"/>
        <v>464709024</v>
      </c>
      <c r="P490" s="28">
        <f t="shared" si="199"/>
        <v>539136</v>
      </c>
      <c r="Q490" s="29">
        <f t="shared" si="199"/>
        <v>539136</v>
      </c>
    </row>
    <row r="491" spans="1:18" ht="47.4" thickBot="1" x14ac:dyDescent="0.35">
      <c r="A491" s="79" t="s">
        <v>414</v>
      </c>
      <c r="B491" s="56" t="s">
        <v>396</v>
      </c>
      <c r="C491" s="65"/>
      <c r="D491" s="66"/>
      <c r="E491" s="66"/>
      <c r="F491" s="54" t="s">
        <v>397</v>
      </c>
      <c r="G491" s="28">
        <f>+G492</f>
        <v>1500000000</v>
      </c>
      <c r="H491" s="28">
        <f t="shared" si="199"/>
        <v>0</v>
      </c>
      <c r="I491" s="28">
        <f t="shared" si="199"/>
        <v>0</v>
      </c>
      <c r="J491" s="28">
        <f t="shared" si="199"/>
        <v>0</v>
      </c>
      <c r="K491" s="28">
        <f t="shared" si="199"/>
        <v>0</v>
      </c>
      <c r="L491" s="28">
        <f t="shared" si="172"/>
        <v>0</v>
      </c>
      <c r="M491" s="28">
        <f t="shared" si="170"/>
        <v>1500000000</v>
      </c>
      <c r="N491" s="28">
        <f t="shared" si="199"/>
        <v>591829056</v>
      </c>
      <c r="O491" s="28">
        <f t="shared" si="199"/>
        <v>464709024</v>
      </c>
      <c r="P491" s="28">
        <f t="shared" si="199"/>
        <v>539136</v>
      </c>
      <c r="Q491" s="29">
        <f t="shared" si="199"/>
        <v>539136</v>
      </c>
    </row>
    <row r="492" spans="1:18" ht="18.600000000000001" thickBot="1" x14ac:dyDescent="0.35">
      <c r="A492" s="79" t="s">
        <v>414</v>
      </c>
      <c r="B492" s="56" t="s">
        <v>398</v>
      </c>
      <c r="C492" s="65"/>
      <c r="D492" s="66"/>
      <c r="E492" s="66"/>
      <c r="F492" s="54" t="s">
        <v>399</v>
      </c>
      <c r="G492" s="28">
        <f>+G493</f>
        <v>1500000000</v>
      </c>
      <c r="H492" s="28">
        <f t="shared" si="199"/>
        <v>0</v>
      </c>
      <c r="I492" s="28">
        <f t="shared" si="199"/>
        <v>0</v>
      </c>
      <c r="J492" s="28">
        <f t="shared" si="199"/>
        <v>0</v>
      </c>
      <c r="K492" s="28">
        <f t="shared" si="199"/>
        <v>0</v>
      </c>
      <c r="L492" s="28">
        <f t="shared" si="172"/>
        <v>0</v>
      </c>
      <c r="M492" s="28">
        <f t="shared" si="170"/>
        <v>1500000000</v>
      </c>
      <c r="N492" s="28">
        <f t="shared" si="199"/>
        <v>591829056</v>
      </c>
      <c r="O492" s="28">
        <f t="shared" si="199"/>
        <v>464709024</v>
      </c>
      <c r="P492" s="28">
        <f t="shared" si="199"/>
        <v>539136</v>
      </c>
      <c r="Q492" s="29">
        <f t="shared" si="199"/>
        <v>539136</v>
      </c>
    </row>
    <row r="493" spans="1:18" ht="18.600000000000001" thickBot="1" x14ac:dyDescent="0.35">
      <c r="A493" s="79" t="s">
        <v>414</v>
      </c>
      <c r="B493" s="72" t="s">
        <v>426</v>
      </c>
      <c r="C493" s="73" t="s">
        <v>175</v>
      </c>
      <c r="D493" s="74">
        <v>54</v>
      </c>
      <c r="E493" s="74" t="s">
        <v>22</v>
      </c>
      <c r="F493" s="75" t="s">
        <v>211</v>
      </c>
      <c r="G493" s="76">
        <v>1500000000</v>
      </c>
      <c r="H493" s="77">
        <v>0</v>
      </c>
      <c r="I493" s="77">
        <v>0</v>
      </c>
      <c r="J493" s="77">
        <v>0</v>
      </c>
      <c r="K493" s="77">
        <v>0</v>
      </c>
      <c r="L493" s="77">
        <f t="shared" si="172"/>
        <v>0</v>
      </c>
      <c r="M493" s="77">
        <f t="shared" si="170"/>
        <v>1500000000</v>
      </c>
      <c r="N493" s="77">
        <v>591829056</v>
      </c>
      <c r="O493" s="77">
        <v>464709024</v>
      </c>
      <c r="P493" s="77">
        <v>539136</v>
      </c>
      <c r="Q493" s="78">
        <v>539136</v>
      </c>
    </row>
    <row r="494" spans="1:18" ht="18.600000000000001" thickBot="1" x14ac:dyDescent="0.35">
      <c r="A494" s="79" t="s">
        <v>417</v>
      </c>
      <c r="B494" s="5" t="s">
        <v>10</v>
      </c>
      <c r="C494" s="6"/>
      <c r="D494" s="6"/>
      <c r="E494" s="6"/>
      <c r="F494" s="7" t="s">
        <v>11</v>
      </c>
      <c r="G494" s="8">
        <f>+G495+G523+G565+G579</f>
        <v>101565565000</v>
      </c>
      <c r="H494" s="8">
        <f t="shared" ref="H494:L494" si="200">+H495+H523+H565+H579</f>
        <v>0</v>
      </c>
      <c r="I494" s="8">
        <f t="shared" si="200"/>
        <v>0</v>
      </c>
      <c r="J494" s="8">
        <f t="shared" si="200"/>
        <v>85422220</v>
      </c>
      <c r="K494" s="8">
        <f t="shared" si="200"/>
        <v>85422220</v>
      </c>
      <c r="L494" s="8">
        <f t="shared" si="200"/>
        <v>0</v>
      </c>
      <c r="M494" s="8">
        <f>+G494+L494</f>
        <v>101565565000</v>
      </c>
      <c r="N494" s="8">
        <f t="shared" ref="N494:Q494" si="201">+N495+N523+N565+N579</f>
        <v>72534525361.720001</v>
      </c>
      <c r="O494" s="8">
        <f t="shared" si="201"/>
        <v>33745594188.25</v>
      </c>
      <c r="P494" s="9">
        <f t="shared" si="201"/>
        <v>20036981525.250004</v>
      </c>
      <c r="Q494" s="9">
        <f t="shared" si="201"/>
        <v>19127380709.250004</v>
      </c>
      <c r="R494" s="2"/>
    </row>
    <row r="495" spans="1:18" ht="18.600000000000001" thickBot="1" x14ac:dyDescent="0.35">
      <c r="A495" s="79" t="s">
        <v>417</v>
      </c>
      <c r="B495" s="10" t="s">
        <v>12</v>
      </c>
      <c r="C495" s="11"/>
      <c r="D495" s="11"/>
      <c r="E495" s="11"/>
      <c r="F495" s="12" t="s">
        <v>13</v>
      </c>
      <c r="G495" s="13">
        <f>+G496</f>
        <v>48846668000</v>
      </c>
      <c r="H495" s="13">
        <f t="shared" ref="H495:Q495" si="202">+H496</f>
        <v>0</v>
      </c>
      <c r="I495" s="13">
        <f t="shared" si="202"/>
        <v>0</v>
      </c>
      <c r="J495" s="13">
        <f t="shared" si="202"/>
        <v>0</v>
      </c>
      <c r="K495" s="13">
        <f t="shared" si="202"/>
        <v>0</v>
      </c>
      <c r="L495" s="13">
        <f t="shared" si="202"/>
        <v>0</v>
      </c>
      <c r="M495" s="13">
        <f t="shared" si="202"/>
        <v>48846668000</v>
      </c>
      <c r="N495" s="13">
        <f t="shared" si="202"/>
        <v>44256310000</v>
      </c>
      <c r="O495" s="13">
        <f t="shared" si="202"/>
        <v>10632585369.350002</v>
      </c>
      <c r="P495" s="13">
        <f t="shared" si="202"/>
        <v>10632585369.350002</v>
      </c>
      <c r="Q495" s="14">
        <f t="shared" si="202"/>
        <v>9723706189.3500023</v>
      </c>
    </row>
    <row r="496" spans="1:18" ht="18.600000000000001" thickBot="1" x14ac:dyDescent="0.35">
      <c r="A496" s="79" t="s">
        <v>417</v>
      </c>
      <c r="B496" s="15" t="s">
        <v>14</v>
      </c>
      <c r="C496" s="16"/>
      <c r="D496" s="16"/>
      <c r="E496" s="16"/>
      <c r="F496" s="17" t="s">
        <v>15</v>
      </c>
      <c r="G496" s="18">
        <f>+G497+G507+G515+G522</f>
        <v>48846668000</v>
      </c>
      <c r="H496" s="18">
        <f t="shared" ref="H496:Q496" si="203">+H497+H507+H515+H522</f>
        <v>0</v>
      </c>
      <c r="I496" s="18">
        <f t="shared" si="203"/>
        <v>0</v>
      </c>
      <c r="J496" s="18">
        <f t="shared" si="203"/>
        <v>0</v>
      </c>
      <c r="K496" s="18">
        <f t="shared" si="203"/>
        <v>0</v>
      </c>
      <c r="L496" s="18">
        <f t="shared" si="203"/>
        <v>0</v>
      </c>
      <c r="M496" s="18">
        <f t="shared" si="203"/>
        <v>48846668000</v>
      </c>
      <c r="N496" s="18">
        <f t="shared" si="203"/>
        <v>44256310000</v>
      </c>
      <c r="O496" s="18">
        <f t="shared" si="203"/>
        <v>10632585369.350002</v>
      </c>
      <c r="P496" s="18">
        <f t="shared" si="203"/>
        <v>10632585369.350002</v>
      </c>
      <c r="Q496" s="19">
        <f t="shared" si="203"/>
        <v>9723706189.3500023</v>
      </c>
    </row>
    <row r="497" spans="1:17" ht="18.600000000000001" thickBot="1" x14ac:dyDescent="0.35">
      <c r="A497" s="79" t="s">
        <v>417</v>
      </c>
      <c r="B497" s="15" t="s">
        <v>16</v>
      </c>
      <c r="C497" s="16"/>
      <c r="D497" s="16"/>
      <c r="E497" s="16"/>
      <c r="F497" s="17" t="s">
        <v>17</v>
      </c>
      <c r="G497" s="18">
        <f>+G498</f>
        <v>28789591000</v>
      </c>
      <c r="H497" s="18">
        <f t="shared" ref="H497:Q497" si="204">+H498</f>
        <v>0</v>
      </c>
      <c r="I497" s="18">
        <f t="shared" si="204"/>
        <v>0</v>
      </c>
      <c r="J497" s="18">
        <f t="shared" si="204"/>
        <v>0</v>
      </c>
      <c r="K497" s="18">
        <f t="shared" si="204"/>
        <v>0</v>
      </c>
      <c r="L497" s="18">
        <f t="shared" si="204"/>
        <v>0</v>
      </c>
      <c r="M497" s="18">
        <f t="shared" si="204"/>
        <v>28789591000</v>
      </c>
      <c r="N497" s="18">
        <f t="shared" si="204"/>
        <v>28789591000</v>
      </c>
      <c r="O497" s="18">
        <f t="shared" si="204"/>
        <v>7103357364.4500017</v>
      </c>
      <c r="P497" s="18">
        <f t="shared" si="204"/>
        <v>7103357364.4500017</v>
      </c>
      <c r="Q497" s="19">
        <f t="shared" si="204"/>
        <v>7103357364.4500017</v>
      </c>
    </row>
    <row r="498" spans="1:17" ht="18.600000000000001" thickBot="1" x14ac:dyDescent="0.35">
      <c r="A498" s="79" t="s">
        <v>417</v>
      </c>
      <c r="B498" s="15" t="s">
        <v>18</v>
      </c>
      <c r="C498" s="16"/>
      <c r="D498" s="16"/>
      <c r="E498" s="16"/>
      <c r="F498" s="17" t="s">
        <v>19</v>
      </c>
      <c r="G498" s="18">
        <f>SUM(G499:G506)</f>
        <v>28789591000</v>
      </c>
      <c r="H498" s="18">
        <f t="shared" ref="H498:Q498" si="205">SUM(H499:H506)</f>
        <v>0</v>
      </c>
      <c r="I498" s="18">
        <f t="shared" si="205"/>
        <v>0</v>
      </c>
      <c r="J498" s="18">
        <f t="shared" si="205"/>
        <v>0</v>
      </c>
      <c r="K498" s="18">
        <f t="shared" si="205"/>
        <v>0</v>
      </c>
      <c r="L498" s="18">
        <f t="shared" si="205"/>
        <v>0</v>
      </c>
      <c r="M498" s="18">
        <f t="shared" si="205"/>
        <v>28789591000</v>
      </c>
      <c r="N498" s="18">
        <f t="shared" si="205"/>
        <v>28789591000</v>
      </c>
      <c r="O498" s="18">
        <f t="shared" si="205"/>
        <v>7103357364.4500017</v>
      </c>
      <c r="P498" s="18">
        <f t="shared" si="205"/>
        <v>7103357364.4500017</v>
      </c>
      <c r="Q498" s="19">
        <f t="shared" si="205"/>
        <v>7103357364.4500017</v>
      </c>
    </row>
    <row r="499" spans="1:17" ht="18.600000000000001" thickBot="1" x14ac:dyDescent="0.35">
      <c r="A499" s="79" t="s">
        <v>417</v>
      </c>
      <c r="B499" s="20" t="s">
        <v>20</v>
      </c>
      <c r="C499" s="21" t="s">
        <v>21</v>
      </c>
      <c r="D499" s="21">
        <v>20</v>
      </c>
      <c r="E499" s="21" t="s">
        <v>22</v>
      </c>
      <c r="F499" s="22" t="s">
        <v>23</v>
      </c>
      <c r="G499" s="23">
        <v>22821279655</v>
      </c>
      <c r="H499" s="24">
        <v>0</v>
      </c>
      <c r="I499" s="24">
        <v>0</v>
      </c>
      <c r="J499" s="24">
        <v>0</v>
      </c>
      <c r="K499" s="24">
        <v>0</v>
      </c>
      <c r="L499" s="24">
        <f t="shared" ref="L499:L557" si="206">+H499-I499+J499-K499</f>
        <v>0</v>
      </c>
      <c r="M499" s="23">
        <f t="shared" ref="M499:M557" si="207">+G499+L499</f>
        <v>22821279655</v>
      </c>
      <c r="N499" s="24">
        <v>22821279655</v>
      </c>
      <c r="O499" s="24">
        <v>6241560262.9099998</v>
      </c>
      <c r="P499" s="24">
        <v>6241560262.9099998</v>
      </c>
      <c r="Q499" s="26">
        <v>6241560262.9099998</v>
      </c>
    </row>
    <row r="500" spans="1:17" ht="18.600000000000001" thickBot="1" x14ac:dyDescent="0.35">
      <c r="A500" s="79" t="s">
        <v>417</v>
      </c>
      <c r="B500" s="20" t="s">
        <v>24</v>
      </c>
      <c r="C500" s="21" t="s">
        <v>21</v>
      </c>
      <c r="D500" s="21">
        <v>20</v>
      </c>
      <c r="E500" s="21" t="s">
        <v>22</v>
      </c>
      <c r="F500" s="22" t="s">
        <v>25</v>
      </c>
      <c r="G500" s="23">
        <v>1516830834</v>
      </c>
      <c r="H500" s="24">
        <v>0</v>
      </c>
      <c r="I500" s="24">
        <v>0</v>
      </c>
      <c r="J500" s="24">
        <v>0</v>
      </c>
      <c r="K500" s="24">
        <v>0</v>
      </c>
      <c r="L500" s="24">
        <f t="shared" si="206"/>
        <v>0</v>
      </c>
      <c r="M500" s="23">
        <f t="shared" si="207"/>
        <v>1516830834</v>
      </c>
      <c r="N500" s="24">
        <v>1516830834</v>
      </c>
      <c r="O500" s="24">
        <v>471824221.01999998</v>
      </c>
      <c r="P500" s="24">
        <v>471824221.01999998</v>
      </c>
      <c r="Q500" s="26">
        <v>471824221.01999998</v>
      </c>
    </row>
    <row r="501" spans="1:17" ht="18.600000000000001" thickBot="1" x14ac:dyDescent="0.35">
      <c r="A501" s="79" t="s">
        <v>417</v>
      </c>
      <c r="B501" s="20" t="s">
        <v>26</v>
      </c>
      <c r="C501" s="21" t="s">
        <v>21</v>
      </c>
      <c r="D501" s="21">
        <v>20</v>
      </c>
      <c r="E501" s="21" t="s">
        <v>22</v>
      </c>
      <c r="F501" s="22" t="s">
        <v>27</v>
      </c>
      <c r="G501" s="23">
        <v>2475792</v>
      </c>
      <c r="H501" s="24">
        <v>0</v>
      </c>
      <c r="I501" s="24">
        <v>0</v>
      </c>
      <c r="J501" s="24">
        <v>0</v>
      </c>
      <c r="K501" s="24">
        <v>0</v>
      </c>
      <c r="L501" s="24">
        <f t="shared" si="206"/>
        <v>0</v>
      </c>
      <c r="M501" s="23">
        <f t="shared" si="207"/>
        <v>2475792</v>
      </c>
      <c r="N501" s="25">
        <v>2475792</v>
      </c>
      <c r="O501" s="24">
        <v>558431.5</v>
      </c>
      <c r="P501" s="24">
        <v>558431.5</v>
      </c>
      <c r="Q501" s="26">
        <v>558431.5</v>
      </c>
    </row>
    <row r="502" spans="1:17" ht="18.600000000000001" thickBot="1" x14ac:dyDescent="0.35">
      <c r="A502" s="79" t="s">
        <v>417</v>
      </c>
      <c r="B502" s="20" t="s">
        <v>28</v>
      </c>
      <c r="C502" s="21" t="s">
        <v>21</v>
      </c>
      <c r="D502" s="21">
        <v>20</v>
      </c>
      <c r="E502" s="21" t="s">
        <v>22</v>
      </c>
      <c r="F502" s="22" t="s">
        <v>29</v>
      </c>
      <c r="G502" s="23">
        <v>1222067257</v>
      </c>
      <c r="H502" s="24">
        <v>0</v>
      </c>
      <c r="I502" s="24">
        <v>0</v>
      </c>
      <c r="J502" s="24">
        <v>0</v>
      </c>
      <c r="K502" s="24">
        <v>0</v>
      </c>
      <c r="L502" s="24">
        <f t="shared" si="206"/>
        <v>0</v>
      </c>
      <c r="M502" s="23">
        <f t="shared" si="207"/>
        <v>1222067257</v>
      </c>
      <c r="N502" s="25">
        <v>1222067257</v>
      </c>
      <c r="O502" s="24">
        <v>20481714.890000001</v>
      </c>
      <c r="P502" s="24">
        <v>20481714.890000001</v>
      </c>
      <c r="Q502" s="26">
        <v>20481714.890000001</v>
      </c>
    </row>
    <row r="503" spans="1:17" ht="18.600000000000001" thickBot="1" x14ac:dyDescent="0.35">
      <c r="A503" s="79" t="s">
        <v>417</v>
      </c>
      <c r="B503" s="20" t="s">
        <v>30</v>
      </c>
      <c r="C503" s="21" t="s">
        <v>21</v>
      </c>
      <c r="D503" s="21">
        <v>20</v>
      </c>
      <c r="E503" s="21" t="s">
        <v>22</v>
      </c>
      <c r="F503" s="22" t="s">
        <v>31</v>
      </c>
      <c r="G503" s="23">
        <v>883433667</v>
      </c>
      <c r="H503" s="24">
        <v>0</v>
      </c>
      <c r="I503" s="24">
        <v>0</v>
      </c>
      <c r="J503" s="24">
        <v>0</v>
      </c>
      <c r="K503" s="24">
        <v>0</v>
      </c>
      <c r="L503" s="24">
        <f t="shared" si="206"/>
        <v>0</v>
      </c>
      <c r="M503" s="23">
        <f t="shared" si="207"/>
        <v>883433667</v>
      </c>
      <c r="N503" s="25">
        <v>883433667</v>
      </c>
      <c r="O503" s="24">
        <v>198626910.63999999</v>
      </c>
      <c r="P503" s="24">
        <v>198626910.63999999</v>
      </c>
      <c r="Q503" s="26">
        <v>198626910.63999999</v>
      </c>
    </row>
    <row r="504" spans="1:17" ht="31.8" thickBot="1" x14ac:dyDescent="0.35">
      <c r="A504" s="79" t="s">
        <v>417</v>
      </c>
      <c r="B504" s="20" t="s">
        <v>32</v>
      </c>
      <c r="C504" s="21" t="s">
        <v>21</v>
      </c>
      <c r="D504" s="21">
        <v>20</v>
      </c>
      <c r="E504" s="21" t="s">
        <v>22</v>
      </c>
      <c r="F504" s="22" t="s">
        <v>33</v>
      </c>
      <c r="G504" s="23">
        <v>76852744</v>
      </c>
      <c r="H504" s="24">
        <v>0</v>
      </c>
      <c r="I504" s="24">
        <v>0</v>
      </c>
      <c r="J504" s="24">
        <v>0</v>
      </c>
      <c r="K504" s="24">
        <v>0</v>
      </c>
      <c r="L504" s="24">
        <f t="shared" si="206"/>
        <v>0</v>
      </c>
      <c r="M504" s="23">
        <f t="shared" si="207"/>
        <v>76852744</v>
      </c>
      <c r="N504" s="25">
        <v>76852744</v>
      </c>
      <c r="O504" s="24">
        <v>10940756.02</v>
      </c>
      <c r="P504" s="24">
        <v>10940756.02</v>
      </c>
      <c r="Q504" s="26">
        <v>10940756.02</v>
      </c>
    </row>
    <row r="505" spans="1:17" ht="18.600000000000001" thickBot="1" x14ac:dyDescent="0.35">
      <c r="A505" s="79" t="s">
        <v>417</v>
      </c>
      <c r="B505" s="20" t="s">
        <v>34</v>
      </c>
      <c r="C505" s="21" t="s">
        <v>21</v>
      </c>
      <c r="D505" s="21">
        <v>20</v>
      </c>
      <c r="E505" s="21" t="s">
        <v>22</v>
      </c>
      <c r="F505" s="22" t="s">
        <v>35</v>
      </c>
      <c r="G505" s="23">
        <v>1271900429</v>
      </c>
      <c r="H505" s="24">
        <v>0</v>
      </c>
      <c r="I505" s="24">
        <v>0</v>
      </c>
      <c r="J505" s="24">
        <v>0</v>
      </c>
      <c r="K505" s="24">
        <v>0</v>
      </c>
      <c r="L505" s="24">
        <f t="shared" si="206"/>
        <v>0</v>
      </c>
      <c r="M505" s="23">
        <f t="shared" si="207"/>
        <v>1271900429</v>
      </c>
      <c r="N505" s="25">
        <v>1271900429</v>
      </c>
      <c r="O505" s="24">
        <v>2177604.81</v>
      </c>
      <c r="P505" s="24">
        <v>2177604.81</v>
      </c>
      <c r="Q505" s="26">
        <v>2177604.81</v>
      </c>
    </row>
    <row r="506" spans="1:17" ht="18.600000000000001" thickBot="1" x14ac:dyDescent="0.35">
      <c r="A506" s="79" t="s">
        <v>417</v>
      </c>
      <c r="B506" s="20" t="s">
        <v>36</v>
      </c>
      <c r="C506" s="21" t="s">
        <v>21</v>
      </c>
      <c r="D506" s="21">
        <v>20</v>
      </c>
      <c r="E506" s="21" t="s">
        <v>22</v>
      </c>
      <c r="F506" s="22" t="s">
        <v>37</v>
      </c>
      <c r="G506" s="23">
        <v>994750622</v>
      </c>
      <c r="H506" s="24">
        <v>0</v>
      </c>
      <c r="I506" s="24">
        <v>0</v>
      </c>
      <c r="J506" s="24">
        <v>0</v>
      </c>
      <c r="K506" s="24">
        <v>0</v>
      </c>
      <c r="L506" s="24">
        <f t="shared" si="206"/>
        <v>0</v>
      </c>
      <c r="M506" s="23">
        <f t="shared" si="207"/>
        <v>994750622</v>
      </c>
      <c r="N506" s="25">
        <v>994750622</v>
      </c>
      <c r="O506" s="24">
        <v>157187462.66</v>
      </c>
      <c r="P506" s="24">
        <v>157187462.66</v>
      </c>
      <c r="Q506" s="26">
        <v>157187462.66</v>
      </c>
    </row>
    <row r="507" spans="1:17" ht="18.600000000000001" thickBot="1" x14ac:dyDescent="0.35">
      <c r="A507" s="79" t="s">
        <v>417</v>
      </c>
      <c r="B507" s="15" t="s">
        <v>38</v>
      </c>
      <c r="C507" s="16"/>
      <c r="D507" s="16"/>
      <c r="E507" s="21"/>
      <c r="F507" s="17" t="s">
        <v>39</v>
      </c>
      <c r="G507" s="18">
        <f>SUM(G508:G514)</f>
        <v>10389288000</v>
      </c>
      <c r="H507" s="18">
        <f t="shared" ref="H507:Q507" si="208">SUM(H508:H514)</f>
        <v>0</v>
      </c>
      <c r="I507" s="18">
        <f t="shared" si="208"/>
        <v>0</v>
      </c>
      <c r="J507" s="18">
        <f t="shared" si="208"/>
        <v>0</v>
      </c>
      <c r="K507" s="18">
        <f t="shared" si="208"/>
        <v>0</v>
      </c>
      <c r="L507" s="18">
        <f t="shared" si="208"/>
        <v>0</v>
      </c>
      <c r="M507" s="18">
        <f t="shared" si="208"/>
        <v>10389288000</v>
      </c>
      <c r="N507" s="18">
        <f t="shared" si="208"/>
        <v>10389288000</v>
      </c>
      <c r="O507" s="18">
        <f t="shared" si="208"/>
        <v>2750442374.3899999</v>
      </c>
      <c r="P507" s="18">
        <f t="shared" si="208"/>
        <v>2750442374.3899999</v>
      </c>
      <c r="Q507" s="19">
        <f t="shared" si="208"/>
        <v>1841563194.3900001</v>
      </c>
    </row>
    <row r="508" spans="1:17" ht="18.600000000000001" thickBot="1" x14ac:dyDescent="0.35">
      <c r="A508" s="79" t="s">
        <v>417</v>
      </c>
      <c r="B508" s="20" t="s">
        <v>40</v>
      </c>
      <c r="C508" s="21" t="s">
        <v>21</v>
      </c>
      <c r="D508" s="21">
        <v>20</v>
      </c>
      <c r="E508" s="21" t="s">
        <v>22</v>
      </c>
      <c r="F508" s="22" t="s">
        <v>415</v>
      </c>
      <c r="G508" s="23">
        <v>3540437888</v>
      </c>
      <c r="H508" s="24">
        <v>0</v>
      </c>
      <c r="I508" s="24">
        <v>0</v>
      </c>
      <c r="J508" s="24">
        <v>0</v>
      </c>
      <c r="K508" s="24">
        <v>0</v>
      </c>
      <c r="L508" s="24">
        <f t="shared" si="206"/>
        <v>0</v>
      </c>
      <c r="M508" s="23">
        <f t="shared" si="207"/>
        <v>3540437888</v>
      </c>
      <c r="N508" s="25">
        <v>3540437888</v>
      </c>
      <c r="O508" s="24">
        <v>859736982.79999995</v>
      </c>
      <c r="P508" s="24">
        <v>859736982.79999995</v>
      </c>
      <c r="Q508" s="26">
        <v>574689782.79999995</v>
      </c>
    </row>
    <row r="509" spans="1:17" ht="18.600000000000001" thickBot="1" x14ac:dyDescent="0.35">
      <c r="A509" s="79" t="s">
        <v>417</v>
      </c>
      <c r="B509" s="20" t="s">
        <v>42</v>
      </c>
      <c r="C509" s="21" t="s">
        <v>21</v>
      </c>
      <c r="D509" s="21">
        <v>20</v>
      </c>
      <c r="E509" s="21" t="s">
        <v>22</v>
      </c>
      <c r="F509" s="22" t="s">
        <v>416</v>
      </c>
      <c r="G509" s="23">
        <v>2411282700</v>
      </c>
      <c r="H509" s="24">
        <v>0</v>
      </c>
      <c r="I509" s="24">
        <v>0</v>
      </c>
      <c r="J509" s="24">
        <v>0</v>
      </c>
      <c r="K509" s="24">
        <v>0</v>
      </c>
      <c r="L509" s="24">
        <f t="shared" si="206"/>
        <v>0</v>
      </c>
      <c r="M509" s="23">
        <f t="shared" si="207"/>
        <v>2411282700</v>
      </c>
      <c r="N509" s="25">
        <v>2411282700</v>
      </c>
      <c r="O509" s="24">
        <v>609029330.79999995</v>
      </c>
      <c r="P509" s="24">
        <v>609029330.79999995</v>
      </c>
      <c r="Q509" s="26">
        <v>407105230.80000001</v>
      </c>
    </row>
    <row r="510" spans="1:17" ht="18.600000000000001" thickBot="1" x14ac:dyDescent="0.35">
      <c r="A510" s="79" t="s">
        <v>417</v>
      </c>
      <c r="B510" s="20" t="s">
        <v>44</v>
      </c>
      <c r="C510" s="21" t="s">
        <v>21</v>
      </c>
      <c r="D510" s="21">
        <v>20</v>
      </c>
      <c r="E510" s="21" t="s">
        <v>22</v>
      </c>
      <c r="F510" s="22" t="s">
        <v>45</v>
      </c>
      <c r="G510" s="23">
        <v>1539154912</v>
      </c>
      <c r="H510" s="24">
        <v>0</v>
      </c>
      <c r="I510" s="24">
        <v>0</v>
      </c>
      <c r="J510" s="24">
        <v>0</v>
      </c>
      <c r="K510" s="24">
        <v>0</v>
      </c>
      <c r="L510" s="24">
        <f t="shared" si="206"/>
        <v>0</v>
      </c>
      <c r="M510" s="23">
        <f t="shared" si="207"/>
        <v>1539154912</v>
      </c>
      <c r="N510" s="25">
        <v>1539154912</v>
      </c>
      <c r="O510" s="24">
        <v>611832362.78999996</v>
      </c>
      <c r="P510" s="24">
        <v>611832362.78999996</v>
      </c>
      <c r="Q510" s="26">
        <v>414417582.79000002</v>
      </c>
    </row>
    <row r="511" spans="1:17" ht="18.600000000000001" thickBot="1" x14ac:dyDescent="0.35">
      <c r="A511" s="79" t="s">
        <v>417</v>
      </c>
      <c r="B511" s="20" t="s">
        <v>46</v>
      </c>
      <c r="C511" s="21" t="s">
        <v>21</v>
      </c>
      <c r="D511" s="21">
        <v>20</v>
      </c>
      <c r="E511" s="21" t="s">
        <v>22</v>
      </c>
      <c r="F511" s="22" t="s">
        <v>47</v>
      </c>
      <c r="G511" s="23">
        <v>1254967000</v>
      </c>
      <c r="H511" s="24">
        <v>0</v>
      </c>
      <c r="I511" s="24">
        <v>0</v>
      </c>
      <c r="J511" s="24">
        <v>0</v>
      </c>
      <c r="K511" s="24">
        <v>0</v>
      </c>
      <c r="L511" s="24">
        <f t="shared" si="206"/>
        <v>0</v>
      </c>
      <c r="M511" s="23">
        <f t="shared" si="207"/>
        <v>1254967000</v>
      </c>
      <c r="N511" s="25">
        <v>1254967000</v>
      </c>
      <c r="O511" s="24">
        <v>281708239.19999999</v>
      </c>
      <c r="P511" s="24">
        <v>281708239.19999999</v>
      </c>
      <c r="Q511" s="26">
        <v>187349839.19999999</v>
      </c>
    </row>
    <row r="512" spans="1:17" ht="31.8" thickBot="1" x14ac:dyDescent="0.35">
      <c r="A512" s="79" t="s">
        <v>417</v>
      </c>
      <c r="B512" s="20" t="s">
        <v>48</v>
      </c>
      <c r="C512" s="21" t="s">
        <v>21</v>
      </c>
      <c r="D512" s="21">
        <v>20</v>
      </c>
      <c r="E512" s="21" t="s">
        <v>22</v>
      </c>
      <c r="F512" s="22" t="s">
        <v>49</v>
      </c>
      <c r="G512" s="23">
        <v>145133600</v>
      </c>
      <c r="H512" s="24">
        <v>0</v>
      </c>
      <c r="I512" s="24">
        <v>0</v>
      </c>
      <c r="J512" s="24">
        <v>0</v>
      </c>
      <c r="K512" s="24">
        <v>0</v>
      </c>
      <c r="L512" s="24">
        <f t="shared" si="206"/>
        <v>0</v>
      </c>
      <c r="M512" s="23">
        <f t="shared" si="207"/>
        <v>145133600</v>
      </c>
      <c r="N512" s="25">
        <v>145133600</v>
      </c>
      <c r="O512" s="24">
        <v>35972556.399999999</v>
      </c>
      <c r="P512" s="24">
        <v>35972556.399999999</v>
      </c>
      <c r="Q512" s="26">
        <v>23794356.399999999</v>
      </c>
    </row>
    <row r="513" spans="1:18" ht="18.600000000000001" thickBot="1" x14ac:dyDescent="0.35">
      <c r="A513" s="79" t="s">
        <v>417</v>
      </c>
      <c r="B513" s="20" t="s">
        <v>50</v>
      </c>
      <c r="C513" s="21" t="s">
        <v>21</v>
      </c>
      <c r="D513" s="21">
        <v>20</v>
      </c>
      <c r="E513" s="21" t="s">
        <v>22</v>
      </c>
      <c r="F513" s="22" t="s">
        <v>51</v>
      </c>
      <c r="G513" s="23">
        <v>898748700</v>
      </c>
      <c r="H513" s="24">
        <v>0</v>
      </c>
      <c r="I513" s="24">
        <v>0</v>
      </c>
      <c r="J513" s="24">
        <v>0</v>
      </c>
      <c r="K513" s="24">
        <v>0</v>
      </c>
      <c r="L513" s="24">
        <f t="shared" si="206"/>
        <v>0</v>
      </c>
      <c r="M513" s="23">
        <f t="shared" si="207"/>
        <v>898748700</v>
      </c>
      <c r="N513" s="25">
        <v>898748700</v>
      </c>
      <c r="O513" s="24">
        <v>211288074.40000001</v>
      </c>
      <c r="P513" s="24">
        <v>211288074.40000001</v>
      </c>
      <c r="Q513" s="26">
        <v>140517374.40000001</v>
      </c>
    </row>
    <row r="514" spans="1:18" ht="18.600000000000001" thickBot="1" x14ac:dyDescent="0.35">
      <c r="A514" s="79" t="s">
        <v>417</v>
      </c>
      <c r="B514" s="20" t="s">
        <v>52</v>
      </c>
      <c r="C514" s="21" t="s">
        <v>21</v>
      </c>
      <c r="D514" s="21">
        <v>20</v>
      </c>
      <c r="E514" s="21" t="s">
        <v>22</v>
      </c>
      <c r="F514" s="22" t="s">
        <v>53</v>
      </c>
      <c r="G514" s="23">
        <v>599563200</v>
      </c>
      <c r="H514" s="24">
        <v>0</v>
      </c>
      <c r="I514" s="24">
        <v>0</v>
      </c>
      <c r="J514" s="24">
        <v>0</v>
      </c>
      <c r="K514" s="24">
        <v>0</v>
      </c>
      <c r="L514" s="24">
        <f t="shared" si="206"/>
        <v>0</v>
      </c>
      <c r="M514" s="23">
        <f t="shared" si="207"/>
        <v>599563200</v>
      </c>
      <c r="N514" s="25">
        <v>599563200</v>
      </c>
      <c r="O514" s="24">
        <v>140874828</v>
      </c>
      <c r="P514" s="24">
        <v>140874828</v>
      </c>
      <c r="Q514" s="26">
        <v>93689028</v>
      </c>
    </row>
    <row r="515" spans="1:18" ht="31.8" thickBot="1" x14ac:dyDescent="0.35">
      <c r="A515" s="79" t="s">
        <v>417</v>
      </c>
      <c r="B515" s="15" t="s">
        <v>54</v>
      </c>
      <c r="C515" s="16"/>
      <c r="D515" s="16"/>
      <c r="E515" s="21"/>
      <c r="F515" s="17" t="s">
        <v>55</v>
      </c>
      <c r="G515" s="18">
        <f>+G516+G520+G521</f>
        <v>5077431000</v>
      </c>
      <c r="H515" s="18">
        <f t="shared" ref="H515:Q515" si="209">+H516+H520+H521</f>
        <v>0</v>
      </c>
      <c r="I515" s="18">
        <f t="shared" si="209"/>
        <v>0</v>
      </c>
      <c r="J515" s="18">
        <f t="shared" si="209"/>
        <v>0</v>
      </c>
      <c r="K515" s="18">
        <f t="shared" si="209"/>
        <v>0</v>
      </c>
      <c r="L515" s="18">
        <f t="shared" si="209"/>
        <v>0</v>
      </c>
      <c r="M515" s="18">
        <f t="shared" si="209"/>
        <v>5077431000</v>
      </c>
      <c r="N515" s="18">
        <f t="shared" si="209"/>
        <v>5077431000</v>
      </c>
      <c r="O515" s="18">
        <f t="shared" si="209"/>
        <v>778785630.50999999</v>
      </c>
      <c r="P515" s="18">
        <f t="shared" si="209"/>
        <v>778785630.50999999</v>
      </c>
      <c r="Q515" s="19">
        <f t="shared" si="209"/>
        <v>778785630.50999999</v>
      </c>
    </row>
    <row r="516" spans="1:18" ht="31.8" thickBot="1" x14ac:dyDescent="0.35">
      <c r="A516" s="79" t="s">
        <v>417</v>
      </c>
      <c r="B516" s="15" t="s">
        <v>56</v>
      </c>
      <c r="C516" s="16"/>
      <c r="D516" s="16"/>
      <c r="E516" s="16"/>
      <c r="F516" s="17" t="s">
        <v>57</v>
      </c>
      <c r="G516" s="18">
        <f>+G517+G518+G519</f>
        <v>2059834541</v>
      </c>
      <c r="H516" s="18">
        <f t="shared" ref="H516:Q516" si="210">+H517+H518+H519</f>
        <v>0</v>
      </c>
      <c r="I516" s="18">
        <f t="shared" si="210"/>
        <v>0</v>
      </c>
      <c r="J516" s="18">
        <f t="shared" si="210"/>
        <v>0</v>
      </c>
      <c r="K516" s="18">
        <f t="shared" si="210"/>
        <v>0</v>
      </c>
      <c r="L516" s="18">
        <f t="shared" si="210"/>
        <v>0</v>
      </c>
      <c r="M516" s="18">
        <f t="shared" si="210"/>
        <v>2059834541</v>
      </c>
      <c r="N516" s="18">
        <f t="shared" si="210"/>
        <v>2059834541</v>
      </c>
      <c r="O516" s="18">
        <f t="shared" si="210"/>
        <v>225751237.50999999</v>
      </c>
      <c r="P516" s="18">
        <f t="shared" si="210"/>
        <v>225751237.50999999</v>
      </c>
      <c r="Q516" s="19">
        <f t="shared" si="210"/>
        <v>225751237.50999999</v>
      </c>
      <c r="R516" s="2"/>
    </row>
    <row r="517" spans="1:18" ht="18.600000000000001" thickBot="1" x14ac:dyDescent="0.35">
      <c r="A517" s="79" t="s">
        <v>417</v>
      </c>
      <c r="B517" s="20" t="s">
        <v>58</v>
      </c>
      <c r="C517" s="21" t="s">
        <v>21</v>
      </c>
      <c r="D517" s="21">
        <v>20</v>
      </c>
      <c r="E517" s="21" t="s">
        <v>22</v>
      </c>
      <c r="F517" s="22" t="s">
        <v>59</v>
      </c>
      <c r="G517" s="23">
        <v>1440417805</v>
      </c>
      <c r="H517" s="24">
        <v>0</v>
      </c>
      <c r="I517" s="24">
        <v>0</v>
      </c>
      <c r="J517" s="24">
        <v>0</v>
      </c>
      <c r="K517" s="24">
        <v>0</v>
      </c>
      <c r="L517" s="24">
        <f t="shared" si="206"/>
        <v>0</v>
      </c>
      <c r="M517" s="23">
        <f t="shared" si="207"/>
        <v>1440417805</v>
      </c>
      <c r="N517" s="25">
        <v>1440417805</v>
      </c>
      <c r="O517" s="25">
        <v>101753782.55</v>
      </c>
      <c r="P517" s="24">
        <v>101753782.55</v>
      </c>
      <c r="Q517" s="26">
        <v>101753782.55</v>
      </c>
    </row>
    <row r="518" spans="1:18" ht="18.600000000000001" thickBot="1" x14ac:dyDescent="0.35">
      <c r="A518" s="79" t="s">
        <v>417</v>
      </c>
      <c r="B518" s="20" t="s">
        <v>60</v>
      </c>
      <c r="C518" s="21" t="s">
        <v>21</v>
      </c>
      <c r="D518" s="21">
        <v>20</v>
      </c>
      <c r="E518" s="21" t="s">
        <v>22</v>
      </c>
      <c r="F518" s="22" t="s">
        <v>61</v>
      </c>
      <c r="G518" s="23">
        <v>510000000</v>
      </c>
      <c r="H518" s="24">
        <v>0</v>
      </c>
      <c r="I518" s="24">
        <v>0</v>
      </c>
      <c r="J518" s="24">
        <v>0</v>
      </c>
      <c r="K518" s="24">
        <v>0</v>
      </c>
      <c r="L518" s="24">
        <f t="shared" si="206"/>
        <v>0</v>
      </c>
      <c r="M518" s="23">
        <f t="shared" si="207"/>
        <v>510000000</v>
      </c>
      <c r="N518" s="25">
        <v>510000000</v>
      </c>
      <c r="O518" s="25">
        <v>106106570.58</v>
      </c>
      <c r="P518" s="24">
        <v>106106570.58</v>
      </c>
      <c r="Q518" s="26">
        <v>106106570.58</v>
      </c>
    </row>
    <row r="519" spans="1:18" ht="18.600000000000001" thickBot="1" x14ac:dyDescent="0.35">
      <c r="A519" s="79" t="s">
        <v>417</v>
      </c>
      <c r="B519" s="20" t="s">
        <v>62</v>
      </c>
      <c r="C519" s="21" t="s">
        <v>21</v>
      </c>
      <c r="D519" s="21">
        <v>20</v>
      </c>
      <c r="E519" s="21" t="s">
        <v>22</v>
      </c>
      <c r="F519" s="22" t="s">
        <v>63</v>
      </c>
      <c r="G519" s="23">
        <v>109416736</v>
      </c>
      <c r="H519" s="24">
        <v>0</v>
      </c>
      <c r="I519" s="24">
        <v>0</v>
      </c>
      <c r="J519" s="24">
        <v>0</v>
      </c>
      <c r="K519" s="24">
        <v>0</v>
      </c>
      <c r="L519" s="24">
        <f t="shared" si="206"/>
        <v>0</v>
      </c>
      <c r="M519" s="23">
        <f t="shared" si="207"/>
        <v>109416736</v>
      </c>
      <c r="N519" s="25">
        <v>109416736</v>
      </c>
      <c r="O519" s="24">
        <v>17890884.379999999</v>
      </c>
      <c r="P519" s="24">
        <v>17890884.379999999</v>
      </c>
      <c r="Q519" s="26">
        <v>17890884.379999999</v>
      </c>
    </row>
    <row r="520" spans="1:18" ht="18.600000000000001" thickBot="1" x14ac:dyDescent="0.35">
      <c r="A520" s="79" t="s">
        <v>417</v>
      </c>
      <c r="B520" s="20" t="s">
        <v>64</v>
      </c>
      <c r="C520" s="21" t="s">
        <v>21</v>
      </c>
      <c r="D520" s="21">
        <v>20</v>
      </c>
      <c r="E520" s="21" t="s">
        <v>22</v>
      </c>
      <c r="F520" s="22" t="s">
        <v>65</v>
      </c>
      <c r="G520" s="23">
        <v>2897220308</v>
      </c>
      <c r="H520" s="24">
        <v>0</v>
      </c>
      <c r="I520" s="24">
        <v>0</v>
      </c>
      <c r="J520" s="24">
        <v>0</v>
      </c>
      <c r="K520" s="24">
        <v>0</v>
      </c>
      <c r="L520" s="24">
        <f t="shared" si="206"/>
        <v>0</v>
      </c>
      <c r="M520" s="23">
        <f t="shared" si="207"/>
        <v>2897220308</v>
      </c>
      <c r="N520" s="24">
        <v>2897220308</v>
      </c>
      <c r="O520" s="24">
        <v>553034393</v>
      </c>
      <c r="P520" s="24">
        <v>553034393</v>
      </c>
      <c r="Q520" s="26">
        <v>553034393</v>
      </c>
    </row>
    <row r="521" spans="1:18" ht="18.600000000000001" thickBot="1" x14ac:dyDescent="0.35">
      <c r="A521" s="79" t="s">
        <v>417</v>
      </c>
      <c r="B521" s="20" t="s">
        <v>66</v>
      </c>
      <c r="C521" s="21" t="s">
        <v>21</v>
      </c>
      <c r="D521" s="21">
        <v>20</v>
      </c>
      <c r="E521" s="21" t="s">
        <v>22</v>
      </c>
      <c r="F521" s="22" t="s">
        <v>67</v>
      </c>
      <c r="G521" s="23">
        <v>120376151</v>
      </c>
      <c r="H521" s="24">
        <v>0</v>
      </c>
      <c r="I521" s="24">
        <v>0</v>
      </c>
      <c r="J521" s="24">
        <v>0</v>
      </c>
      <c r="K521" s="24">
        <v>0</v>
      </c>
      <c r="L521" s="24">
        <f t="shared" si="206"/>
        <v>0</v>
      </c>
      <c r="M521" s="23">
        <f t="shared" si="207"/>
        <v>120376151</v>
      </c>
      <c r="N521" s="24">
        <v>120376151</v>
      </c>
      <c r="O521" s="24">
        <v>0</v>
      </c>
      <c r="P521" s="24">
        <v>0</v>
      </c>
      <c r="Q521" s="26">
        <v>0</v>
      </c>
    </row>
    <row r="522" spans="1:18" ht="31.8" thickBot="1" x14ac:dyDescent="0.35">
      <c r="A522" s="79" t="s">
        <v>417</v>
      </c>
      <c r="B522" s="15" t="s">
        <v>68</v>
      </c>
      <c r="C522" s="16" t="s">
        <v>21</v>
      </c>
      <c r="D522" s="16">
        <v>20</v>
      </c>
      <c r="E522" s="16" t="s">
        <v>22</v>
      </c>
      <c r="F522" s="17" t="s">
        <v>69</v>
      </c>
      <c r="G522" s="27">
        <v>4590358000</v>
      </c>
      <c r="H522" s="28">
        <v>0</v>
      </c>
      <c r="I522" s="28">
        <v>0</v>
      </c>
      <c r="J522" s="28">
        <v>0</v>
      </c>
      <c r="K522" s="28">
        <v>0</v>
      </c>
      <c r="L522" s="28">
        <f t="shared" si="206"/>
        <v>0</v>
      </c>
      <c r="M522" s="28">
        <f t="shared" si="207"/>
        <v>4590358000</v>
      </c>
      <c r="N522" s="28">
        <v>0</v>
      </c>
      <c r="O522" s="28">
        <v>0</v>
      </c>
      <c r="P522" s="28">
        <v>0</v>
      </c>
      <c r="Q522" s="29">
        <v>0</v>
      </c>
      <c r="R522" s="2"/>
    </row>
    <row r="523" spans="1:18" ht="18.600000000000001" thickBot="1" x14ac:dyDescent="0.35">
      <c r="A523" s="79" t="s">
        <v>417</v>
      </c>
      <c r="B523" s="15" t="s">
        <v>70</v>
      </c>
      <c r="C523" s="16"/>
      <c r="D523" s="16"/>
      <c r="E523" s="21"/>
      <c r="F523" s="17" t="s">
        <v>71</v>
      </c>
      <c r="G523" s="30">
        <f>+G524+G528</f>
        <v>19419071000</v>
      </c>
      <c r="H523" s="30">
        <f t="shared" ref="H523:Q523" si="211">+H524+H528</f>
        <v>0</v>
      </c>
      <c r="I523" s="30">
        <f t="shared" si="211"/>
        <v>0</v>
      </c>
      <c r="J523" s="30">
        <f t="shared" si="211"/>
        <v>85422220</v>
      </c>
      <c r="K523" s="30">
        <f t="shared" si="211"/>
        <v>85422220</v>
      </c>
      <c r="L523" s="30">
        <f t="shared" si="211"/>
        <v>0</v>
      </c>
      <c r="M523" s="30">
        <f t="shared" si="211"/>
        <v>19419071000</v>
      </c>
      <c r="N523" s="30">
        <f t="shared" si="211"/>
        <v>18059325714.889999</v>
      </c>
      <c r="O523" s="30">
        <f t="shared" si="211"/>
        <v>15835459922.169998</v>
      </c>
      <c r="P523" s="30">
        <f t="shared" si="211"/>
        <v>3745574704.1700006</v>
      </c>
      <c r="Q523" s="31">
        <f t="shared" si="211"/>
        <v>3744853068.1700006</v>
      </c>
    </row>
    <row r="524" spans="1:18" ht="18.600000000000001" thickBot="1" x14ac:dyDescent="0.35">
      <c r="A524" s="79" t="s">
        <v>417</v>
      </c>
      <c r="B524" s="15" t="s">
        <v>72</v>
      </c>
      <c r="C524" s="16"/>
      <c r="D524" s="16"/>
      <c r="E524" s="21"/>
      <c r="F524" s="17" t="s">
        <v>73</v>
      </c>
      <c r="G524" s="30">
        <f>+G525</f>
        <v>20000000</v>
      </c>
      <c r="H524" s="30">
        <f t="shared" ref="H524:Q526" si="212">+H525</f>
        <v>0</v>
      </c>
      <c r="I524" s="30">
        <f t="shared" si="212"/>
        <v>0</v>
      </c>
      <c r="J524" s="30">
        <f t="shared" si="212"/>
        <v>0</v>
      </c>
      <c r="K524" s="30">
        <f t="shared" si="212"/>
        <v>0</v>
      </c>
      <c r="L524" s="30">
        <f t="shared" si="212"/>
        <v>0</v>
      </c>
      <c r="M524" s="30">
        <f t="shared" si="212"/>
        <v>20000000</v>
      </c>
      <c r="N524" s="30">
        <f t="shared" si="212"/>
        <v>0</v>
      </c>
      <c r="O524" s="30">
        <f t="shared" si="212"/>
        <v>0</v>
      </c>
      <c r="P524" s="30">
        <f t="shared" si="212"/>
        <v>0</v>
      </c>
      <c r="Q524" s="31">
        <f t="shared" si="212"/>
        <v>0</v>
      </c>
    </row>
    <row r="525" spans="1:18" ht="18.600000000000001" thickBot="1" x14ac:dyDescent="0.35">
      <c r="A525" s="79" t="s">
        <v>417</v>
      </c>
      <c r="B525" s="15" t="s">
        <v>74</v>
      </c>
      <c r="C525" s="16"/>
      <c r="D525" s="16"/>
      <c r="E525" s="21"/>
      <c r="F525" s="17" t="s">
        <v>75</v>
      </c>
      <c r="G525" s="30">
        <f>+G526</f>
        <v>20000000</v>
      </c>
      <c r="H525" s="30">
        <f t="shared" si="212"/>
        <v>0</v>
      </c>
      <c r="I525" s="30">
        <f t="shared" si="212"/>
        <v>0</v>
      </c>
      <c r="J525" s="30">
        <f t="shared" si="212"/>
        <v>0</v>
      </c>
      <c r="K525" s="30">
        <f t="shared" si="212"/>
        <v>0</v>
      </c>
      <c r="L525" s="30">
        <f t="shared" si="212"/>
        <v>0</v>
      </c>
      <c r="M525" s="30">
        <f t="shared" si="212"/>
        <v>20000000</v>
      </c>
      <c r="N525" s="30">
        <f t="shared" si="212"/>
        <v>0</v>
      </c>
      <c r="O525" s="30">
        <f t="shared" si="212"/>
        <v>0</v>
      </c>
      <c r="P525" s="30">
        <f t="shared" si="212"/>
        <v>0</v>
      </c>
      <c r="Q525" s="31">
        <f t="shared" si="212"/>
        <v>0</v>
      </c>
    </row>
    <row r="526" spans="1:18" ht="31.8" thickBot="1" x14ac:dyDescent="0.35">
      <c r="A526" s="79" t="s">
        <v>417</v>
      </c>
      <c r="B526" s="15" t="s">
        <v>76</v>
      </c>
      <c r="C526" s="21"/>
      <c r="D526" s="21"/>
      <c r="E526" s="21"/>
      <c r="F526" s="17" t="s">
        <v>77</v>
      </c>
      <c r="G526" s="18">
        <f>+G527</f>
        <v>20000000</v>
      </c>
      <c r="H526" s="18">
        <f t="shared" si="212"/>
        <v>0</v>
      </c>
      <c r="I526" s="18">
        <f t="shared" si="212"/>
        <v>0</v>
      </c>
      <c r="J526" s="18">
        <f t="shared" si="212"/>
        <v>0</v>
      </c>
      <c r="K526" s="18">
        <f t="shared" si="212"/>
        <v>0</v>
      </c>
      <c r="L526" s="18">
        <f t="shared" si="212"/>
        <v>0</v>
      </c>
      <c r="M526" s="18">
        <f t="shared" si="212"/>
        <v>20000000</v>
      </c>
      <c r="N526" s="18">
        <f t="shared" si="212"/>
        <v>0</v>
      </c>
      <c r="O526" s="18">
        <f t="shared" si="212"/>
        <v>0</v>
      </c>
      <c r="P526" s="18">
        <f t="shared" si="212"/>
        <v>0</v>
      </c>
      <c r="Q526" s="19">
        <f t="shared" si="212"/>
        <v>0</v>
      </c>
    </row>
    <row r="527" spans="1:18" ht="31.8" thickBot="1" x14ac:dyDescent="0.35">
      <c r="A527" s="79" t="s">
        <v>417</v>
      </c>
      <c r="B527" s="20" t="s">
        <v>78</v>
      </c>
      <c r="C527" s="21" t="s">
        <v>21</v>
      </c>
      <c r="D527" s="21">
        <v>20</v>
      </c>
      <c r="E527" s="21" t="s">
        <v>22</v>
      </c>
      <c r="F527" s="22" t="s">
        <v>79</v>
      </c>
      <c r="G527" s="24">
        <v>20000000</v>
      </c>
      <c r="H527" s="24">
        <v>0</v>
      </c>
      <c r="I527" s="24">
        <v>0</v>
      </c>
      <c r="J527" s="24">
        <v>0</v>
      </c>
      <c r="K527" s="24">
        <v>0</v>
      </c>
      <c r="L527" s="24">
        <f t="shared" si="206"/>
        <v>0</v>
      </c>
      <c r="M527" s="24">
        <f t="shared" si="207"/>
        <v>20000000</v>
      </c>
      <c r="N527" s="25">
        <v>0</v>
      </c>
      <c r="O527" s="25">
        <v>0</v>
      </c>
      <c r="P527" s="25">
        <v>0</v>
      </c>
      <c r="Q527" s="32">
        <v>0</v>
      </c>
    </row>
    <row r="528" spans="1:18" ht="18.600000000000001" thickBot="1" x14ac:dyDescent="0.35">
      <c r="A528" s="79" t="s">
        <v>417</v>
      </c>
      <c r="B528" s="15" t="s">
        <v>80</v>
      </c>
      <c r="C528" s="16"/>
      <c r="D528" s="16"/>
      <c r="E528" s="21"/>
      <c r="F528" s="17" t="s">
        <v>81</v>
      </c>
      <c r="G528" s="28">
        <f>+G529+G540</f>
        <v>19399071000</v>
      </c>
      <c r="H528" s="28">
        <f t="shared" ref="H528:Q528" si="213">+H529+H540</f>
        <v>0</v>
      </c>
      <c r="I528" s="28">
        <f t="shared" si="213"/>
        <v>0</v>
      </c>
      <c r="J528" s="28">
        <f t="shared" si="213"/>
        <v>85422220</v>
      </c>
      <c r="K528" s="28">
        <f t="shared" si="213"/>
        <v>85422220</v>
      </c>
      <c r="L528" s="28">
        <f t="shared" si="213"/>
        <v>0</v>
      </c>
      <c r="M528" s="28">
        <f t="shared" si="213"/>
        <v>19399071000</v>
      </c>
      <c r="N528" s="28">
        <f t="shared" si="213"/>
        <v>18059325714.889999</v>
      </c>
      <c r="O528" s="28">
        <f t="shared" si="213"/>
        <v>15835459922.169998</v>
      </c>
      <c r="P528" s="28">
        <f t="shared" si="213"/>
        <v>3745574704.1700006</v>
      </c>
      <c r="Q528" s="29">
        <f t="shared" si="213"/>
        <v>3744853068.1700006</v>
      </c>
    </row>
    <row r="529" spans="1:17" ht="18.600000000000001" thickBot="1" x14ac:dyDescent="0.35">
      <c r="A529" s="79" t="s">
        <v>417</v>
      </c>
      <c r="B529" s="15" t="s">
        <v>82</v>
      </c>
      <c r="C529" s="16"/>
      <c r="D529" s="16"/>
      <c r="E529" s="21"/>
      <c r="F529" s="17" t="s">
        <v>83</v>
      </c>
      <c r="G529" s="30">
        <f>+G530+G533</f>
        <v>237491820</v>
      </c>
      <c r="H529" s="30">
        <f t="shared" ref="H529:Q529" si="214">+H530+H533</f>
        <v>0</v>
      </c>
      <c r="I529" s="30">
        <f t="shared" si="214"/>
        <v>0</v>
      </c>
      <c r="J529" s="30">
        <f t="shared" si="214"/>
        <v>0</v>
      </c>
      <c r="K529" s="30">
        <f t="shared" si="214"/>
        <v>0</v>
      </c>
      <c r="L529" s="30">
        <f t="shared" si="214"/>
        <v>0</v>
      </c>
      <c r="M529" s="30">
        <f t="shared" si="214"/>
        <v>237491820</v>
      </c>
      <c r="N529" s="30">
        <f t="shared" si="214"/>
        <v>140070335.72</v>
      </c>
      <c r="O529" s="30">
        <f t="shared" si="214"/>
        <v>140063235.72</v>
      </c>
      <c r="P529" s="30">
        <f t="shared" si="214"/>
        <v>25358668.129999995</v>
      </c>
      <c r="Q529" s="31">
        <f t="shared" si="214"/>
        <v>25358668.129999995</v>
      </c>
    </row>
    <row r="530" spans="1:17" ht="47.4" thickBot="1" x14ac:dyDescent="0.35">
      <c r="A530" s="79" t="s">
        <v>417</v>
      </c>
      <c r="B530" s="15" t="s">
        <v>84</v>
      </c>
      <c r="C530" s="21"/>
      <c r="D530" s="21"/>
      <c r="E530" s="21"/>
      <c r="F530" s="17" t="s">
        <v>85</v>
      </c>
      <c r="G530" s="30">
        <f>+G531+G532</f>
        <v>39000000</v>
      </c>
      <c r="H530" s="30">
        <f t="shared" ref="H530:Q530" si="215">+H531+H532</f>
        <v>0</v>
      </c>
      <c r="I530" s="30">
        <f t="shared" si="215"/>
        <v>0</v>
      </c>
      <c r="J530" s="30">
        <f t="shared" si="215"/>
        <v>0</v>
      </c>
      <c r="K530" s="30">
        <f t="shared" si="215"/>
        <v>0</v>
      </c>
      <c r="L530" s="30">
        <f t="shared" si="215"/>
        <v>0</v>
      </c>
      <c r="M530" s="30">
        <f t="shared" si="215"/>
        <v>39000000</v>
      </c>
      <c r="N530" s="30">
        <f t="shared" si="215"/>
        <v>26000710.27</v>
      </c>
      <c r="O530" s="30">
        <f t="shared" si="215"/>
        <v>26000110.27</v>
      </c>
      <c r="P530" s="30">
        <f t="shared" si="215"/>
        <v>2006132.7400000002</v>
      </c>
      <c r="Q530" s="31">
        <f t="shared" si="215"/>
        <v>2006132.7400000002</v>
      </c>
    </row>
    <row r="531" spans="1:17" ht="47.4" thickBot="1" x14ac:dyDescent="0.35">
      <c r="A531" s="79" t="s">
        <v>417</v>
      </c>
      <c r="B531" s="20" t="s">
        <v>86</v>
      </c>
      <c r="C531" s="21" t="s">
        <v>21</v>
      </c>
      <c r="D531" s="21">
        <v>20</v>
      </c>
      <c r="E531" s="21" t="s">
        <v>22</v>
      </c>
      <c r="F531" s="22" t="s">
        <v>87</v>
      </c>
      <c r="G531" s="24">
        <v>29000000</v>
      </c>
      <c r="H531" s="24">
        <v>0</v>
      </c>
      <c r="I531" s="24">
        <v>0</v>
      </c>
      <c r="J531" s="24">
        <v>0</v>
      </c>
      <c r="K531" s="24">
        <v>0</v>
      </c>
      <c r="L531" s="24">
        <f t="shared" si="206"/>
        <v>0</v>
      </c>
      <c r="M531" s="24">
        <f t="shared" si="207"/>
        <v>29000000</v>
      </c>
      <c r="N531" s="24">
        <v>26000212.649999999</v>
      </c>
      <c r="O531" s="24">
        <v>26000012.649999999</v>
      </c>
      <c r="P531" s="24">
        <v>2006035.12</v>
      </c>
      <c r="Q531" s="26">
        <v>2006035.12</v>
      </c>
    </row>
    <row r="532" spans="1:17" ht="31.8" thickBot="1" x14ac:dyDescent="0.35">
      <c r="A532" s="79" t="s">
        <v>417</v>
      </c>
      <c r="B532" s="20" t="s">
        <v>88</v>
      </c>
      <c r="C532" s="21" t="s">
        <v>21</v>
      </c>
      <c r="D532" s="21">
        <v>20</v>
      </c>
      <c r="E532" s="21" t="s">
        <v>22</v>
      </c>
      <c r="F532" s="22" t="s">
        <v>89</v>
      </c>
      <c r="G532" s="24">
        <v>10000000</v>
      </c>
      <c r="H532" s="24">
        <v>0</v>
      </c>
      <c r="I532" s="24">
        <v>0</v>
      </c>
      <c r="J532" s="24">
        <v>0</v>
      </c>
      <c r="K532" s="24">
        <v>0</v>
      </c>
      <c r="L532" s="24">
        <f t="shared" si="206"/>
        <v>0</v>
      </c>
      <c r="M532" s="24">
        <f t="shared" si="207"/>
        <v>10000000</v>
      </c>
      <c r="N532" s="24">
        <v>497.62</v>
      </c>
      <c r="O532" s="24">
        <v>97.62</v>
      </c>
      <c r="P532" s="24">
        <v>97.62</v>
      </c>
      <c r="Q532" s="26">
        <v>97.62</v>
      </c>
    </row>
    <row r="533" spans="1:17" ht="31.8" thickBot="1" x14ac:dyDescent="0.35">
      <c r="A533" s="79" t="s">
        <v>417</v>
      </c>
      <c r="B533" s="33" t="s">
        <v>90</v>
      </c>
      <c r="C533" s="21"/>
      <c r="D533" s="21"/>
      <c r="E533" s="21"/>
      <c r="F533" s="17" t="s">
        <v>91</v>
      </c>
      <c r="G533" s="30">
        <f>+G534+G535+G537+G538+G539+G536</f>
        <v>198491820</v>
      </c>
      <c r="H533" s="30">
        <f t="shared" ref="H533:Q533" si="216">+H534+H535+H537+H538+H539+H536</f>
        <v>0</v>
      </c>
      <c r="I533" s="30">
        <f t="shared" si="216"/>
        <v>0</v>
      </c>
      <c r="J533" s="30">
        <f t="shared" si="216"/>
        <v>0</v>
      </c>
      <c r="K533" s="30">
        <f t="shared" si="216"/>
        <v>0</v>
      </c>
      <c r="L533" s="30">
        <f t="shared" si="216"/>
        <v>0</v>
      </c>
      <c r="M533" s="30">
        <f t="shared" si="216"/>
        <v>198491820</v>
      </c>
      <c r="N533" s="30">
        <f t="shared" si="216"/>
        <v>114069625.45</v>
      </c>
      <c r="O533" s="30">
        <f t="shared" si="216"/>
        <v>114063125.45</v>
      </c>
      <c r="P533" s="30">
        <f t="shared" si="216"/>
        <v>23352535.389999997</v>
      </c>
      <c r="Q533" s="31">
        <f t="shared" si="216"/>
        <v>23352535.389999997</v>
      </c>
    </row>
    <row r="534" spans="1:17" ht="31.8" thickBot="1" x14ac:dyDescent="0.35">
      <c r="A534" s="79" t="s">
        <v>417</v>
      </c>
      <c r="B534" s="34" t="s">
        <v>92</v>
      </c>
      <c r="C534" s="21" t="s">
        <v>21</v>
      </c>
      <c r="D534" s="21">
        <v>20</v>
      </c>
      <c r="E534" s="21" t="s">
        <v>22</v>
      </c>
      <c r="F534" s="22" t="s">
        <v>93</v>
      </c>
      <c r="G534" s="24">
        <v>40000000</v>
      </c>
      <c r="H534" s="24">
        <v>0</v>
      </c>
      <c r="I534" s="24">
        <v>0</v>
      </c>
      <c r="J534" s="24">
        <v>0</v>
      </c>
      <c r="K534" s="24">
        <v>0</v>
      </c>
      <c r="L534" s="24">
        <f t="shared" si="206"/>
        <v>0</v>
      </c>
      <c r="M534" s="24">
        <f t="shared" si="207"/>
        <v>40000000</v>
      </c>
      <c r="N534" s="24">
        <v>15506926.300000001</v>
      </c>
      <c r="O534" s="24">
        <v>15506626.300000001</v>
      </c>
      <c r="P534" s="24">
        <v>799466.66</v>
      </c>
      <c r="Q534" s="26">
        <v>799466.66</v>
      </c>
    </row>
    <row r="535" spans="1:17" ht="47.4" thickBot="1" x14ac:dyDescent="0.35">
      <c r="A535" s="79" t="s">
        <v>417</v>
      </c>
      <c r="B535" s="34" t="s">
        <v>94</v>
      </c>
      <c r="C535" s="21" t="s">
        <v>21</v>
      </c>
      <c r="D535" s="21">
        <v>20</v>
      </c>
      <c r="E535" s="21" t="s">
        <v>22</v>
      </c>
      <c r="F535" s="22" t="s">
        <v>95</v>
      </c>
      <c r="G535" s="24">
        <v>82491820</v>
      </c>
      <c r="H535" s="24">
        <v>0</v>
      </c>
      <c r="I535" s="24">
        <v>0</v>
      </c>
      <c r="J535" s="24">
        <v>0</v>
      </c>
      <c r="K535" s="24">
        <v>0</v>
      </c>
      <c r="L535" s="24">
        <f t="shared" si="206"/>
        <v>0</v>
      </c>
      <c r="M535" s="24">
        <f t="shared" si="207"/>
        <v>82491820</v>
      </c>
      <c r="N535" s="24">
        <v>40558453.890000001</v>
      </c>
      <c r="O535" s="24">
        <v>40555953.890000001</v>
      </c>
      <c r="P535" s="24">
        <v>8328522.8899999997</v>
      </c>
      <c r="Q535" s="26">
        <v>8328522.8899999997</v>
      </c>
    </row>
    <row r="536" spans="1:17" ht="18.600000000000001" thickBot="1" x14ac:dyDescent="0.35">
      <c r="A536" s="79" t="s">
        <v>417</v>
      </c>
      <c r="B536" s="34" t="s">
        <v>96</v>
      </c>
      <c r="C536" s="21" t="s">
        <v>21</v>
      </c>
      <c r="D536" s="21">
        <v>20</v>
      </c>
      <c r="E536" s="21" t="s">
        <v>22</v>
      </c>
      <c r="F536" s="22" t="s">
        <v>97</v>
      </c>
      <c r="G536" s="24">
        <v>2000000</v>
      </c>
      <c r="H536" s="24">
        <v>0</v>
      </c>
      <c r="I536" s="24">
        <v>0</v>
      </c>
      <c r="J536" s="24">
        <v>0</v>
      </c>
      <c r="K536" s="24">
        <v>0</v>
      </c>
      <c r="L536" s="24">
        <f t="shared" si="206"/>
        <v>0</v>
      </c>
      <c r="M536" s="24">
        <f t="shared" si="207"/>
        <v>2000000</v>
      </c>
      <c r="N536" s="24">
        <v>210.04</v>
      </c>
      <c r="O536" s="24">
        <v>10.039999999999999</v>
      </c>
      <c r="P536" s="24">
        <v>10.039999999999999</v>
      </c>
      <c r="Q536" s="26">
        <v>10.039999999999999</v>
      </c>
    </row>
    <row r="537" spans="1:17" ht="47.4" thickBot="1" x14ac:dyDescent="0.35">
      <c r="A537" s="79" t="s">
        <v>417</v>
      </c>
      <c r="B537" s="34" t="s">
        <v>98</v>
      </c>
      <c r="C537" s="21" t="s">
        <v>21</v>
      </c>
      <c r="D537" s="21">
        <v>20</v>
      </c>
      <c r="E537" s="21" t="s">
        <v>22</v>
      </c>
      <c r="F537" s="22" t="s">
        <v>99</v>
      </c>
      <c r="G537" s="24">
        <v>12000000</v>
      </c>
      <c r="H537" s="24">
        <v>0</v>
      </c>
      <c r="I537" s="24">
        <v>0</v>
      </c>
      <c r="J537" s="24">
        <v>0</v>
      </c>
      <c r="K537" s="24">
        <v>0</v>
      </c>
      <c r="L537" s="24">
        <f t="shared" si="206"/>
        <v>0</v>
      </c>
      <c r="M537" s="24">
        <f t="shared" si="207"/>
        <v>12000000</v>
      </c>
      <c r="N537" s="24">
        <v>7500307.1200000001</v>
      </c>
      <c r="O537" s="24">
        <v>7500007.1200000001</v>
      </c>
      <c r="P537" s="24">
        <v>579467.69999999995</v>
      </c>
      <c r="Q537" s="26">
        <v>579467.69999999995</v>
      </c>
    </row>
    <row r="538" spans="1:17" ht="18.600000000000001" thickBot="1" x14ac:dyDescent="0.35">
      <c r="A538" s="79" t="s">
        <v>417</v>
      </c>
      <c r="B538" s="34" t="s">
        <v>100</v>
      </c>
      <c r="C538" s="21" t="s">
        <v>21</v>
      </c>
      <c r="D538" s="21">
        <v>20</v>
      </c>
      <c r="E538" s="21" t="s">
        <v>22</v>
      </c>
      <c r="F538" s="22" t="s">
        <v>101</v>
      </c>
      <c r="G538" s="24">
        <v>10000000</v>
      </c>
      <c r="H538" s="24">
        <v>0</v>
      </c>
      <c r="I538" s="24">
        <v>0</v>
      </c>
      <c r="J538" s="24">
        <v>0</v>
      </c>
      <c r="K538" s="24">
        <v>0</v>
      </c>
      <c r="L538" s="24">
        <f t="shared" si="206"/>
        <v>0</v>
      </c>
      <c r="M538" s="24">
        <f t="shared" si="207"/>
        <v>10000000</v>
      </c>
      <c r="N538" s="24">
        <v>3500225.82</v>
      </c>
      <c r="O538" s="24">
        <v>3500025.82</v>
      </c>
      <c r="P538" s="24">
        <v>25.82</v>
      </c>
      <c r="Q538" s="26">
        <v>25.82</v>
      </c>
    </row>
    <row r="539" spans="1:17" ht="18.600000000000001" thickBot="1" x14ac:dyDescent="0.35">
      <c r="A539" s="79" t="s">
        <v>417</v>
      </c>
      <c r="B539" s="34" t="s">
        <v>102</v>
      </c>
      <c r="C539" s="21" t="s">
        <v>21</v>
      </c>
      <c r="D539" s="21">
        <v>20</v>
      </c>
      <c r="E539" s="21" t="s">
        <v>22</v>
      </c>
      <c r="F539" s="22" t="s">
        <v>103</v>
      </c>
      <c r="G539" s="24">
        <v>52000000</v>
      </c>
      <c r="H539" s="24">
        <v>0</v>
      </c>
      <c r="I539" s="24">
        <v>0</v>
      </c>
      <c r="J539" s="24">
        <v>0</v>
      </c>
      <c r="K539" s="24">
        <v>0</v>
      </c>
      <c r="L539" s="24">
        <f t="shared" si="206"/>
        <v>0</v>
      </c>
      <c r="M539" s="24">
        <f t="shared" si="207"/>
        <v>52000000</v>
      </c>
      <c r="N539" s="24">
        <v>47003502.280000001</v>
      </c>
      <c r="O539" s="24">
        <v>47000502.280000001</v>
      </c>
      <c r="P539" s="24">
        <v>13645042.279999999</v>
      </c>
      <c r="Q539" s="26">
        <v>13645042.279999999</v>
      </c>
    </row>
    <row r="540" spans="1:17" ht="18.600000000000001" thickBot="1" x14ac:dyDescent="0.35">
      <c r="A540" s="79" t="s">
        <v>417</v>
      </c>
      <c r="B540" s="15" t="s">
        <v>104</v>
      </c>
      <c r="C540" s="21"/>
      <c r="D540" s="21"/>
      <c r="E540" s="21"/>
      <c r="F540" s="17" t="s">
        <v>105</v>
      </c>
      <c r="G540" s="30">
        <f>+G541+G551+G558+G564+G547</f>
        <v>19161579180</v>
      </c>
      <c r="H540" s="30">
        <f t="shared" ref="H540:Q540" si="217">+H541+H551+H558+H564+H547</f>
        <v>0</v>
      </c>
      <c r="I540" s="30">
        <f t="shared" si="217"/>
        <v>0</v>
      </c>
      <c r="J540" s="30">
        <f t="shared" si="217"/>
        <v>85422220</v>
      </c>
      <c r="K540" s="30">
        <f t="shared" si="217"/>
        <v>85422220</v>
      </c>
      <c r="L540" s="30">
        <f t="shared" si="217"/>
        <v>0</v>
      </c>
      <c r="M540" s="30">
        <f t="shared" si="217"/>
        <v>19161579180</v>
      </c>
      <c r="N540" s="30">
        <f t="shared" si="217"/>
        <v>17919255379.169998</v>
      </c>
      <c r="O540" s="30">
        <f t="shared" si="217"/>
        <v>15695396686.449999</v>
      </c>
      <c r="P540" s="30">
        <f t="shared" si="217"/>
        <v>3720216036.0400004</v>
      </c>
      <c r="Q540" s="31">
        <f t="shared" si="217"/>
        <v>3719494400.0400004</v>
      </c>
    </row>
    <row r="541" spans="1:17" ht="63" thickBot="1" x14ac:dyDescent="0.35">
      <c r="A541" s="79" t="s">
        <v>417</v>
      </c>
      <c r="B541" s="15" t="s">
        <v>106</v>
      </c>
      <c r="C541" s="21"/>
      <c r="D541" s="21"/>
      <c r="E541" s="21"/>
      <c r="F541" s="17" t="s">
        <v>107</v>
      </c>
      <c r="G541" s="30">
        <f t="shared" ref="G541:Q541" si="218">+G542+G544+G545+G546+G543</f>
        <v>853000000</v>
      </c>
      <c r="H541" s="30">
        <f t="shared" si="218"/>
        <v>0</v>
      </c>
      <c r="I541" s="30">
        <f t="shared" si="218"/>
        <v>0</v>
      </c>
      <c r="J541" s="30">
        <f t="shared" si="218"/>
        <v>3422220</v>
      </c>
      <c r="K541" s="30">
        <f t="shared" si="218"/>
        <v>0</v>
      </c>
      <c r="L541" s="30">
        <f t="shared" si="218"/>
        <v>3422220</v>
      </c>
      <c r="M541" s="30">
        <f t="shared" si="218"/>
        <v>856422220</v>
      </c>
      <c r="N541" s="30">
        <f t="shared" si="218"/>
        <v>771978654</v>
      </c>
      <c r="O541" s="30">
        <f t="shared" si="218"/>
        <v>452637718</v>
      </c>
      <c r="P541" s="30">
        <f t="shared" si="218"/>
        <v>62199264</v>
      </c>
      <c r="Q541" s="31">
        <f t="shared" si="218"/>
        <v>62199264</v>
      </c>
    </row>
    <row r="542" spans="1:17" ht="31.8" thickBot="1" x14ac:dyDescent="0.35">
      <c r="A542" s="79" t="s">
        <v>417</v>
      </c>
      <c r="B542" s="20" t="s">
        <v>108</v>
      </c>
      <c r="C542" s="21" t="s">
        <v>21</v>
      </c>
      <c r="D542" s="21">
        <v>20</v>
      </c>
      <c r="E542" s="21" t="s">
        <v>22</v>
      </c>
      <c r="F542" s="22" t="s">
        <v>109</v>
      </c>
      <c r="G542" s="24">
        <v>6000000</v>
      </c>
      <c r="H542" s="24">
        <v>0</v>
      </c>
      <c r="I542" s="24">
        <v>0</v>
      </c>
      <c r="J542" s="24">
        <v>0</v>
      </c>
      <c r="K542" s="24">
        <v>0</v>
      </c>
      <c r="L542" s="24">
        <f t="shared" si="206"/>
        <v>0</v>
      </c>
      <c r="M542" s="24">
        <f t="shared" si="207"/>
        <v>6000000</v>
      </c>
      <c r="N542" s="24">
        <v>2203000</v>
      </c>
      <c r="O542" s="24">
        <v>2200000</v>
      </c>
      <c r="P542" s="24">
        <v>2200000</v>
      </c>
      <c r="Q542" s="26">
        <v>2200000</v>
      </c>
    </row>
    <row r="543" spans="1:17" ht="18.600000000000001" thickBot="1" x14ac:dyDescent="0.35">
      <c r="A543" s="79" t="s">
        <v>417</v>
      </c>
      <c r="B543" s="20" t="s">
        <v>400</v>
      </c>
      <c r="C543" s="21" t="s">
        <v>21</v>
      </c>
      <c r="D543" s="21">
        <v>20</v>
      </c>
      <c r="E543" s="21" t="s">
        <v>22</v>
      </c>
      <c r="F543" s="22" t="s">
        <v>401</v>
      </c>
      <c r="G543" s="24">
        <v>0</v>
      </c>
      <c r="H543" s="24">
        <v>0</v>
      </c>
      <c r="I543" s="24">
        <v>0</v>
      </c>
      <c r="J543" s="24">
        <v>3422220</v>
      </c>
      <c r="K543" s="24">
        <v>0</v>
      </c>
      <c r="L543" s="24">
        <f t="shared" si="206"/>
        <v>3422220</v>
      </c>
      <c r="M543" s="24">
        <f t="shared" si="207"/>
        <v>3422220</v>
      </c>
      <c r="N543" s="24">
        <v>3422220</v>
      </c>
      <c r="O543" s="24">
        <v>3422220</v>
      </c>
      <c r="P543" s="24">
        <v>0</v>
      </c>
      <c r="Q543" s="26">
        <v>0</v>
      </c>
    </row>
    <row r="544" spans="1:17" ht="18.600000000000001" thickBot="1" x14ac:dyDescent="0.35">
      <c r="A544" s="79" t="s">
        <v>417</v>
      </c>
      <c r="B544" s="20" t="s">
        <v>110</v>
      </c>
      <c r="C544" s="21" t="s">
        <v>21</v>
      </c>
      <c r="D544" s="21">
        <v>20</v>
      </c>
      <c r="E544" s="21" t="s">
        <v>22</v>
      </c>
      <c r="F544" s="22" t="s">
        <v>111</v>
      </c>
      <c r="G544" s="24">
        <v>15000000</v>
      </c>
      <c r="H544" s="24">
        <v>0</v>
      </c>
      <c r="I544" s="24">
        <v>0</v>
      </c>
      <c r="J544" s="24">
        <v>0</v>
      </c>
      <c r="K544" s="24">
        <v>0</v>
      </c>
      <c r="L544" s="24">
        <f t="shared" si="206"/>
        <v>0</v>
      </c>
      <c r="M544" s="24">
        <f t="shared" si="207"/>
        <v>15000000</v>
      </c>
      <c r="N544" s="24">
        <v>5716850</v>
      </c>
      <c r="O544" s="24">
        <v>5713850</v>
      </c>
      <c r="P544" s="24">
        <v>3329200</v>
      </c>
      <c r="Q544" s="26">
        <v>3329200</v>
      </c>
    </row>
    <row r="545" spans="1:17" ht="18.600000000000001" thickBot="1" x14ac:dyDescent="0.35">
      <c r="A545" s="79" t="s">
        <v>417</v>
      </c>
      <c r="B545" s="20" t="s">
        <v>112</v>
      </c>
      <c r="C545" s="21" t="s">
        <v>21</v>
      </c>
      <c r="D545" s="21">
        <v>20</v>
      </c>
      <c r="E545" s="21" t="s">
        <v>22</v>
      </c>
      <c r="F545" s="22" t="s">
        <v>113</v>
      </c>
      <c r="G545" s="24">
        <v>456000000</v>
      </c>
      <c r="H545" s="24">
        <v>0</v>
      </c>
      <c r="I545" s="24">
        <v>0</v>
      </c>
      <c r="J545" s="24">
        <v>0</v>
      </c>
      <c r="K545" s="24">
        <v>0</v>
      </c>
      <c r="L545" s="24">
        <f t="shared" si="206"/>
        <v>0</v>
      </c>
      <c r="M545" s="24">
        <f t="shared" si="207"/>
        <v>456000000</v>
      </c>
      <c r="N545" s="24">
        <v>384636584</v>
      </c>
      <c r="O545" s="24">
        <v>384631584</v>
      </c>
      <c r="P545" s="24">
        <v>0</v>
      </c>
      <c r="Q545" s="26">
        <v>0</v>
      </c>
    </row>
    <row r="546" spans="1:17" ht="31.8" thickBot="1" x14ac:dyDescent="0.35">
      <c r="A546" s="79" t="s">
        <v>417</v>
      </c>
      <c r="B546" s="20" t="s">
        <v>114</v>
      </c>
      <c r="C546" s="21" t="s">
        <v>21</v>
      </c>
      <c r="D546" s="21">
        <v>20</v>
      </c>
      <c r="E546" s="21" t="s">
        <v>22</v>
      </c>
      <c r="F546" s="22" t="s">
        <v>115</v>
      </c>
      <c r="G546" s="24">
        <v>376000000</v>
      </c>
      <c r="H546" s="24">
        <v>0</v>
      </c>
      <c r="I546" s="24">
        <v>0</v>
      </c>
      <c r="J546" s="24">
        <v>0</v>
      </c>
      <c r="K546" s="24">
        <v>0</v>
      </c>
      <c r="L546" s="24">
        <f t="shared" si="206"/>
        <v>0</v>
      </c>
      <c r="M546" s="24">
        <f t="shared" si="207"/>
        <v>376000000</v>
      </c>
      <c r="N546" s="24">
        <v>376000000</v>
      </c>
      <c r="O546" s="24">
        <v>56670064</v>
      </c>
      <c r="P546" s="24">
        <v>56670064</v>
      </c>
      <c r="Q546" s="26">
        <v>56670064</v>
      </c>
    </row>
    <row r="547" spans="1:17" ht="47.4" thickBot="1" x14ac:dyDescent="0.35">
      <c r="A547" s="79" t="s">
        <v>417</v>
      </c>
      <c r="B547" s="15" t="s">
        <v>116</v>
      </c>
      <c r="C547" s="21"/>
      <c r="D547" s="21"/>
      <c r="E547" s="21"/>
      <c r="F547" s="17" t="s">
        <v>117</v>
      </c>
      <c r="G547" s="30">
        <f>+G548+G549+G550</f>
        <v>9682389879</v>
      </c>
      <c r="H547" s="30">
        <f t="shared" ref="H547:Q547" si="219">+H548+H549+H550</f>
        <v>0</v>
      </c>
      <c r="I547" s="30">
        <f t="shared" si="219"/>
        <v>0</v>
      </c>
      <c r="J547" s="30">
        <f t="shared" si="219"/>
        <v>0</v>
      </c>
      <c r="K547" s="30">
        <f t="shared" si="219"/>
        <v>3422220</v>
      </c>
      <c r="L547" s="30">
        <f t="shared" si="219"/>
        <v>-3422220</v>
      </c>
      <c r="M547" s="30">
        <f t="shared" si="219"/>
        <v>9678967659</v>
      </c>
      <c r="N547" s="30">
        <f t="shared" si="219"/>
        <v>9598768064.7799988</v>
      </c>
      <c r="O547" s="30">
        <f t="shared" si="219"/>
        <v>8320509303.7799997</v>
      </c>
      <c r="P547" s="30">
        <f t="shared" si="219"/>
        <v>2745615501.8200002</v>
      </c>
      <c r="Q547" s="31">
        <f t="shared" si="219"/>
        <v>2745615501.8200002</v>
      </c>
    </row>
    <row r="548" spans="1:17" ht="18.600000000000001" thickBot="1" x14ac:dyDescent="0.35">
      <c r="A548" s="79" t="s">
        <v>417</v>
      </c>
      <c r="B548" s="20" t="s">
        <v>118</v>
      </c>
      <c r="C548" s="21" t="s">
        <v>21</v>
      </c>
      <c r="D548" s="21">
        <v>20</v>
      </c>
      <c r="E548" s="21" t="s">
        <v>22</v>
      </c>
      <c r="F548" s="22" t="s">
        <v>119</v>
      </c>
      <c r="G548" s="24">
        <v>1764740547</v>
      </c>
      <c r="H548" s="24">
        <v>0</v>
      </c>
      <c r="I548" s="24">
        <v>0</v>
      </c>
      <c r="J548" s="24">
        <v>0</v>
      </c>
      <c r="K548" s="24">
        <v>0</v>
      </c>
      <c r="L548" s="24">
        <f t="shared" si="206"/>
        <v>0</v>
      </c>
      <c r="M548" s="24">
        <f t="shared" si="207"/>
        <v>1764740547</v>
      </c>
      <c r="N548" s="24">
        <v>1764740547</v>
      </c>
      <c r="O548" s="24">
        <v>1017898119</v>
      </c>
      <c r="P548" s="24">
        <v>1017381941</v>
      </c>
      <c r="Q548" s="26">
        <v>1017381941</v>
      </c>
    </row>
    <row r="549" spans="1:17" ht="18.600000000000001" thickBot="1" x14ac:dyDescent="0.35">
      <c r="A549" s="79" t="s">
        <v>417</v>
      </c>
      <c r="B549" s="20" t="s">
        <v>120</v>
      </c>
      <c r="C549" s="21" t="s">
        <v>21</v>
      </c>
      <c r="D549" s="21">
        <v>20</v>
      </c>
      <c r="E549" s="21" t="s">
        <v>22</v>
      </c>
      <c r="F549" s="22" t="s">
        <v>121</v>
      </c>
      <c r="G549" s="24">
        <v>7916649332</v>
      </c>
      <c r="H549" s="24">
        <v>0</v>
      </c>
      <c r="I549" s="24">
        <v>0</v>
      </c>
      <c r="J549" s="24">
        <v>0</v>
      </c>
      <c r="K549" s="24">
        <v>3422220</v>
      </c>
      <c r="L549" s="24">
        <f t="shared" si="206"/>
        <v>-3422220</v>
      </c>
      <c r="M549" s="24">
        <f t="shared" si="207"/>
        <v>7913227112</v>
      </c>
      <c r="N549" s="24">
        <v>7833027517.7799997</v>
      </c>
      <c r="O549" s="24">
        <v>7301611184.7799997</v>
      </c>
      <c r="P549" s="24">
        <v>1727714812.23</v>
      </c>
      <c r="Q549" s="26">
        <v>1727714812.23</v>
      </c>
    </row>
    <row r="550" spans="1:17" ht="31.8" thickBot="1" x14ac:dyDescent="0.35">
      <c r="A550" s="79" t="s">
        <v>417</v>
      </c>
      <c r="B550" s="20" t="s">
        <v>122</v>
      </c>
      <c r="C550" s="21" t="s">
        <v>21</v>
      </c>
      <c r="D550" s="21">
        <v>20</v>
      </c>
      <c r="E550" s="21" t="s">
        <v>22</v>
      </c>
      <c r="F550" s="22" t="s">
        <v>123</v>
      </c>
      <c r="G550" s="24">
        <v>1000000</v>
      </c>
      <c r="H550" s="24">
        <v>0</v>
      </c>
      <c r="I550" s="24">
        <v>0</v>
      </c>
      <c r="J550" s="24">
        <v>0</v>
      </c>
      <c r="K550" s="24">
        <v>0</v>
      </c>
      <c r="L550" s="24">
        <f t="shared" si="206"/>
        <v>0</v>
      </c>
      <c r="M550" s="24">
        <f t="shared" si="207"/>
        <v>1000000</v>
      </c>
      <c r="N550" s="24">
        <v>1000000</v>
      </c>
      <c r="O550" s="24">
        <v>1000000</v>
      </c>
      <c r="P550" s="24">
        <v>518748.59</v>
      </c>
      <c r="Q550" s="26">
        <v>518748.59</v>
      </c>
    </row>
    <row r="551" spans="1:17" ht="31.8" thickBot="1" x14ac:dyDescent="0.35">
      <c r="A551" s="79" t="s">
        <v>417</v>
      </c>
      <c r="B551" s="15" t="s">
        <v>124</v>
      </c>
      <c r="C551" s="21"/>
      <c r="D551" s="21"/>
      <c r="E551" s="21"/>
      <c r="F551" s="17" t="s">
        <v>125</v>
      </c>
      <c r="G551" s="30">
        <f>SUM(G552:G557)</f>
        <v>8027189301</v>
      </c>
      <c r="H551" s="30">
        <f t="shared" ref="H551:Q551" si="220">SUM(H552:H557)</f>
        <v>0</v>
      </c>
      <c r="I551" s="30">
        <f t="shared" si="220"/>
        <v>0</v>
      </c>
      <c r="J551" s="30">
        <f t="shared" si="220"/>
        <v>0</v>
      </c>
      <c r="K551" s="30">
        <f t="shared" si="220"/>
        <v>0</v>
      </c>
      <c r="L551" s="30">
        <f t="shared" si="220"/>
        <v>0</v>
      </c>
      <c r="M551" s="30">
        <f t="shared" si="220"/>
        <v>8027189301</v>
      </c>
      <c r="N551" s="30">
        <f t="shared" si="220"/>
        <v>7081452583.6699991</v>
      </c>
      <c r="O551" s="30">
        <f t="shared" si="220"/>
        <v>6915227134.9499989</v>
      </c>
      <c r="P551" s="30">
        <f t="shared" si="220"/>
        <v>905378740.50000012</v>
      </c>
      <c r="Q551" s="31">
        <f t="shared" si="220"/>
        <v>904657104.50000012</v>
      </c>
    </row>
    <row r="552" spans="1:17" ht="18.600000000000001" thickBot="1" x14ac:dyDescent="0.35">
      <c r="A552" s="79" t="s">
        <v>417</v>
      </c>
      <c r="B552" s="20" t="s">
        <v>126</v>
      </c>
      <c r="C552" s="21" t="s">
        <v>21</v>
      </c>
      <c r="D552" s="21">
        <v>20</v>
      </c>
      <c r="E552" s="21" t="s">
        <v>22</v>
      </c>
      <c r="F552" s="22" t="s">
        <v>127</v>
      </c>
      <c r="G552" s="24">
        <v>1901794484</v>
      </c>
      <c r="H552" s="24">
        <v>0</v>
      </c>
      <c r="I552" s="24">
        <v>0</v>
      </c>
      <c r="J552" s="24">
        <v>0</v>
      </c>
      <c r="K552" s="24">
        <v>0</v>
      </c>
      <c r="L552" s="24">
        <f t="shared" si="206"/>
        <v>0</v>
      </c>
      <c r="M552" s="24">
        <f t="shared" si="207"/>
        <v>1901794484</v>
      </c>
      <c r="N552" s="24">
        <v>1885276364.0899999</v>
      </c>
      <c r="O552" s="24">
        <v>1884784616.0899999</v>
      </c>
      <c r="P552" s="24">
        <v>245298997.09</v>
      </c>
      <c r="Q552" s="26">
        <v>245298997.09</v>
      </c>
    </row>
    <row r="553" spans="1:17" ht="31.8" thickBot="1" x14ac:dyDescent="0.35">
      <c r="A553" s="79" t="s">
        <v>417</v>
      </c>
      <c r="B553" s="20" t="s">
        <v>128</v>
      </c>
      <c r="C553" s="21" t="s">
        <v>21</v>
      </c>
      <c r="D553" s="21">
        <v>20</v>
      </c>
      <c r="E553" s="21" t="s">
        <v>22</v>
      </c>
      <c r="F553" s="22" t="s">
        <v>129</v>
      </c>
      <c r="G553" s="24">
        <v>3522762176</v>
      </c>
      <c r="H553" s="24">
        <v>0</v>
      </c>
      <c r="I553" s="24">
        <v>0</v>
      </c>
      <c r="J553" s="24">
        <v>0</v>
      </c>
      <c r="K553" s="24">
        <v>0</v>
      </c>
      <c r="L553" s="24">
        <f t="shared" si="206"/>
        <v>0</v>
      </c>
      <c r="M553" s="24">
        <f t="shared" si="207"/>
        <v>3522762176</v>
      </c>
      <c r="N553" s="24">
        <v>3303349988.1999998</v>
      </c>
      <c r="O553" s="24">
        <v>3253865311.6999998</v>
      </c>
      <c r="P553" s="24">
        <v>391944720.69999999</v>
      </c>
      <c r="Q553" s="26">
        <v>391944720.69999999</v>
      </c>
    </row>
    <row r="554" spans="1:17" ht="31.8" thickBot="1" x14ac:dyDescent="0.35">
      <c r="A554" s="79" t="s">
        <v>417</v>
      </c>
      <c r="B554" s="20" t="s">
        <v>130</v>
      </c>
      <c r="C554" s="21" t="s">
        <v>21</v>
      </c>
      <c r="D554" s="21">
        <v>20</v>
      </c>
      <c r="E554" s="21" t="s">
        <v>22</v>
      </c>
      <c r="F554" s="22" t="s">
        <v>131</v>
      </c>
      <c r="G554" s="24">
        <v>438053756</v>
      </c>
      <c r="H554" s="24">
        <v>0</v>
      </c>
      <c r="I554" s="24">
        <v>0</v>
      </c>
      <c r="J554" s="24">
        <v>0</v>
      </c>
      <c r="K554" s="24">
        <v>0</v>
      </c>
      <c r="L554" s="24">
        <f t="shared" si="206"/>
        <v>0</v>
      </c>
      <c r="M554" s="24">
        <f t="shared" si="207"/>
        <v>438053756</v>
      </c>
      <c r="N554" s="24">
        <v>288970451.94999999</v>
      </c>
      <c r="O554" s="24">
        <v>224406403.72999999</v>
      </c>
      <c r="P554" s="24">
        <v>56828039.729999997</v>
      </c>
      <c r="Q554" s="26">
        <v>56106403.729999997</v>
      </c>
    </row>
    <row r="555" spans="1:17" ht="18.600000000000001" thickBot="1" x14ac:dyDescent="0.35">
      <c r="A555" s="79" t="s">
        <v>417</v>
      </c>
      <c r="B555" s="20" t="s">
        <v>132</v>
      </c>
      <c r="C555" s="21" t="s">
        <v>21</v>
      </c>
      <c r="D555" s="21">
        <v>20</v>
      </c>
      <c r="E555" s="21" t="s">
        <v>22</v>
      </c>
      <c r="F555" s="22" t="s">
        <v>133</v>
      </c>
      <c r="G555" s="24">
        <v>1485186461</v>
      </c>
      <c r="H555" s="24">
        <v>0</v>
      </c>
      <c r="I555" s="24">
        <v>0</v>
      </c>
      <c r="J555" s="24">
        <v>0</v>
      </c>
      <c r="K555" s="24">
        <v>0</v>
      </c>
      <c r="L555" s="24">
        <f t="shared" si="206"/>
        <v>0</v>
      </c>
      <c r="M555" s="24">
        <f t="shared" si="207"/>
        <v>1485186461</v>
      </c>
      <c r="N555" s="24">
        <v>1241770812.6099999</v>
      </c>
      <c r="O555" s="24">
        <v>1190205836.6099999</v>
      </c>
      <c r="P555" s="24">
        <v>195770197.97</v>
      </c>
      <c r="Q555" s="26">
        <v>195770197.97</v>
      </c>
    </row>
    <row r="556" spans="1:17" ht="47.4" thickBot="1" x14ac:dyDescent="0.35">
      <c r="A556" s="79" t="s">
        <v>417</v>
      </c>
      <c r="B556" s="20" t="s">
        <v>134</v>
      </c>
      <c r="C556" s="21" t="s">
        <v>21</v>
      </c>
      <c r="D556" s="21">
        <v>20</v>
      </c>
      <c r="E556" s="21" t="s">
        <v>22</v>
      </c>
      <c r="F556" s="22" t="s">
        <v>135</v>
      </c>
      <c r="G556" s="24">
        <v>160471120</v>
      </c>
      <c r="H556" s="24">
        <v>0</v>
      </c>
      <c r="I556" s="24">
        <v>0</v>
      </c>
      <c r="J556" s="24">
        <v>0</v>
      </c>
      <c r="K556" s="24">
        <v>0</v>
      </c>
      <c r="L556" s="24">
        <f t="shared" si="206"/>
        <v>0</v>
      </c>
      <c r="M556" s="24">
        <f t="shared" si="207"/>
        <v>160471120</v>
      </c>
      <c r="N556" s="24">
        <v>102566038.25</v>
      </c>
      <c r="O556" s="24">
        <v>102496038.25</v>
      </c>
      <c r="P556" s="24">
        <v>15528508.439999999</v>
      </c>
      <c r="Q556" s="26">
        <v>15528508.439999999</v>
      </c>
    </row>
    <row r="557" spans="1:17" ht="47.4" thickBot="1" x14ac:dyDescent="0.35">
      <c r="A557" s="79" t="s">
        <v>417</v>
      </c>
      <c r="B557" s="20" t="s">
        <v>136</v>
      </c>
      <c r="C557" s="21" t="s">
        <v>21</v>
      </c>
      <c r="D557" s="21">
        <v>20</v>
      </c>
      <c r="E557" s="21" t="s">
        <v>22</v>
      </c>
      <c r="F557" s="22" t="s">
        <v>137</v>
      </c>
      <c r="G557" s="24">
        <v>518921304</v>
      </c>
      <c r="H557" s="24">
        <v>0</v>
      </c>
      <c r="I557" s="24">
        <v>0</v>
      </c>
      <c r="J557" s="24">
        <v>0</v>
      </c>
      <c r="K557" s="24">
        <v>0</v>
      </c>
      <c r="L557" s="24">
        <f t="shared" si="206"/>
        <v>0</v>
      </c>
      <c r="M557" s="24">
        <f t="shared" si="207"/>
        <v>518921304</v>
      </c>
      <c r="N557" s="24">
        <v>259518928.56999999</v>
      </c>
      <c r="O557" s="24">
        <v>259468928.56999999</v>
      </c>
      <c r="P557" s="24">
        <v>8276.57</v>
      </c>
      <c r="Q557" s="26">
        <v>8276.57</v>
      </c>
    </row>
    <row r="558" spans="1:17" ht="31.8" thickBot="1" x14ac:dyDescent="0.35">
      <c r="A558" s="79" t="s">
        <v>417</v>
      </c>
      <c r="B558" s="15" t="s">
        <v>138</v>
      </c>
      <c r="C558" s="21"/>
      <c r="D558" s="21"/>
      <c r="E558" s="21"/>
      <c r="F558" s="17" t="s">
        <v>139</v>
      </c>
      <c r="G558" s="30">
        <f>SUM(G559:G563)</f>
        <v>563000000</v>
      </c>
      <c r="H558" s="30">
        <f t="shared" ref="H558:Q558" si="221">SUM(H559:H563)</f>
        <v>0</v>
      </c>
      <c r="I558" s="30">
        <f t="shared" si="221"/>
        <v>0</v>
      </c>
      <c r="J558" s="30">
        <f t="shared" si="221"/>
        <v>82000000</v>
      </c>
      <c r="K558" s="30">
        <f t="shared" si="221"/>
        <v>82000000</v>
      </c>
      <c r="L558" s="30">
        <f t="shared" si="221"/>
        <v>0</v>
      </c>
      <c r="M558" s="30">
        <f t="shared" si="221"/>
        <v>563000000</v>
      </c>
      <c r="N558" s="30">
        <f t="shared" si="221"/>
        <v>460551926.72000003</v>
      </c>
      <c r="O558" s="30">
        <f t="shared" si="221"/>
        <v>518379.72</v>
      </c>
      <c r="P558" s="30">
        <f t="shared" si="221"/>
        <v>518379.72</v>
      </c>
      <c r="Q558" s="31">
        <f t="shared" si="221"/>
        <v>518379.72</v>
      </c>
    </row>
    <row r="559" spans="1:17" ht="18.600000000000001" thickBot="1" x14ac:dyDescent="0.35">
      <c r="A559" s="79" t="s">
        <v>417</v>
      </c>
      <c r="B559" s="20" t="s">
        <v>140</v>
      </c>
      <c r="C559" s="21" t="s">
        <v>21</v>
      </c>
      <c r="D559" s="21">
        <v>20</v>
      </c>
      <c r="E559" s="21" t="s">
        <v>22</v>
      </c>
      <c r="F559" s="22" t="s">
        <v>141</v>
      </c>
      <c r="G559" s="24">
        <v>270000000</v>
      </c>
      <c r="H559" s="24">
        <v>0</v>
      </c>
      <c r="I559" s="24">
        <v>0</v>
      </c>
      <c r="J559" s="24">
        <v>0</v>
      </c>
      <c r="K559" s="24">
        <v>0</v>
      </c>
      <c r="L559" s="24">
        <f t="shared" ref="L559:L619" si="222">+H559-I559+J559-K559</f>
        <v>0</v>
      </c>
      <c r="M559" s="24">
        <f t="shared" ref="M559:M619" si="223">+G559+L559</f>
        <v>270000000</v>
      </c>
      <c r="N559" s="24">
        <v>230000000</v>
      </c>
      <c r="O559" s="24">
        <v>0</v>
      </c>
      <c r="P559" s="24">
        <v>0</v>
      </c>
      <c r="Q559" s="26">
        <v>0</v>
      </c>
    </row>
    <row r="560" spans="1:17" ht="31.8" thickBot="1" x14ac:dyDescent="0.35">
      <c r="A560" s="79" t="s">
        <v>417</v>
      </c>
      <c r="B560" s="20" t="s">
        <v>142</v>
      </c>
      <c r="C560" s="21" t="s">
        <v>21</v>
      </c>
      <c r="D560" s="21">
        <v>20</v>
      </c>
      <c r="E560" s="21" t="s">
        <v>22</v>
      </c>
      <c r="F560" s="22" t="s">
        <v>143</v>
      </c>
      <c r="G560" s="24">
        <v>50000000</v>
      </c>
      <c r="H560" s="24">
        <v>0</v>
      </c>
      <c r="I560" s="24">
        <v>0</v>
      </c>
      <c r="J560" s="24">
        <v>0</v>
      </c>
      <c r="K560" s="24">
        <v>0</v>
      </c>
      <c r="L560" s="24">
        <f t="shared" si="222"/>
        <v>0</v>
      </c>
      <c r="M560" s="24">
        <f t="shared" si="223"/>
        <v>50000000</v>
      </c>
      <c r="N560" s="24">
        <v>17551926.719999999</v>
      </c>
      <c r="O560" s="24">
        <v>126.72</v>
      </c>
      <c r="P560" s="24">
        <v>126.72</v>
      </c>
      <c r="Q560" s="26">
        <v>126.72</v>
      </c>
    </row>
    <row r="561" spans="1:17" ht="47.4" thickBot="1" x14ac:dyDescent="0.35">
      <c r="A561" s="79" t="s">
        <v>417</v>
      </c>
      <c r="B561" s="20" t="s">
        <v>144</v>
      </c>
      <c r="C561" s="21" t="s">
        <v>21</v>
      </c>
      <c r="D561" s="21">
        <v>20</v>
      </c>
      <c r="E561" s="21" t="s">
        <v>22</v>
      </c>
      <c r="F561" s="22" t="s">
        <v>145</v>
      </c>
      <c r="G561" s="24">
        <v>3000000</v>
      </c>
      <c r="H561" s="24">
        <v>0</v>
      </c>
      <c r="I561" s="24">
        <v>0</v>
      </c>
      <c r="J561" s="24">
        <v>0</v>
      </c>
      <c r="K561" s="24">
        <v>0</v>
      </c>
      <c r="L561" s="24">
        <f t="shared" si="222"/>
        <v>0</v>
      </c>
      <c r="M561" s="24">
        <f t="shared" si="223"/>
        <v>3000000</v>
      </c>
      <c r="N561" s="24">
        <v>3000000</v>
      </c>
      <c r="O561" s="24">
        <v>518253</v>
      </c>
      <c r="P561" s="24">
        <v>518253</v>
      </c>
      <c r="Q561" s="26">
        <v>518253</v>
      </c>
    </row>
    <row r="562" spans="1:17" ht="31.8" thickBot="1" x14ac:dyDescent="0.35">
      <c r="A562" s="79" t="s">
        <v>417</v>
      </c>
      <c r="B562" s="20" t="s">
        <v>146</v>
      </c>
      <c r="C562" s="21" t="s">
        <v>21</v>
      </c>
      <c r="D562" s="21">
        <v>20</v>
      </c>
      <c r="E562" s="21" t="s">
        <v>22</v>
      </c>
      <c r="F562" s="22" t="s">
        <v>147</v>
      </c>
      <c r="G562" s="24">
        <v>210000000</v>
      </c>
      <c r="H562" s="24">
        <v>0</v>
      </c>
      <c r="I562" s="24">
        <v>0</v>
      </c>
      <c r="J562" s="24">
        <v>0</v>
      </c>
      <c r="K562" s="24">
        <v>82000000</v>
      </c>
      <c r="L562" s="24">
        <f t="shared" si="222"/>
        <v>-82000000</v>
      </c>
      <c r="M562" s="25">
        <f t="shared" si="223"/>
        <v>128000000</v>
      </c>
      <c r="N562" s="24">
        <v>98000000</v>
      </c>
      <c r="O562" s="24">
        <v>0</v>
      </c>
      <c r="P562" s="24">
        <v>0</v>
      </c>
      <c r="Q562" s="26">
        <v>0</v>
      </c>
    </row>
    <row r="563" spans="1:17" ht="18.600000000000001" thickBot="1" x14ac:dyDescent="0.35">
      <c r="A563" s="79" t="s">
        <v>417</v>
      </c>
      <c r="B563" s="20" t="s">
        <v>148</v>
      </c>
      <c r="C563" s="21" t="s">
        <v>21</v>
      </c>
      <c r="D563" s="21">
        <v>20</v>
      </c>
      <c r="E563" s="21" t="s">
        <v>22</v>
      </c>
      <c r="F563" s="22" t="s">
        <v>149</v>
      </c>
      <c r="G563" s="24">
        <v>30000000</v>
      </c>
      <c r="H563" s="24">
        <v>0</v>
      </c>
      <c r="I563" s="24">
        <v>0</v>
      </c>
      <c r="J563" s="24">
        <v>82000000</v>
      </c>
      <c r="K563" s="24">
        <v>0</v>
      </c>
      <c r="L563" s="24">
        <f t="shared" si="222"/>
        <v>82000000</v>
      </c>
      <c r="M563" s="25">
        <f t="shared" si="223"/>
        <v>112000000</v>
      </c>
      <c r="N563" s="24">
        <v>112000000</v>
      </c>
      <c r="O563" s="24">
        <v>0</v>
      </c>
      <c r="P563" s="24">
        <v>0</v>
      </c>
      <c r="Q563" s="26">
        <v>0</v>
      </c>
    </row>
    <row r="564" spans="1:17" ht="18.600000000000001" thickBot="1" x14ac:dyDescent="0.35">
      <c r="A564" s="79" t="s">
        <v>417</v>
      </c>
      <c r="B564" s="15" t="s">
        <v>150</v>
      </c>
      <c r="C564" s="21" t="s">
        <v>21</v>
      </c>
      <c r="D564" s="21">
        <v>20</v>
      </c>
      <c r="E564" s="21" t="s">
        <v>22</v>
      </c>
      <c r="F564" s="17" t="s">
        <v>151</v>
      </c>
      <c r="G564" s="30">
        <v>36000000</v>
      </c>
      <c r="H564" s="30">
        <v>0</v>
      </c>
      <c r="I564" s="30">
        <v>0</v>
      </c>
      <c r="J564" s="30">
        <v>0</v>
      </c>
      <c r="K564" s="30">
        <v>0</v>
      </c>
      <c r="L564" s="30">
        <f t="shared" si="222"/>
        <v>0</v>
      </c>
      <c r="M564" s="30">
        <f t="shared" si="223"/>
        <v>36000000</v>
      </c>
      <c r="N564" s="30">
        <v>6504150</v>
      </c>
      <c r="O564" s="30">
        <v>6504150</v>
      </c>
      <c r="P564" s="30">
        <v>6504150</v>
      </c>
      <c r="Q564" s="31">
        <v>6504150</v>
      </c>
    </row>
    <row r="565" spans="1:17" ht="18.600000000000001" thickBot="1" x14ac:dyDescent="0.35">
      <c r="A565" s="79" t="s">
        <v>417</v>
      </c>
      <c r="B565" s="15" t="s">
        <v>152</v>
      </c>
      <c r="C565" s="16"/>
      <c r="D565" s="16"/>
      <c r="E565" s="21"/>
      <c r="F565" s="17" t="s">
        <v>153</v>
      </c>
      <c r="G565" s="30">
        <f>+G566+G569+G574</f>
        <v>27177626000</v>
      </c>
      <c r="H565" s="30">
        <f t="shared" ref="H565:Q565" si="224">+H566+H569+H574</f>
        <v>0</v>
      </c>
      <c r="I565" s="30">
        <f t="shared" si="224"/>
        <v>0</v>
      </c>
      <c r="J565" s="30">
        <f t="shared" si="224"/>
        <v>0</v>
      </c>
      <c r="K565" s="30">
        <f t="shared" si="224"/>
        <v>0</v>
      </c>
      <c r="L565" s="30">
        <f t="shared" si="224"/>
        <v>0</v>
      </c>
      <c r="M565" s="30">
        <f t="shared" si="224"/>
        <v>27177626000</v>
      </c>
      <c r="N565" s="30">
        <f t="shared" si="224"/>
        <v>5578818371.3800001</v>
      </c>
      <c r="O565" s="30">
        <f t="shared" si="224"/>
        <v>2637477621.2800002</v>
      </c>
      <c r="P565" s="30">
        <f t="shared" si="224"/>
        <v>1018750176.28</v>
      </c>
      <c r="Q565" s="31">
        <f t="shared" si="224"/>
        <v>1018750176.28</v>
      </c>
    </row>
    <row r="566" spans="1:17" ht="18.600000000000001" thickBot="1" x14ac:dyDescent="0.35">
      <c r="A566" s="79" t="s">
        <v>417</v>
      </c>
      <c r="B566" s="15" t="s">
        <v>154</v>
      </c>
      <c r="C566" s="16"/>
      <c r="D566" s="16"/>
      <c r="E566" s="21"/>
      <c r="F566" s="17" t="s">
        <v>155</v>
      </c>
      <c r="G566" s="30">
        <f t="shared" ref="G566:Q567" si="225">+G567</f>
        <v>18767000000</v>
      </c>
      <c r="H566" s="30">
        <f t="shared" si="225"/>
        <v>0</v>
      </c>
      <c r="I566" s="30">
        <f t="shared" si="225"/>
        <v>0</v>
      </c>
      <c r="J566" s="30">
        <f t="shared" si="225"/>
        <v>0</v>
      </c>
      <c r="K566" s="30">
        <f t="shared" si="225"/>
        <v>0</v>
      </c>
      <c r="L566" s="30">
        <f t="shared" si="225"/>
        <v>0</v>
      </c>
      <c r="M566" s="30">
        <f t="shared" si="225"/>
        <v>18767000000</v>
      </c>
      <c r="N566" s="30">
        <f t="shared" si="225"/>
        <v>0</v>
      </c>
      <c r="O566" s="30">
        <f t="shared" si="225"/>
        <v>0</v>
      </c>
      <c r="P566" s="30">
        <f t="shared" si="225"/>
        <v>0</v>
      </c>
      <c r="Q566" s="31">
        <f t="shared" si="225"/>
        <v>0</v>
      </c>
    </row>
    <row r="567" spans="1:17" ht="18.600000000000001" thickBot="1" x14ac:dyDescent="0.35">
      <c r="A567" s="79" t="s">
        <v>417</v>
      </c>
      <c r="B567" s="15" t="s">
        <v>156</v>
      </c>
      <c r="C567" s="16"/>
      <c r="D567" s="16"/>
      <c r="E567" s="21"/>
      <c r="F567" s="17" t="s">
        <v>157</v>
      </c>
      <c r="G567" s="30">
        <f t="shared" si="225"/>
        <v>18767000000</v>
      </c>
      <c r="H567" s="30">
        <f t="shared" si="225"/>
        <v>0</v>
      </c>
      <c r="I567" s="30">
        <f t="shared" si="225"/>
        <v>0</v>
      </c>
      <c r="J567" s="30">
        <f t="shared" si="225"/>
        <v>0</v>
      </c>
      <c r="K567" s="30">
        <f t="shared" si="225"/>
        <v>0</v>
      </c>
      <c r="L567" s="30">
        <f t="shared" si="225"/>
        <v>0</v>
      </c>
      <c r="M567" s="30">
        <f t="shared" si="225"/>
        <v>18767000000</v>
      </c>
      <c r="N567" s="30">
        <f t="shared" si="225"/>
        <v>0</v>
      </c>
      <c r="O567" s="30">
        <f t="shared" si="225"/>
        <v>0</v>
      </c>
      <c r="P567" s="30">
        <f t="shared" si="225"/>
        <v>0</v>
      </c>
      <c r="Q567" s="31">
        <f t="shared" si="225"/>
        <v>0</v>
      </c>
    </row>
    <row r="568" spans="1:17" ht="47.4" thickBot="1" x14ac:dyDescent="0.35">
      <c r="A568" s="79" t="s">
        <v>417</v>
      </c>
      <c r="B568" s="20" t="s">
        <v>158</v>
      </c>
      <c r="C568" s="21" t="s">
        <v>21</v>
      </c>
      <c r="D568" s="21">
        <v>20</v>
      </c>
      <c r="E568" s="21" t="s">
        <v>22</v>
      </c>
      <c r="F568" s="22" t="s">
        <v>159</v>
      </c>
      <c r="G568" s="35">
        <v>18767000000</v>
      </c>
      <c r="H568" s="24">
        <v>0</v>
      </c>
      <c r="I568" s="24">
        <v>0</v>
      </c>
      <c r="J568" s="24">
        <v>0</v>
      </c>
      <c r="K568" s="24">
        <v>0</v>
      </c>
      <c r="L568" s="24">
        <f t="shared" si="222"/>
        <v>0</v>
      </c>
      <c r="M568" s="24">
        <f t="shared" si="223"/>
        <v>18767000000</v>
      </c>
      <c r="N568" s="24">
        <v>0</v>
      </c>
      <c r="O568" s="24">
        <v>0</v>
      </c>
      <c r="P568" s="24">
        <v>0</v>
      </c>
      <c r="Q568" s="26">
        <v>0</v>
      </c>
    </row>
    <row r="569" spans="1:17" ht="18.600000000000001" thickBot="1" x14ac:dyDescent="0.35">
      <c r="A569" s="79" t="s">
        <v>417</v>
      </c>
      <c r="B569" s="15" t="s">
        <v>160</v>
      </c>
      <c r="C569" s="16"/>
      <c r="D569" s="16"/>
      <c r="E569" s="21"/>
      <c r="F569" s="85" t="s">
        <v>432</v>
      </c>
      <c r="G569" s="30">
        <f t="shared" ref="G569:Q570" si="226">+G570</f>
        <v>188000000</v>
      </c>
      <c r="H569" s="30">
        <f t="shared" si="226"/>
        <v>0</v>
      </c>
      <c r="I569" s="30">
        <f t="shared" si="226"/>
        <v>0</v>
      </c>
      <c r="J569" s="30">
        <f t="shared" si="226"/>
        <v>0</v>
      </c>
      <c r="K569" s="30">
        <f t="shared" si="226"/>
        <v>0</v>
      </c>
      <c r="L569" s="30">
        <f t="shared" si="226"/>
        <v>0</v>
      </c>
      <c r="M569" s="30">
        <f t="shared" si="226"/>
        <v>188000000</v>
      </c>
      <c r="N569" s="30">
        <f t="shared" si="226"/>
        <v>188000000</v>
      </c>
      <c r="O569" s="30">
        <f t="shared" si="226"/>
        <v>13275249.9</v>
      </c>
      <c r="P569" s="30">
        <f t="shared" si="226"/>
        <v>13275249.9</v>
      </c>
      <c r="Q569" s="31">
        <f t="shared" si="226"/>
        <v>13275249.9</v>
      </c>
    </row>
    <row r="570" spans="1:17" ht="31.8" thickBot="1" x14ac:dyDescent="0.35">
      <c r="A570" s="79" t="s">
        <v>417</v>
      </c>
      <c r="B570" s="15" t="s">
        <v>162</v>
      </c>
      <c r="C570" s="21"/>
      <c r="D570" s="21"/>
      <c r="E570" s="21"/>
      <c r="F570" s="17" t="s">
        <v>163</v>
      </c>
      <c r="G570" s="30">
        <f t="shared" si="226"/>
        <v>188000000</v>
      </c>
      <c r="H570" s="30">
        <f t="shared" si="226"/>
        <v>0</v>
      </c>
      <c r="I570" s="30">
        <f t="shared" si="226"/>
        <v>0</v>
      </c>
      <c r="J570" s="30">
        <f t="shared" si="226"/>
        <v>0</v>
      </c>
      <c r="K570" s="30">
        <f t="shared" si="226"/>
        <v>0</v>
      </c>
      <c r="L570" s="30">
        <f t="shared" si="226"/>
        <v>0</v>
      </c>
      <c r="M570" s="30">
        <f t="shared" si="226"/>
        <v>188000000</v>
      </c>
      <c r="N570" s="30">
        <f t="shared" si="226"/>
        <v>188000000</v>
      </c>
      <c r="O570" s="30">
        <f t="shared" si="226"/>
        <v>13275249.9</v>
      </c>
      <c r="P570" s="30">
        <f t="shared" si="226"/>
        <v>13275249.9</v>
      </c>
      <c r="Q570" s="31">
        <f t="shared" si="226"/>
        <v>13275249.9</v>
      </c>
    </row>
    <row r="571" spans="1:17" ht="31.8" thickBot="1" x14ac:dyDescent="0.35">
      <c r="A571" s="79" t="s">
        <v>417</v>
      </c>
      <c r="B571" s="15" t="s">
        <v>164</v>
      </c>
      <c r="C571" s="21"/>
      <c r="D571" s="21"/>
      <c r="E571" s="21"/>
      <c r="F571" s="17" t="s">
        <v>165</v>
      </c>
      <c r="G571" s="30">
        <f>+G572+G573</f>
        <v>188000000</v>
      </c>
      <c r="H571" s="30">
        <f t="shared" ref="H571:Q571" si="227">+H572+H573</f>
        <v>0</v>
      </c>
      <c r="I571" s="30">
        <f t="shared" si="227"/>
        <v>0</v>
      </c>
      <c r="J571" s="30">
        <f t="shared" si="227"/>
        <v>0</v>
      </c>
      <c r="K571" s="30">
        <f t="shared" si="227"/>
        <v>0</v>
      </c>
      <c r="L571" s="30">
        <f t="shared" si="227"/>
        <v>0</v>
      </c>
      <c r="M571" s="30">
        <f t="shared" si="227"/>
        <v>188000000</v>
      </c>
      <c r="N571" s="30">
        <f t="shared" si="227"/>
        <v>188000000</v>
      </c>
      <c r="O571" s="30">
        <f t="shared" si="227"/>
        <v>13275249.9</v>
      </c>
      <c r="P571" s="30">
        <f t="shared" si="227"/>
        <v>13275249.9</v>
      </c>
      <c r="Q571" s="31">
        <f t="shared" si="227"/>
        <v>13275249.9</v>
      </c>
    </row>
    <row r="572" spans="1:17" ht="18.600000000000001" thickBot="1" x14ac:dyDescent="0.35">
      <c r="A572" s="79" t="s">
        <v>417</v>
      </c>
      <c r="B572" s="20" t="s">
        <v>166</v>
      </c>
      <c r="C572" s="21" t="s">
        <v>21</v>
      </c>
      <c r="D572" s="21">
        <v>20</v>
      </c>
      <c r="E572" s="21" t="s">
        <v>22</v>
      </c>
      <c r="F572" s="22" t="s">
        <v>167</v>
      </c>
      <c r="G572" s="24">
        <v>68000000</v>
      </c>
      <c r="H572" s="24">
        <v>0</v>
      </c>
      <c r="I572" s="24">
        <v>0</v>
      </c>
      <c r="J572" s="24">
        <v>0</v>
      </c>
      <c r="K572" s="24">
        <v>0</v>
      </c>
      <c r="L572" s="24">
        <f t="shared" si="222"/>
        <v>0</v>
      </c>
      <c r="M572" s="24">
        <f t="shared" si="223"/>
        <v>68000000</v>
      </c>
      <c r="N572" s="24">
        <v>68000000</v>
      </c>
      <c r="O572" s="24">
        <v>13246572.01</v>
      </c>
      <c r="P572" s="24">
        <v>13246572.01</v>
      </c>
      <c r="Q572" s="26">
        <v>13246572.01</v>
      </c>
    </row>
    <row r="573" spans="1:17" ht="31.8" thickBot="1" x14ac:dyDescent="0.35">
      <c r="A573" s="79" t="s">
        <v>417</v>
      </c>
      <c r="B573" s="20" t="s">
        <v>168</v>
      </c>
      <c r="C573" s="21" t="s">
        <v>21</v>
      </c>
      <c r="D573" s="21">
        <v>20</v>
      </c>
      <c r="E573" s="21" t="s">
        <v>22</v>
      </c>
      <c r="F573" s="22" t="s">
        <v>169</v>
      </c>
      <c r="G573" s="24">
        <v>120000000</v>
      </c>
      <c r="H573" s="24">
        <v>0</v>
      </c>
      <c r="I573" s="24">
        <v>0</v>
      </c>
      <c r="J573" s="24">
        <v>0</v>
      </c>
      <c r="K573" s="24">
        <v>0</v>
      </c>
      <c r="L573" s="24">
        <f t="shared" si="222"/>
        <v>0</v>
      </c>
      <c r="M573" s="24">
        <f t="shared" si="223"/>
        <v>120000000</v>
      </c>
      <c r="N573" s="24">
        <v>120000000</v>
      </c>
      <c r="O573" s="24">
        <v>28677.89</v>
      </c>
      <c r="P573" s="24">
        <v>28677.89</v>
      </c>
      <c r="Q573" s="26">
        <v>28677.89</v>
      </c>
    </row>
    <row r="574" spans="1:17" ht="18.600000000000001" thickBot="1" x14ac:dyDescent="0.35">
      <c r="A574" s="79" t="s">
        <v>417</v>
      </c>
      <c r="B574" s="15" t="s">
        <v>170</v>
      </c>
      <c r="C574" s="16"/>
      <c r="D574" s="16"/>
      <c r="E574" s="21"/>
      <c r="F574" s="17" t="s">
        <v>171</v>
      </c>
      <c r="G574" s="30">
        <f>+G575</f>
        <v>8222626000</v>
      </c>
      <c r="H574" s="30">
        <f t="shared" ref="H574:Q574" si="228">+H575</f>
        <v>0</v>
      </c>
      <c r="I574" s="30">
        <f t="shared" si="228"/>
        <v>0</v>
      </c>
      <c r="J574" s="30">
        <f t="shared" si="228"/>
        <v>0</v>
      </c>
      <c r="K574" s="30">
        <f t="shared" si="228"/>
        <v>0</v>
      </c>
      <c r="L574" s="30">
        <f t="shared" si="228"/>
        <v>0</v>
      </c>
      <c r="M574" s="30">
        <f t="shared" si="228"/>
        <v>8222626000</v>
      </c>
      <c r="N574" s="30">
        <f t="shared" si="228"/>
        <v>5390818371.3800001</v>
      </c>
      <c r="O574" s="30">
        <f t="shared" si="228"/>
        <v>2624202371.3800001</v>
      </c>
      <c r="P574" s="30">
        <f t="shared" si="228"/>
        <v>1005474926.38</v>
      </c>
      <c r="Q574" s="31">
        <f t="shared" si="228"/>
        <v>1005474926.38</v>
      </c>
    </row>
    <row r="575" spans="1:17" ht="18.600000000000001" thickBot="1" x14ac:dyDescent="0.35">
      <c r="A575" s="79" t="s">
        <v>417</v>
      </c>
      <c r="B575" s="15" t="s">
        <v>172</v>
      </c>
      <c r="C575" s="16"/>
      <c r="D575" s="16"/>
      <c r="E575" s="21"/>
      <c r="F575" s="17" t="s">
        <v>173</v>
      </c>
      <c r="G575" s="30">
        <f>+G576+G577+G578</f>
        <v>8222626000</v>
      </c>
      <c r="H575" s="30">
        <f t="shared" ref="H575:Q575" si="229">+H576+H577+H578</f>
        <v>0</v>
      </c>
      <c r="I575" s="30">
        <f t="shared" si="229"/>
        <v>0</v>
      </c>
      <c r="J575" s="30">
        <f t="shared" si="229"/>
        <v>0</v>
      </c>
      <c r="K575" s="30">
        <f t="shared" si="229"/>
        <v>0</v>
      </c>
      <c r="L575" s="30">
        <f t="shared" si="229"/>
        <v>0</v>
      </c>
      <c r="M575" s="30">
        <f t="shared" si="229"/>
        <v>8222626000</v>
      </c>
      <c r="N575" s="30">
        <f t="shared" si="229"/>
        <v>5390818371.3800001</v>
      </c>
      <c r="O575" s="30">
        <f t="shared" si="229"/>
        <v>2624202371.3800001</v>
      </c>
      <c r="P575" s="30">
        <f t="shared" si="229"/>
        <v>1005474926.38</v>
      </c>
      <c r="Q575" s="31">
        <f t="shared" si="229"/>
        <v>1005474926.38</v>
      </c>
    </row>
    <row r="576" spans="1:17" ht="18.600000000000001" thickBot="1" x14ac:dyDescent="0.35">
      <c r="A576" s="79" t="s">
        <v>417</v>
      </c>
      <c r="B576" s="20" t="s">
        <v>174</v>
      </c>
      <c r="C576" s="21" t="s">
        <v>175</v>
      </c>
      <c r="D576" s="21">
        <v>10</v>
      </c>
      <c r="E576" s="21" t="s">
        <v>22</v>
      </c>
      <c r="F576" s="22" t="s">
        <v>176</v>
      </c>
      <c r="G576" s="24">
        <v>1408779000</v>
      </c>
      <c r="H576" s="24">
        <v>0</v>
      </c>
      <c r="I576" s="24">
        <v>0</v>
      </c>
      <c r="J576" s="24">
        <v>0</v>
      </c>
      <c r="K576" s="24">
        <v>0</v>
      </c>
      <c r="L576" s="24">
        <f t="shared" si="222"/>
        <v>0</v>
      </c>
      <c r="M576" s="24">
        <f t="shared" si="223"/>
        <v>1408779000</v>
      </c>
      <c r="N576" s="24">
        <v>882524834</v>
      </c>
      <c r="O576" s="24">
        <v>882524834</v>
      </c>
      <c r="P576" s="24">
        <v>882524834</v>
      </c>
      <c r="Q576" s="26">
        <v>882524834</v>
      </c>
    </row>
    <row r="577" spans="1:18" ht="18.600000000000001" thickBot="1" x14ac:dyDescent="0.35">
      <c r="A577" s="79" t="s">
        <v>417</v>
      </c>
      <c r="B577" s="20" t="s">
        <v>174</v>
      </c>
      <c r="C577" s="21" t="s">
        <v>21</v>
      </c>
      <c r="D577" s="21">
        <v>20</v>
      </c>
      <c r="E577" s="21" t="s">
        <v>22</v>
      </c>
      <c r="F577" s="22" t="s">
        <v>176</v>
      </c>
      <c r="G577" s="24">
        <v>848378000</v>
      </c>
      <c r="H577" s="24">
        <v>0</v>
      </c>
      <c r="I577" s="24">
        <v>0</v>
      </c>
      <c r="J577" s="24">
        <v>0</v>
      </c>
      <c r="K577" s="24">
        <v>0</v>
      </c>
      <c r="L577" s="24">
        <f t="shared" si="222"/>
        <v>0</v>
      </c>
      <c r="M577" s="24">
        <f t="shared" si="223"/>
        <v>848378000</v>
      </c>
      <c r="N577" s="24">
        <v>8968387.5099999998</v>
      </c>
      <c r="O577" s="24">
        <v>968387.51</v>
      </c>
      <c r="P577" s="24">
        <v>968387.51</v>
      </c>
      <c r="Q577" s="26">
        <v>968387.51</v>
      </c>
    </row>
    <row r="578" spans="1:18" ht="18.600000000000001" thickBot="1" x14ac:dyDescent="0.35">
      <c r="A578" s="79" t="s">
        <v>417</v>
      </c>
      <c r="B578" s="20" t="s">
        <v>177</v>
      </c>
      <c r="C578" s="21" t="s">
        <v>21</v>
      </c>
      <c r="D578" s="21">
        <v>20</v>
      </c>
      <c r="E578" s="21" t="s">
        <v>22</v>
      </c>
      <c r="F578" s="22" t="s">
        <v>178</v>
      </c>
      <c r="G578" s="24">
        <v>5965469000</v>
      </c>
      <c r="H578" s="24">
        <v>0</v>
      </c>
      <c r="I578" s="24">
        <v>0</v>
      </c>
      <c r="J578" s="24">
        <v>0</v>
      </c>
      <c r="K578" s="24">
        <v>0</v>
      </c>
      <c r="L578" s="24">
        <f t="shared" si="222"/>
        <v>0</v>
      </c>
      <c r="M578" s="24">
        <f t="shared" si="223"/>
        <v>5965469000</v>
      </c>
      <c r="N578" s="24">
        <v>4499325149.8699999</v>
      </c>
      <c r="O578" s="24">
        <v>1740709149.8699999</v>
      </c>
      <c r="P578" s="24">
        <v>121981704.87</v>
      </c>
      <c r="Q578" s="26">
        <v>121981704.87</v>
      </c>
    </row>
    <row r="579" spans="1:18" ht="31.8" thickBot="1" x14ac:dyDescent="0.35">
      <c r="A579" s="79" t="s">
        <v>417</v>
      </c>
      <c r="B579" s="15" t="s">
        <v>179</v>
      </c>
      <c r="C579" s="16"/>
      <c r="D579" s="16"/>
      <c r="E579" s="21"/>
      <c r="F579" s="17" t="s">
        <v>180</v>
      </c>
      <c r="G579" s="30">
        <f t="shared" ref="G579:Q580" si="230">+G580</f>
        <v>6122200000</v>
      </c>
      <c r="H579" s="30">
        <f t="shared" si="230"/>
        <v>0</v>
      </c>
      <c r="I579" s="30">
        <f t="shared" si="230"/>
        <v>0</v>
      </c>
      <c r="J579" s="30">
        <f t="shared" si="230"/>
        <v>0</v>
      </c>
      <c r="K579" s="30">
        <f t="shared" si="230"/>
        <v>0</v>
      </c>
      <c r="L579" s="30">
        <f t="shared" si="230"/>
        <v>0</v>
      </c>
      <c r="M579" s="30">
        <f t="shared" si="230"/>
        <v>6122200000</v>
      </c>
      <c r="N579" s="30">
        <f t="shared" si="230"/>
        <v>4640071275.4499998</v>
      </c>
      <c r="O579" s="30">
        <f t="shared" si="230"/>
        <v>4640071275.4499998</v>
      </c>
      <c r="P579" s="30">
        <f t="shared" si="230"/>
        <v>4640071275.4499998</v>
      </c>
      <c r="Q579" s="31">
        <f t="shared" si="230"/>
        <v>4640071275.4499998</v>
      </c>
    </row>
    <row r="580" spans="1:18" ht="18.600000000000001" thickBot="1" x14ac:dyDescent="0.35">
      <c r="A580" s="79" t="s">
        <v>417</v>
      </c>
      <c r="B580" s="15" t="s">
        <v>181</v>
      </c>
      <c r="C580" s="16"/>
      <c r="D580" s="16"/>
      <c r="E580" s="21"/>
      <c r="F580" s="17" t="s">
        <v>182</v>
      </c>
      <c r="G580" s="30">
        <f t="shared" si="230"/>
        <v>6122200000</v>
      </c>
      <c r="H580" s="30">
        <f t="shared" si="230"/>
        <v>0</v>
      </c>
      <c r="I580" s="30">
        <f t="shared" si="230"/>
        <v>0</v>
      </c>
      <c r="J580" s="30">
        <f t="shared" si="230"/>
        <v>0</v>
      </c>
      <c r="K580" s="30">
        <f t="shared" si="230"/>
        <v>0</v>
      </c>
      <c r="L580" s="30">
        <f t="shared" si="230"/>
        <v>0</v>
      </c>
      <c r="M580" s="30">
        <f t="shared" si="230"/>
        <v>6122200000</v>
      </c>
      <c r="N580" s="30">
        <f t="shared" si="230"/>
        <v>4640071275.4499998</v>
      </c>
      <c r="O580" s="30">
        <f t="shared" si="230"/>
        <v>4640071275.4499998</v>
      </c>
      <c r="P580" s="30">
        <f t="shared" si="230"/>
        <v>4640071275.4499998</v>
      </c>
      <c r="Q580" s="31">
        <f t="shared" si="230"/>
        <v>4640071275.4499998</v>
      </c>
    </row>
    <row r="581" spans="1:18" ht="18.600000000000001" thickBot="1" x14ac:dyDescent="0.35">
      <c r="A581" s="79" t="s">
        <v>417</v>
      </c>
      <c r="B581" s="36" t="s">
        <v>183</v>
      </c>
      <c r="C581" s="37" t="s">
        <v>21</v>
      </c>
      <c r="D581" s="37">
        <v>20</v>
      </c>
      <c r="E581" s="37" t="s">
        <v>22</v>
      </c>
      <c r="F581" s="38" t="s">
        <v>184</v>
      </c>
      <c r="G581" s="39">
        <v>6122200000</v>
      </c>
      <c r="H581" s="39">
        <v>0</v>
      </c>
      <c r="I581" s="39">
        <v>0</v>
      </c>
      <c r="J581" s="39">
        <v>0</v>
      </c>
      <c r="K581" s="39">
        <v>0</v>
      </c>
      <c r="L581" s="39">
        <f t="shared" si="222"/>
        <v>0</v>
      </c>
      <c r="M581" s="39">
        <f t="shared" si="223"/>
        <v>6122200000</v>
      </c>
      <c r="N581" s="39">
        <v>4640071275.4499998</v>
      </c>
      <c r="O581" s="39">
        <v>4640071275.4499998</v>
      </c>
      <c r="P581" s="39">
        <v>4640071275.4499998</v>
      </c>
      <c r="Q581" s="41">
        <v>4640071275.4499998</v>
      </c>
    </row>
    <row r="582" spans="1:18" ht="18.600000000000001" thickBot="1" x14ac:dyDescent="0.35">
      <c r="A582" s="79" t="s">
        <v>417</v>
      </c>
      <c r="B582" s="5" t="s">
        <v>185</v>
      </c>
      <c r="C582" s="6"/>
      <c r="D582" s="6"/>
      <c r="E582" s="6"/>
      <c r="F582" s="7" t="s">
        <v>186</v>
      </c>
      <c r="G582" s="8">
        <f>G583+G586</f>
        <v>969198470862</v>
      </c>
      <c r="H582" s="8">
        <f t="shared" ref="H582:Q582" si="231">H583+H586</f>
        <v>0</v>
      </c>
      <c r="I582" s="8">
        <f t="shared" si="231"/>
        <v>0</v>
      </c>
      <c r="J582" s="8">
        <f t="shared" si="231"/>
        <v>0</v>
      </c>
      <c r="K582" s="8">
        <f t="shared" si="231"/>
        <v>0</v>
      </c>
      <c r="L582" s="8">
        <f t="shared" si="231"/>
        <v>0</v>
      </c>
      <c r="M582" s="8">
        <f t="shared" si="231"/>
        <v>969198470862</v>
      </c>
      <c r="N582" s="8">
        <f t="shared" si="231"/>
        <v>196637027</v>
      </c>
      <c r="O582" s="8">
        <f t="shared" si="231"/>
        <v>196637027</v>
      </c>
      <c r="P582" s="8">
        <f t="shared" si="231"/>
        <v>196637027</v>
      </c>
      <c r="Q582" s="9">
        <f t="shared" si="231"/>
        <v>195566944</v>
      </c>
      <c r="R582" s="2"/>
    </row>
    <row r="583" spans="1:18" ht="18.600000000000001" thickBot="1" x14ac:dyDescent="0.35">
      <c r="A583" s="79" t="s">
        <v>417</v>
      </c>
      <c r="B583" s="10" t="s">
        <v>187</v>
      </c>
      <c r="C583" s="11"/>
      <c r="D583" s="11"/>
      <c r="E583" s="42"/>
      <c r="F583" s="12" t="s">
        <v>188</v>
      </c>
      <c r="G583" s="43">
        <f>G584</f>
        <v>134836170862</v>
      </c>
      <c r="H583" s="43">
        <f t="shared" ref="H583:Q583" si="232">H584</f>
        <v>0</v>
      </c>
      <c r="I583" s="43">
        <f t="shared" si="232"/>
        <v>0</v>
      </c>
      <c r="J583" s="43">
        <f t="shared" si="232"/>
        <v>0</v>
      </c>
      <c r="K583" s="43">
        <f t="shared" si="232"/>
        <v>0</v>
      </c>
      <c r="L583" s="43">
        <f t="shared" si="232"/>
        <v>0</v>
      </c>
      <c r="M583" s="43">
        <f t="shared" si="232"/>
        <v>134836170862</v>
      </c>
      <c r="N583" s="43">
        <f t="shared" si="232"/>
        <v>0</v>
      </c>
      <c r="O583" s="43">
        <f t="shared" si="232"/>
        <v>0</v>
      </c>
      <c r="P583" s="43">
        <f t="shared" si="232"/>
        <v>0</v>
      </c>
      <c r="Q583" s="44">
        <f t="shared" si="232"/>
        <v>0</v>
      </c>
    </row>
    <row r="584" spans="1:18" ht="18.600000000000001" thickBot="1" x14ac:dyDescent="0.35">
      <c r="A584" s="79" t="s">
        <v>417</v>
      </c>
      <c r="B584" s="15" t="s">
        <v>189</v>
      </c>
      <c r="C584" s="16"/>
      <c r="D584" s="16"/>
      <c r="E584" s="21"/>
      <c r="F584" s="17" t="s">
        <v>190</v>
      </c>
      <c r="G584" s="45">
        <f t="shared" ref="G584:Q584" si="233">+G585</f>
        <v>134836170862</v>
      </c>
      <c r="H584" s="45">
        <f t="shared" si="233"/>
        <v>0</v>
      </c>
      <c r="I584" s="45">
        <f t="shared" si="233"/>
        <v>0</v>
      </c>
      <c r="J584" s="45">
        <f t="shared" si="233"/>
        <v>0</v>
      </c>
      <c r="K584" s="45">
        <f t="shared" si="233"/>
        <v>0</v>
      </c>
      <c r="L584" s="45">
        <f t="shared" si="233"/>
        <v>0</v>
      </c>
      <c r="M584" s="45">
        <f t="shared" si="233"/>
        <v>134836170862</v>
      </c>
      <c r="N584" s="45">
        <f t="shared" si="233"/>
        <v>0</v>
      </c>
      <c r="O584" s="45">
        <f t="shared" si="233"/>
        <v>0</v>
      </c>
      <c r="P584" s="45">
        <f t="shared" si="233"/>
        <v>0</v>
      </c>
      <c r="Q584" s="46">
        <f t="shared" si="233"/>
        <v>0</v>
      </c>
    </row>
    <row r="585" spans="1:18" ht="18.600000000000001" thickBot="1" x14ac:dyDescent="0.35">
      <c r="A585" s="79" t="s">
        <v>417</v>
      </c>
      <c r="B585" s="20" t="s">
        <v>191</v>
      </c>
      <c r="C585" s="21" t="s">
        <v>175</v>
      </c>
      <c r="D585" s="21">
        <v>11</v>
      </c>
      <c r="E585" s="21" t="s">
        <v>192</v>
      </c>
      <c r="F585" s="22" t="s">
        <v>193</v>
      </c>
      <c r="G585" s="47">
        <v>134836170862</v>
      </c>
      <c r="H585" s="47">
        <v>0</v>
      </c>
      <c r="I585" s="47">
        <v>0</v>
      </c>
      <c r="J585" s="47">
        <v>0</v>
      </c>
      <c r="K585" s="47">
        <v>0</v>
      </c>
      <c r="L585" s="47">
        <f t="shared" si="222"/>
        <v>0</v>
      </c>
      <c r="M585" s="47">
        <f t="shared" si="223"/>
        <v>134836170862</v>
      </c>
      <c r="N585" s="47">
        <v>0</v>
      </c>
      <c r="O585" s="47">
        <v>0</v>
      </c>
      <c r="P585" s="47">
        <v>0</v>
      </c>
      <c r="Q585" s="48">
        <v>0</v>
      </c>
    </row>
    <row r="586" spans="1:18" ht="18.600000000000001" thickBot="1" x14ac:dyDescent="0.35">
      <c r="A586" s="79" t="s">
        <v>417</v>
      </c>
      <c r="B586" s="15" t="s">
        <v>194</v>
      </c>
      <c r="C586" s="16"/>
      <c r="D586" s="16"/>
      <c r="E586" s="21"/>
      <c r="F586" s="17" t="s">
        <v>195</v>
      </c>
      <c r="G586" s="45">
        <f>G587</f>
        <v>834362300000</v>
      </c>
      <c r="H586" s="45">
        <f t="shared" ref="H586:Q586" si="234">H587</f>
        <v>0</v>
      </c>
      <c r="I586" s="45">
        <f t="shared" si="234"/>
        <v>0</v>
      </c>
      <c r="J586" s="45">
        <f t="shared" si="234"/>
        <v>0</v>
      </c>
      <c r="K586" s="45">
        <f t="shared" si="234"/>
        <v>0</v>
      </c>
      <c r="L586" s="45">
        <f t="shared" si="234"/>
        <v>0</v>
      </c>
      <c r="M586" s="45">
        <f t="shared" si="234"/>
        <v>834362300000</v>
      </c>
      <c r="N586" s="45">
        <f t="shared" si="234"/>
        <v>196637027</v>
      </c>
      <c r="O586" s="45">
        <f t="shared" si="234"/>
        <v>196637027</v>
      </c>
      <c r="P586" s="45">
        <f t="shared" si="234"/>
        <v>196637027</v>
      </c>
      <c r="Q586" s="46">
        <f t="shared" si="234"/>
        <v>195566944</v>
      </c>
    </row>
    <row r="587" spans="1:18" ht="18.600000000000001" thickBot="1" x14ac:dyDescent="0.35">
      <c r="A587" s="79" t="s">
        <v>417</v>
      </c>
      <c r="B587" s="15" t="s">
        <v>196</v>
      </c>
      <c r="C587" s="16"/>
      <c r="D587" s="16"/>
      <c r="E587" s="21"/>
      <c r="F587" s="17" t="s">
        <v>197</v>
      </c>
      <c r="G587" s="45">
        <f>+G588</f>
        <v>834362300000</v>
      </c>
      <c r="H587" s="45">
        <f t="shared" ref="H587:Q587" si="235">+H588</f>
        <v>0</v>
      </c>
      <c r="I587" s="45">
        <f t="shared" si="235"/>
        <v>0</v>
      </c>
      <c r="J587" s="45">
        <f t="shared" si="235"/>
        <v>0</v>
      </c>
      <c r="K587" s="45">
        <f t="shared" si="235"/>
        <v>0</v>
      </c>
      <c r="L587" s="45">
        <f t="shared" si="235"/>
        <v>0</v>
      </c>
      <c r="M587" s="45">
        <f t="shared" si="235"/>
        <v>834362300000</v>
      </c>
      <c r="N587" s="45">
        <f t="shared" si="235"/>
        <v>196637027</v>
      </c>
      <c r="O587" s="45">
        <f t="shared" si="235"/>
        <v>196637027</v>
      </c>
      <c r="P587" s="45">
        <f t="shared" si="235"/>
        <v>196637027</v>
      </c>
      <c r="Q587" s="46">
        <f t="shared" si="235"/>
        <v>195566944</v>
      </c>
    </row>
    <row r="588" spans="1:18" ht="18.600000000000001" thickBot="1" x14ac:dyDescent="0.35">
      <c r="A588" s="79" t="s">
        <v>417</v>
      </c>
      <c r="B588" s="36" t="s">
        <v>198</v>
      </c>
      <c r="C588" s="37" t="s">
        <v>175</v>
      </c>
      <c r="D588" s="37">
        <v>11</v>
      </c>
      <c r="E588" s="37" t="s">
        <v>22</v>
      </c>
      <c r="F588" s="38" t="s">
        <v>199</v>
      </c>
      <c r="G588" s="49">
        <v>834362300000</v>
      </c>
      <c r="H588" s="49">
        <v>0</v>
      </c>
      <c r="I588" s="49">
        <v>0</v>
      </c>
      <c r="J588" s="49">
        <v>0</v>
      </c>
      <c r="K588" s="49">
        <v>0</v>
      </c>
      <c r="L588" s="49">
        <f t="shared" si="222"/>
        <v>0</v>
      </c>
      <c r="M588" s="49">
        <f t="shared" si="223"/>
        <v>834362300000</v>
      </c>
      <c r="N588" s="49">
        <v>196637027</v>
      </c>
      <c r="O588" s="49">
        <v>196637027</v>
      </c>
      <c r="P588" s="49">
        <v>196637027</v>
      </c>
      <c r="Q588" s="50">
        <v>195566944</v>
      </c>
    </row>
    <row r="589" spans="1:18" ht="18.600000000000001" thickBot="1" x14ac:dyDescent="0.35">
      <c r="A589" s="79" t="s">
        <v>417</v>
      </c>
      <c r="B589" s="5" t="s">
        <v>200</v>
      </c>
      <c r="C589" s="6"/>
      <c r="D589" s="6"/>
      <c r="E589" s="6"/>
      <c r="F589" s="7" t="s">
        <v>445</v>
      </c>
      <c r="G589" s="8">
        <f t="shared" ref="G589:Q589" si="236">+G590+G694+G700+G712+G723</f>
        <v>4237527256305</v>
      </c>
      <c r="H589" s="8">
        <f t="shared" si="236"/>
        <v>0</v>
      </c>
      <c r="I589" s="8">
        <f t="shared" si="236"/>
        <v>0</v>
      </c>
      <c r="J589" s="8">
        <f t="shared" si="236"/>
        <v>1990000000</v>
      </c>
      <c r="K589" s="8">
        <f t="shared" si="236"/>
        <v>1990000000</v>
      </c>
      <c r="L589" s="8">
        <f t="shared" si="236"/>
        <v>0</v>
      </c>
      <c r="M589" s="8">
        <f t="shared" si="236"/>
        <v>4237527256305</v>
      </c>
      <c r="N589" s="8">
        <f t="shared" si="236"/>
        <v>4147977557299.4302</v>
      </c>
      <c r="O589" s="8">
        <f t="shared" si="236"/>
        <v>4027964268949.6299</v>
      </c>
      <c r="P589" s="8">
        <f t="shared" si="236"/>
        <v>120893926141.37001</v>
      </c>
      <c r="Q589" s="9">
        <f t="shared" si="236"/>
        <v>120893901821.02002</v>
      </c>
      <c r="R589" s="2"/>
    </row>
    <row r="590" spans="1:18" ht="18.600000000000001" thickBot="1" x14ac:dyDescent="0.35">
      <c r="A590" s="79" t="s">
        <v>417</v>
      </c>
      <c r="B590" s="10" t="s">
        <v>201</v>
      </c>
      <c r="C590" s="11"/>
      <c r="D590" s="11"/>
      <c r="E590" s="42"/>
      <c r="F590" s="12" t="s">
        <v>202</v>
      </c>
      <c r="G590" s="51">
        <f>+G591</f>
        <v>4013197084476</v>
      </c>
      <c r="H590" s="51">
        <f t="shared" ref="H590:Q590" si="237">+H591</f>
        <v>0</v>
      </c>
      <c r="I590" s="51">
        <f t="shared" si="237"/>
        <v>0</v>
      </c>
      <c r="J590" s="51">
        <f t="shared" si="237"/>
        <v>0</v>
      </c>
      <c r="K590" s="51">
        <f t="shared" si="237"/>
        <v>0</v>
      </c>
      <c r="L590" s="51">
        <f t="shared" si="237"/>
        <v>0</v>
      </c>
      <c r="M590" s="51">
        <f t="shared" si="237"/>
        <v>4013197084476</v>
      </c>
      <c r="N590" s="51">
        <f t="shared" si="237"/>
        <v>3999539918962.8604</v>
      </c>
      <c r="O590" s="51">
        <f t="shared" si="237"/>
        <v>3992688888197.71</v>
      </c>
      <c r="P590" s="51">
        <f t="shared" si="237"/>
        <v>119262172151.61</v>
      </c>
      <c r="Q590" s="52">
        <f t="shared" si="237"/>
        <v>119262172151.61</v>
      </c>
    </row>
    <row r="591" spans="1:18" ht="18.600000000000001" thickBot="1" x14ac:dyDescent="0.35">
      <c r="A591" s="79" t="s">
        <v>417</v>
      </c>
      <c r="B591" s="15" t="s">
        <v>203</v>
      </c>
      <c r="C591" s="16"/>
      <c r="D591" s="16"/>
      <c r="E591" s="21"/>
      <c r="F591" s="17" t="s">
        <v>204</v>
      </c>
      <c r="G591" s="30">
        <f t="shared" ref="G591:Q591" si="238">+G592+G596+G600+G604+G608+G612+G616+G620+G624+G628+G634+G638+G642+G646+G650+G654+G658+G663+G666+G670+G674+G678+G682+G686</f>
        <v>4013197084476</v>
      </c>
      <c r="H591" s="30">
        <f t="shared" si="238"/>
        <v>0</v>
      </c>
      <c r="I591" s="30">
        <f t="shared" si="238"/>
        <v>0</v>
      </c>
      <c r="J591" s="30">
        <f t="shared" si="238"/>
        <v>0</v>
      </c>
      <c r="K591" s="30">
        <f t="shared" si="238"/>
        <v>0</v>
      </c>
      <c r="L591" s="30">
        <f t="shared" si="238"/>
        <v>0</v>
      </c>
      <c r="M591" s="30">
        <f t="shared" si="238"/>
        <v>4013197084476</v>
      </c>
      <c r="N591" s="30">
        <f t="shared" si="238"/>
        <v>3999539918962.8604</v>
      </c>
      <c r="O591" s="30">
        <f t="shared" si="238"/>
        <v>3992688888197.71</v>
      </c>
      <c r="P591" s="30">
        <f t="shared" si="238"/>
        <v>119262172151.61</v>
      </c>
      <c r="Q591" s="31">
        <f t="shared" si="238"/>
        <v>119262172151.61</v>
      </c>
    </row>
    <row r="592" spans="1:18" ht="47.4" thickBot="1" x14ac:dyDescent="0.35">
      <c r="A592" s="79" t="s">
        <v>417</v>
      </c>
      <c r="B592" s="15" t="s">
        <v>205</v>
      </c>
      <c r="C592" s="21"/>
      <c r="D592" s="21"/>
      <c r="E592" s="21"/>
      <c r="F592" s="17" t="s">
        <v>206</v>
      </c>
      <c r="G592" s="30">
        <f t="shared" ref="G592:Q594" si="239">+G593</f>
        <v>197403295128</v>
      </c>
      <c r="H592" s="30">
        <f t="shared" si="239"/>
        <v>0</v>
      </c>
      <c r="I592" s="30">
        <f t="shared" si="239"/>
        <v>0</v>
      </c>
      <c r="J592" s="30">
        <f t="shared" si="239"/>
        <v>0</v>
      </c>
      <c r="K592" s="30">
        <f t="shared" si="239"/>
        <v>0</v>
      </c>
      <c r="L592" s="30">
        <f t="shared" si="239"/>
        <v>0</v>
      </c>
      <c r="M592" s="30">
        <f t="shared" si="239"/>
        <v>197403295128</v>
      </c>
      <c r="N592" s="30">
        <f t="shared" si="239"/>
        <v>197403295128</v>
      </c>
      <c r="O592" s="30">
        <f t="shared" si="239"/>
        <v>197403295128</v>
      </c>
      <c r="P592" s="30">
        <f t="shared" si="239"/>
        <v>0</v>
      </c>
      <c r="Q592" s="31">
        <f t="shared" si="239"/>
        <v>0</v>
      </c>
    </row>
    <row r="593" spans="1:17" ht="47.4" thickBot="1" x14ac:dyDescent="0.35">
      <c r="A593" s="79" t="s">
        <v>417</v>
      </c>
      <c r="B593" s="15" t="s">
        <v>207</v>
      </c>
      <c r="C593" s="53"/>
      <c r="D593" s="53"/>
      <c r="E593" s="21"/>
      <c r="F593" s="17" t="s">
        <v>206</v>
      </c>
      <c r="G593" s="30">
        <f t="shared" si="239"/>
        <v>197403295128</v>
      </c>
      <c r="H593" s="30">
        <f t="shared" si="239"/>
        <v>0</v>
      </c>
      <c r="I593" s="30">
        <f t="shared" si="239"/>
        <v>0</v>
      </c>
      <c r="J593" s="30">
        <f t="shared" si="239"/>
        <v>0</v>
      </c>
      <c r="K593" s="30">
        <f t="shared" si="239"/>
        <v>0</v>
      </c>
      <c r="L593" s="30">
        <f t="shared" si="239"/>
        <v>0</v>
      </c>
      <c r="M593" s="30">
        <f t="shared" si="239"/>
        <v>197403295128</v>
      </c>
      <c r="N593" s="30">
        <f t="shared" si="239"/>
        <v>197403295128</v>
      </c>
      <c r="O593" s="30">
        <f t="shared" si="239"/>
        <v>197403295128</v>
      </c>
      <c r="P593" s="30">
        <f t="shared" si="239"/>
        <v>0</v>
      </c>
      <c r="Q593" s="31">
        <f t="shared" si="239"/>
        <v>0</v>
      </c>
    </row>
    <row r="594" spans="1:17" ht="18.600000000000001" thickBot="1" x14ac:dyDescent="0.35">
      <c r="A594" s="79" t="s">
        <v>417</v>
      </c>
      <c r="B594" s="15" t="s">
        <v>208</v>
      </c>
      <c r="C594" s="53"/>
      <c r="D594" s="53"/>
      <c r="E594" s="21"/>
      <c r="F594" s="17" t="s">
        <v>209</v>
      </c>
      <c r="G594" s="30">
        <f t="shared" si="239"/>
        <v>197403295128</v>
      </c>
      <c r="H594" s="30">
        <f t="shared" si="239"/>
        <v>0</v>
      </c>
      <c r="I594" s="30">
        <f t="shared" si="239"/>
        <v>0</v>
      </c>
      <c r="J594" s="30">
        <f t="shared" si="239"/>
        <v>0</v>
      </c>
      <c r="K594" s="30">
        <f t="shared" si="239"/>
        <v>0</v>
      </c>
      <c r="L594" s="30">
        <f t="shared" si="239"/>
        <v>0</v>
      </c>
      <c r="M594" s="30">
        <f t="shared" si="239"/>
        <v>197403295128</v>
      </c>
      <c r="N594" s="30">
        <f t="shared" si="239"/>
        <v>197403295128</v>
      </c>
      <c r="O594" s="30">
        <f t="shared" si="239"/>
        <v>197403295128</v>
      </c>
      <c r="P594" s="30">
        <f t="shared" si="239"/>
        <v>0</v>
      </c>
      <c r="Q594" s="31">
        <f t="shared" si="239"/>
        <v>0</v>
      </c>
    </row>
    <row r="595" spans="1:17" ht="18.600000000000001" thickBot="1" x14ac:dyDescent="0.35">
      <c r="A595" s="79" t="s">
        <v>417</v>
      </c>
      <c r="B595" s="20" t="s">
        <v>210</v>
      </c>
      <c r="C595" s="21" t="s">
        <v>175</v>
      </c>
      <c r="D595" s="21">
        <v>11</v>
      </c>
      <c r="E595" s="21" t="s">
        <v>22</v>
      </c>
      <c r="F595" s="22" t="s">
        <v>211</v>
      </c>
      <c r="G595" s="24">
        <v>197403295128</v>
      </c>
      <c r="H595" s="24">
        <v>0</v>
      </c>
      <c r="I595" s="24">
        <v>0</v>
      </c>
      <c r="J595" s="24">
        <v>0</v>
      </c>
      <c r="K595" s="24">
        <v>0</v>
      </c>
      <c r="L595" s="24">
        <f t="shared" si="222"/>
        <v>0</v>
      </c>
      <c r="M595" s="24">
        <f t="shared" si="223"/>
        <v>197403295128</v>
      </c>
      <c r="N595" s="24">
        <v>197403295128</v>
      </c>
      <c r="O595" s="24">
        <v>197403295128</v>
      </c>
      <c r="P595" s="24">
        <v>0</v>
      </c>
      <c r="Q595" s="26">
        <v>0</v>
      </c>
    </row>
    <row r="596" spans="1:17" ht="47.4" thickBot="1" x14ac:dyDescent="0.35">
      <c r="A596" s="79" t="s">
        <v>417</v>
      </c>
      <c r="B596" s="15" t="s">
        <v>212</v>
      </c>
      <c r="C596" s="53"/>
      <c r="D596" s="53"/>
      <c r="E596" s="21"/>
      <c r="F596" s="17" t="s">
        <v>213</v>
      </c>
      <c r="G596" s="30">
        <f t="shared" ref="G596:Q598" si="240">+G597</f>
        <v>1740600000</v>
      </c>
      <c r="H596" s="30">
        <f t="shared" si="240"/>
        <v>0</v>
      </c>
      <c r="I596" s="30">
        <f t="shared" si="240"/>
        <v>0</v>
      </c>
      <c r="J596" s="30">
        <f t="shared" si="240"/>
        <v>0</v>
      </c>
      <c r="K596" s="30">
        <f t="shared" si="240"/>
        <v>0</v>
      </c>
      <c r="L596" s="30">
        <f t="shared" si="240"/>
        <v>0</v>
      </c>
      <c r="M596" s="30">
        <f t="shared" si="240"/>
        <v>1740600000</v>
      </c>
      <c r="N596" s="30">
        <f t="shared" si="240"/>
        <v>1740600000</v>
      </c>
      <c r="O596" s="30">
        <f t="shared" si="240"/>
        <v>1740600000</v>
      </c>
      <c r="P596" s="30">
        <f t="shared" si="240"/>
        <v>0</v>
      </c>
      <c r="Q596" s="31">
        <f t="shared" si="240"/>
        <v>0</v>
      </c>
    </row>
    <row r="597" spans="1:17" ht="47.4" thickBot="1" x14ac:dyDescent="0.35">
      <c r="A597" s="79" t="s">
        <v>417</v>
      </c>
      <c r="B597" s="15" t="s">
        <v>214</v>
      </c>
      <c r="C597" s="21"/>
      <c r="D597" s="21"/>
      <c r="E597" s="21"/>
      <c r="F597" s="54" t="s">
        <v>213</v>
      </c>
      <c r="G597" s="30">
        <f t="shared" si="240"/>
        <v>1740600000</v>
      </c>
      <c r="H597" s="30">
        <f t="shared" si="240"/>
        <v>0</v>
      </c>
      <c r="I597" s="30">
        <f t="shared" si="240"/>
        <v>0</v>
      </c>
      <c r="J597" s="30">
        <f t="shared" si="240"/>
        <v>0</v>
      </c>
      <c r="K597" s="30">
        <f t="shared" si="240"/>
        <v>0</v>
      </c>
      <c r="L597" s="30">
        <f t="shared" si="240"/>
        <v>0</v>
      </c>
      <c r="M597" s="30">
        <f t="shared" si="240"/>
        <v>1740600000</v>
      </c>
      <c r="N597" s="30">
        <f t="shared" si="240"/>
        <v>1740600000</v>
      </c>
      <c r="O597" s="30">
        <f t="shared" si="240"/>
        <v>1740600000</v>
      </c>
      <c r="P597" s="30">
        <f t="shared" si="240"/>
        <v>0</v>
      </c>
      <c r="Q597" s="31">
        <f t="shared" si="240"/>
        <v>0</v>
      </c>
    </row>
    <row r="598" spans="1:17" ht="18.600000000000001" thickBot="1" x14ac:dyDescent="0.35">
      <c r="A598" s="79" t="s">
        <v>417</v>
      </c>
      <c r="B598" s="15" t="s">
        <v>215</v>
      </c>
      <c r="C598" s="21"/>
      <c r="D598" s="21"/>
      <c r="E598" s="21"/>
      <c r="F598" s="17" t="s">
        <v>209</v>
      </c>
      <c r="G598" s="30">
        <f t="shared" si="240"/>
        <v>1740600000</v>
      </c>
      <c r="H598" s="30">
        <f t="shared" si="240"/>
        <v>0</v>
      </c>
      <c r="I598" s="30">
        <f t="shared" si="240"/>
        <v>0</v>
      </c>
      <c r="J598" s="30">
        <f t="shared" si="240"/>
        <v>0</v>
      </c>
      <c r="K598" s="30">
        <f t="shared" si="240"/>
        <v>0</v>
      </c>
      <c r="L598" s="30">
        <f t="shared" si="240"/>
        <v>0</v>
      </c>
      <c r="M598" s="30">
        <f t="shared" si="240"/>
        <v>1740600000</v>
      </c>
      <c r="N598" s="30">
        <f t="shared" si="240"/>
        <v>1740600000</v>
      </c>
      <c r="O598" s="30">
        <f t="shared" si="240"/>
        <v>1740600000</v>
      </c>
      <c r="P598" s="30">
        <f t="shared" si="240"/>
        <v>0</v>
      </c>
      <c r="Q598" s="31">
        <f t="shared" si="240"/>
        <v>0</v>
      </c>
    </row>
    <row r="599" spans="1:17" ht="18.600000000000001" thickBot="1" x14ac:dyDescent="0.35">
      <c r="A599" s="79" t="s">
        <v>417</v>
      </c>
      <c r="B599" s="20" t="s">
        <v>216</v>
      </c>
      <c r="C599" s="21" t="s">
        <v>175</v>
      </c>
      <c r="D599" s="21">
        <v>11</v>
      </c>
      <c r="E599" s="21" t="s">
        <v>22</v>
      </c>
      <c r="F599" s="22" t="s">
        <v>211</v>
      </c>
      <c r="G599" s="24">
        <v>1740600000</v>
      </c>
      <c r="H599" s="24">
        <v>0</v>
      </c>
      <c r="I599" s="24">
        <v>0</v>
      </c>
      <c r="J599" s="24">
        <v>0</v>
      </c>
      <c r="K599" s="24">
        <v>0</v>
      </c>
      <c r="L599" s="24">
        <f t="shared" si="222"/>
        <v>0</v>
      </c>
      <c r="M599" s="24">
        <f t="shared" si="223"/>
        <v>1740600000</v>
      </c>
      <c r="N599" s="24">
        <v>1740600000</v>
      </c>
      <c r="O599" s="24">
        <v>1740600000</v>
      </c>
      <c r="P599" s="24">
        <v>0</v>
      </c>
      <c r="Q599" s="26">
        <v>0</v>
      </c>
    </row>
    <row r="600" spans="1:17" ht="63" thickBot="1" x14ac:dyDescent="0.35">
      <c r="A600" s="79" t="s">
        <v>417</v>
      </c>
      <c r="B600" s="15" t="s">
        <v>217</v>
      </c>
      <c r="C600" s="21"/>
      <c r="D600" s="21"/>
      <c r="E600" s="21"/>
      <c r="F600" s="17" t="s">
        <v>218</v>
      </c>
      <c r="G600" s="30">
        <f t="shared" ref="G600:Q602" si="241">+G601</f>
        <v>152413550265</v>
      </c>
      <c r="H600" s="30">
        <f t="shared" si="241"/>
        <v>0</v>
      </c>
      <c r="I600" s="30">
        <f t="shared" si="241"/>
        <v>0</v>
      </c>
      <c r="J600" s="30">
        <f t="shared" si="241"/>
        <v>0</v>
      </c>
      <c r="K600" s="30">
        <f t="shared" si="241"/>
        <v>0</v>
      </c>
      <c r="L600" s="30">
        <f t="shared" si="241"/>
        <v>0</v>
      </c>
      <c r="M600" s="30">
        <f t="shared" si="241"/>
        <v>152413550265</v>
      </c>
      <c r="N600" s="30">
        <f t="shared" si="241"/>
        <v>152413550265</v>
      </c>
      <c r="O600" s="30">
        <f t="shared" si="241"/>
        <v>152413550265</v>
      </c>
      <c r="P600" s="30">
        <f t="shared" si="241"/>
        <v>0</v>
      </c>
      <c r="Q600" s="31">
        <f t="shared" si="241"/>
        <v>0</v>
      </c>
    </row>
    <row r="601" spans="1:17" ht="63" thickBot="1" x14ac:dyDescent="0.35">
      <c r="A601" s="79" t="s">
        <v>417</v>
      </c>
      <c r="B601" s="15" t="s">
        <v>219</v>
      </c>
      <c r="C601" s="53"/>
      <c r="D601" s="53"/>
      <c r="E601" s="21"/>
      <c r="F601" s="17" t="s">
        <v>218</v>
      </c>
      <c r="G601" s="30">
        <f t="shared" si="241"/>
        <v>152413550265</v>
      </c>
      <c r="H601" s="30">
        <f t="shared" si="241"/>
        <v>0</v>
      </c>
      <c r="I601" s="30">
        <f t="shared" si="241"/>
        <v>0</v>
      </c>
      <c r="J601" s="30">
        <f t="shared" si="241"/>
        <v>0</v>
      </c>
      <c r="K601" s="30">
        <f t="shared" si="241"/>
        <v>0</v>
      </c>
      <c r="L601" s="30">
        <f t="shared" si="241"/>
        <v>0</v>
      </c>
      <c r="M601" s="30">
        <f t="shared" si="241"/>
        <v>152413550265</v>
      </c>
      <c r="N601" s="30">
        <f t="shared" si="241"/>
        <v>152413550265</v>
      </c>
      <c r="O601" s="30">
        <f t="shared" si="241"/>
        <v>152413550265</v>
      </c>
      <c r="P601" s="30">
        <f t="shared" si="241"/>
        <v>0</v>
      </c>
      <c r="Q601" s="31">
        <f t="shared" si="241"/>
        <v>0</v>
      </c>
    </row>
    <row r="602" spans="1:17" ht="18.600000000000001" thickBot="1" x14ac:dyDescent="0.35">
      <c r="A602" s="79" t="s">
        <v>417</v>
      </c>
      <c r="B602" s="15" t="s">
        <v>220</v>
      </c>
      <c r="C602" s="53"/>
      <c r="D602" s="53"/>
      <c r="E602" s="21"/>
      <c r="F602" s="17" t="s">
        <v>221</v>
      </c>
      <c r="G602" s="30">
        <f t="shared" si="241"/>
        <v>152413550265</v>
      </c>
      <c r="H602" s="30">
        <f t="shared" si="241"/>
        <v>0</v>
      </c>
      <c r="I602" s="30">
        <f t="shared" si="241"/>
        <v>0</v>
      </c>
      <c r="J602" s="30">
        <f t="shared" si="241"/>
        <v>0</v>
      </c>
      <c r="K602" s="30">
        <f t="shared" si="241"/>
        <v>0</v>
      </c>
      <c r="L602" s="30">
        <f t="shared" si="241"/>
        <v>0</v>
      </c>
      <c r="M602" s="30">
        <f t="shared" si="241"/>
        <v>152413550265</v>
      </c>
      <c r="N602" s="30">
        <f t="shared" si="241"/>
        <v>152413550265</v>
      </c>
      <c r="O602" s="30">
        <f t="shared" si="241"/>
        <v>152413550265</v>
      </c>
      <c r="P602" s="30">
        <f t="shared" si="241"/>
        <v>0</v>
      </c>
      <c r="Q602" s="31">
        <f t="shared" si="241"/>
        <v>0</v>
      </c>
    </row>
    <row r="603" spans="1:17" ht="18.600000000000001" thickBot="1" x14ac:dyDescent="0.35">
      <c r="A603" s="79" t="s">
        <v>417</v>
      </c>
      <c r="B603" s="20" t="s">
        <v>222</v>
      </c>
      <c r="C603" s="21" t="s">
        <v>175</v>
      </c>
      <c r="D603" s="21">
        <v>11</v>
      </c>
      <c r="E603" s="21" t="s">
        <v>22</v>
      </c>
      <c r="F603" s="22" t="s">
        <v>211</v>
      </c>
      <c r="G603" s="24">
        <v>152413550265</v>
      </c>
      <c r="H603" s="24">
        <v>0</v>
      </c>
      <c r="I603" s="24">
        <v>0</v>
      </c>
      <c r="J603" s="24">
        <v>0</v>
      </c>
      <c r="K603" s="24">
        <v>0</v>
      </c>
      <c r="L603" s="24">
        <f t="shared" si="222"/>
        <v>0</v>
      </c>
      <c r="M603" s="24">
        <f t="shared" si="223"/>
        <v>152413550265</v>
      </c>
      <c r="N603" s="24">
        <v>152413550265</v>
      </c>
      <c r="O603" s="24">
        <v>152413550265</v>
      </c>
      <c r="P603" s="24">
        <v>0</v>
      </c>
      <c r="Q603" s="26">
        <v>0</v>
      </c>
    </row>
    <row r="604" spans="1:17" ht="78.599999999999994" thickBot="1" x14ac:dyDescent="0.35">
      <c r="A604" s="79" t="s">
        <v>417</v>
      </c>
      <c r="B604" s="15" t="s">
        <v>223</v>
      </c>
      <c r="C604" s="21"/>
      <c r="D604" s="21"/>
      <c r="E604" s="21"/>
      <c r="F604" s="54" t="s">
        <v>224</v>
      </c>
      <c r="G604" s="30">
        <f t="shared" ref="G604:Q606" si="242">+G605</f>
        <v>174246806812</v>
      </c>
      <c r="H604" s="30">
        <f t="shared" si="242"/>
        <v>0</v>
      </c>
      <c r="I604" s="30">
        <f t="shared" si="242"/>
        <v>0</v>
      </c>
      <c r="J604" s="30">
        <f t="shared" si="242"/>
        <v>0</v>
      </c>
      <c r="K604" s="30">
        <f t="shared" si="242"/>
        <v>0</v>
      </c>
      <c r="L604" s="30">
        <f t="shared" si="242"/>
        <v>0</v>
      </c>
      <c r="M604" s="30">
        <f t="shared" si="242"/>
        <v>174246806812</v>
      </c>
      <c r="N604" s="30">
        <f t="shared" si="242"/>
        <v>174246806812</v>
      </c>
      <c r="O604" s="30">
        <f t="shared" si="242"/>
        <v>174246806812</v>
      </c>
      <c r="P604" s="30">
        <f t="shared" si="242"/>
        <v>0</v>
      </c>
      <c r="Q604" s="31">
        <f t="shared" si="242"/>
        <v>0</v>
      </c>
    </row>
    <row r="605" spans="1:17" ht="78.599999999999994" thickBot="1" x14ac:dyDescent="0.35">
      <c r="A605" s="79" t="s">
        <v>417</v>
      </c>
      <c r="B605" s="15" t="s">
        <v>225</v>
      </c>
      <c r="C605" s="53"/>
      <c r="D605" s="53"/>
      <c r="E605" s="21"/>
      <c r="F605" s="54" t="s">
        <v>224</v>
      </c>
      <c r="G605" s="30">
        <f t="shared" si="242"/>
        <v>174246806812</v>
      </c>
      <c r="H605" s="30">
        <f t="shared" si="242"/>
        <v>0</v>
      </c>
      <c r="I605" s="30">
        <f t="shared" si="242"/>
        <v>0</v>
      </c>
      <c r="J605" s="30">
        <f t="shared" si="242"/>
        <v>0</v>
      </c>
      <c r="K605" s="30">
        <f t="shared" si="242"/>
        <v>0</v>
      </c>
      <c r="L605" s="30">
        <f t="shared" si="242"/>
        <v>0</v>
      </c>
      <c r="M605" s="30">
        <f t="shared" si="242"/>
        <v>174246806812</v>
      </c>
      <c r="N605" s="30">
        <f t="shared" si="242"/>
        <v>174246806812</v>
      </c>
      <c r="O605" s="30">
        <f t="shared" si="242"/>
        <v>174246806812</v>
      </c>
      <c r="P605" s="30">
        <f t="shared" si="242"/>
        <v>0</v>
      </c>
      <c r="Q605" s="31">
        <f t="shared" si="242"/>
        <v>0</v>
      </c>
    </row>
    <row r="606" spans="1:17" ht="18.600000000000001" thickBot="1" x14ac:dyDescent="0.35">
      <c r="A606" s="79" t="s">
        <v>417</v>
      </c>
      <c r="B606" s="15" t="s">
        <v>226</v>
      </c>
      <c r="C606" s="53"/>
      <c r="D606" s="53"/>
      <c r="E606" s="21"/>
      <c r="F606" s="17" t="s">
        <v>221</v>
      </c>
      <c r="G606" s="30">
        <f t="shared" si="242"/>
        <v>174246806812</v>
      </c>
      <c r="H606" s="30">
        <f t="shared" si="242"/>
        <v>0</v>
      </c>
      <c r="I606" s="30">
        <f t="shared" si="242"/>
        <v>0</v>
      </c>
      <c r="J606" s="30">
        <f t="shared" si="242"/>
        <v>0</v>
      </c>
      <c r="K606" s="30">
        <f t="shared" si="242"/>
        <v>0</v>
      </c>
      <c r="L606" s="30">
        <f t="shared" si="242"/>
        <v>0</v>
      </c>
      <c r="M606" s="30">
        <f t="shared" si="242"/>
        <v>174246806812</v>
      </c>
      <c r="N606" s="30">
        <f t="shared" si="242"/>
        <v>174246806812</v>
      </c>
      <c r="O606" s="30">
        <f t="shared" si="242"/>
        <v>174246806812</v>
      </c>
      <c r="P606" s="30">
        <f t="shared" si="242"/>
        <v>0</v>
      </c>
      <c r="Q606" s="31">
        <f t="shared" si="242"/>
        <v>0</v>
      </c>
    </row>
    <row r="607" spans="1:17" ht="18.600000000000001" thickBot="1" x14ac:dyDescent="0.35">
      <c r="A607" s="79" t="s">
        <v>417</v>
      </c>
      <c r="B607" s="20" t="s">
        <v>227</v>
      </c>
      <c r="C607" s="21" t="s">
        <v>175</v>
      </c>
      <c r="D607" s="21">
        <v>11</v>
      </c>
      <c r="E607" s="21" t="s">
        <v>22</v>
      </c>
      <c r="F607" s="22" t="s">
        <v>211</v>
      </c>
      <c r="G607" s="24">
        <v>174246806812</v>
      </c>
      <c r="H607" s="24">
        <v>0</v>
      </c>
      <c r="I607" s="24">
        <v>0</v>
      </c>
      <c r="J607" s="24">
        <v>0</v>
      </c>
      <c r="K607" s="24">
        <v>0</v>
      </c>
      <c r="L607" s="24">
        <f t="shared" si="222"/>
        <v>0</v>
      </c>
      <c r="M607" s="24">
        <f t="shared" si="223"/>
        <v>174246806812</v>
      </c>
      <c r="N607" s="24">
        <v>174246806812</v>
      </c>
      <c r="O607" s="24">
        <v>174246806812</v>
      </c>
      <c r="P607" s="24">
        <v>0</v>
      </c>
      <c r="Q607" s="26">
        <v>0</v>
      </c>
    </row>
    <row r="608" spans="1:17" ht="63" thickBot="1" x14ac:dyDescent="0.35">
      <c r="A608" s="79" t="s">
        <v>417</v>
      </c>
      <c r="B608" s="15" t="s">
        <v>228</v>
      </c>
      <c r="C608" s="16"/>
      <c r="D608" s="16"/>
      <c r="E608" s="16"/>
      <c r="F608" s="17" t="s">
        <v>229</v>
      </c>
      <c r="G608" s="30">
        <f t="shared" ref="G608:Q610" si="243">+G609</f>
        <v>251092107058</v>
      </c>
      <c r="H608" s="30">
        <f t="shared" si="243"/>
        <v>0</v>
      </c>
      <c r="I608" s="30">
        <f t="shared" si="243"/>
        <v>0</v>
      </c>
      <c r="J608" s="30">
        <f t="shared" si="243"/>
        <v>0</v>
      </c>
      <c r="K608" s="30">
        <f t="shared" si="243"/>
        <v>0</v>
      </c>
      <c r="L608" s="30">
        <f t="shared" si="243"/>
        <v>0</v>
      </c>
      <c r="M608" s="30">
        <f t="shared" si="243"/>
        <v>251092107058</v>
      </c>
      <c r="N608" s="30">
        <f t="shared" si="243"/>
        <v>251092107058</v>
      </c>
      <c r="O608" s="30">
        <f t="shared" si="243"/>
        <v>251092107058</v>
      </c>
      <c r="P608" s="30">
        <f t="shared" si="243"/>
        <v>0</v>
      </c>
      <c r="Q608" s="31">
        <f t="shared" si="243"/>
        <v>0</v>
      </c>
    </row>
    <row r="609" spans="1:17" ht="63" thickBot="1" x14ac:dyDescent="0.35">
      <c r="A609" s="79" t="s">
        <v>417</v>
      </c>
      <c r="B609" s="15" t="s">
        <v>230</v>
      </c>
      <c r="C609" s="55"/>
      <c r="D609" s="55"/>
      <c r="E609" s="16"/>
      <c r="F609" s="54" t="s">
        <v>229</v>
      </c>
      <c r="G609" s="30">
        <f t="shared" si="243"/>
        <v>251092107058</v>
      </c>
      <c r="H609" s="30">
        <f t="shared" si="243"/>
        <v>0</v>
      </c>
      <c r="I609" s="30">
        <f t="shared" si="243"/>
        <v>0</v>
      </c>
      <c r="J609" s="30">
        <f t="shared" si="243"/>
        <v>0</v>
      </c>
      <c r="K609" s="30">
        <f t="shared" si="243"/>
        <v>0</v>
      </c>
      <c r="L609" s="30">
        <f t="shared" si="243"/>
        <v>0</v>
      </c>
      <c r="M609" s="30">
        <f t="shared" si="243"/>
        <v>251092107058</v>
      </c>
      <c r="N609" s="30">
        <f t="shared" si="243"/>
        <v>251092107058</v>
      </c>
      <c r="O609" s="30">
        <f t="shared" si="243"/>
        <v>251092107058</v>
      </c>
      <c r="P609" s="30">
        <f t="shared" si="243"/>
        <v>0</v>
      </c>
      <c r="Q609" s="31">
        <f t="shared" si="243"/>
        <v>0</v>
      </c>
    </row>
    <row r="610" spans="1:17" ht="18.600000000000001" thickBot="1" x14ac:dyDescent="0.35">
      <c r="A610" s="79" t="s">
        <v>417</v>
      </c>
      <c r="B610" s="15" t="s">
        <v>231</v>
      </c>
      <c r="C610" s="55"/>
      <c r="D610" s="55"/>
      <c r="E610" s="16"/>
      <c r="F610" s="17" t="s">
        <v>221</v>
      </c>
      <c r="G610" s="30">
        <f t="shared" si="243"/>
        <v>251092107058</v>
      </c>
      <c r="H610" s="30">
        <f t="shared" si="243"/>
        <v>0</v>
      </c>
      <c r="I610" s="30">
        <f t="shared" si="243"/>
        <v>0</v>
      </c>
      <c r="J610" s="30">
        <f t="shared" si="243"/>
        <v>0</v>
      </c>
      <c r="K610" s="30">
        <f t="shared" si="243"/>
        <v>0</v>
      </c>
      <c r="L610" s="30">
        <f t="shared" si="243"/>
        <v>0</v>
      </c>
      <c r="M610" s="30">
        <f t="shared" si="243"/>
        <v>251092107058</v>
      </c>
      <c r="N610" s="30">
        <f t="shared" si="243"/>
        <v>251092107058</v>
      </c>
      <c r="O610" s="30">
        <f t="shared" si="243"/>
        <v>251092107058</v>
      </c>
      <c r="P610" s="30">
        <f t="shared" si="243"/>
        <v>0</v>
      </c>
      <c r="Q610" s="31">
        <f t="shared" si="243"/>
        <v>0</v>
      </c>
    </row>
    <row r="611" spans="1:17" ht="18.600000000000001" thickBot="1" x14ac:dyDescent="0.35">
      <c r="A611" s="79" t="s">
        <v>417</v>
      </c>
      <c r="B611" s="20" t="s">
        <v>232</v>
      </c>
      <c r="C611" s="21" t="s">
        <v>175</v>
      </c>
      <c r="D611" s="21">
        <v>11</v>
      </c>
      <c r="E611" s="21" t="s">
        <v>22</v>
      </c>
      <c r="F611" s="22" t="s">
        <v>211</v>
      </c>
      <c r="G611" s="24">
        <v>251092107058</v>
      </c>
      <c r="H611" s="24">
        <v>0</v>
      </c>
      <c r="I611" s="24">
        <v>0</v>
      </c>
      <c r="J611" s="24">
        <v>0</v>
      </c>
      <c r="K611" s="24">
        <v>0</v>
      </c>
      <c r="L611" s="24">
        <f t="shared" si="222"/>
        <v>0</v>
      </c>
      <c r="M611" s="24">
        <f t="shared" si="223"/>
        <v>251092107058</v>
      </c>
      <c r="N611" s="24">
        <v>251092107058</v>
      </c>
      <c r="O611" s="24">
        <v>251092107058</v>
      </c>
      <c r="P611" s="24">
        <v>0</v>
      </c>
      <c r="Q611" s="26">
        <v>0</v>
      </c>
    </row>
    <row r="612" spans="1:17" ht="78.599999999999994" thickBot="1" x14ac:dyDescent="0.35">
      <c r="A612" s="79" t="s">
        <v>417</v>
      </c>
      <c r="B612" s="15" t="s">
        <v>233</v>
      </c>
      <c r="C612" s="21"/>
      <c r="D612" s="21"/>
      <c r="E612" s="21"/>
      <c r="F612" s="17" t="s">
        <v>234</v>
      </c>
      <c r="G612" s="30">
        <f t="shared" ref="G612:Q614" si="244">+G613</f>
        <v>242233026988</v>
      </c>
      <c r="H612" s="30">
        <f t="shared" si="244"/>
        <v>0</v>
      </c>
      <c r="I612" s="30">
        <f t="shared" si="244"/>
        <v>0</v>
      </c>
      <c r="J612" s="30">
        <f t="shared" si="244"/>
        <v>0</v>
      </c>
      <c r="K612" s="30">
        <f t="shared" si="244"/>
        <v>0</v>
      </c>
      <c r="L612" s="30">
        <f t="shared" si="244"/>
        <v>0</v>
      </c>
      <c r="M612" s="30">
        <f t="shared" si="244"/>
        <v>242233026988</v>
      </c>
      <c r="N612" s="30">
        <f t="shared" si="244"/>
        <v>242233026988</v>
      </c>
      <c r="O612" s="30">
        <f t="shared" si="244"/>
        <v>242233026988</v>
      </c>
      <c r="P612" s="30">
        <f t="shared" si="244"/>
        <v>8850428804</v>
      </c>
      <c r="Q612" s="31">
        <f t="shared" si="244"/>
        <v>8850428804</v>
      </c>
    </row>
    <row r="613" spans="1:17" ht="78.599999999999994" thickBot="1" x14ac:dyDescent="0.35">
      <c r="A613" s="79" t="s">
        <v>417</v>
      </c>
      <c r="B613" s="15" t="s">
        <v>235</v>
      </c>
      <c r="C613" s="53"/>
      <c r="D613" s="53"/>
      <c r="E613" s="21"/>
      <c r="F613" s="17" t="s">
        <v>234</v>
      </c>
      <c r="G613" s="30">
        <f t="shared" si="244"/>
        <v>242233026988</v>
      </c>
      <c r="H613" s="30">
        <f t="shared" si="244"/>
        <v>0</v>
      </c>
      <c r="I613" s="30">
        <f t="shared" si="244"/>
        <v>0</v>
      </c>
      <c r="J613" s="30">
        <f t="shared" si="244"/>
        <v>0</v>
      </c>
      <c r="K613" s="30">
        <f t="shared" si="244"/>
        <v>0</v>
      </c>
      <c r="L613" s="30">
        <f t="shared" si="244"/>
        <v>0</v>
      </c>
      <c r="M613" s="30">
        <f t="shared" si="244"/>
        <v>242233026988</v>
      </c>
      <c r="N613" s="30">
        <f t="shared" si="244"/>
        <v>242233026988</v>
      </c>
      <c r="O613" s="30">
        <f t="shared" si="244"/>
        <v>242233026988</v>
      </c>
      <c r="P613" s="30">
        <f t="shared" si="244"/>
        <v>8850428804</v>
      </c>
      <c r="Q613" s="31">
        <f t="shared" si="244"/>
        <v>8850428804</v>
      </c>
    </row>
    <row r="614" spans="1:17" ht="18.600000000000001" thickBot="1" x14ac:dyDescent="0.35">
      <c r="A614" s="79" t="s">
        <v>417</v>
      </c>
      <c r="B614" s="15" t="s">
        <v>236</v>
      </c>
      <c r="C614" s="53"/>
      <c r="D614" s="53"/>
      <c r="E614" s="21"/>
      <c r="F614" s="17" t="s">
        <v>221</v>
      </c>
      <c r="G614" s="30">
        <f t="shared" si="244"/>
        <v>242233026988</v>
      </c>
      <c r="H614" s="30">
        <f t="shared" si="244"/>
        <v>0</v>
      </c>
      <c r="I614" s="30">
        <f t="shared" si="244"/>
        <v>0</v>
      </c>
      <c r="J614" s="30">
        <f t="shared" si="244"/>
        <v>0</v>
      </c>
      <c r="K614" s="30">
        <f t="shared" si="244"/>
        <v>0</v>
      </c>
      <c r="L614" s="30">
        <f t="shared" si="244"/>
        <v>0</v>
      </c>
      <c r="M614" s="30">
        <f t="shared" si="244"/>
        <v>242233026988</v>
      </c>
      <c r="N614" s="30">
        <f t="shared" si="244"/>
        <v>242233026988</v>
      </c>
      <c r="O614" s="30">
        <f t="shared" si="244"/>
        <v>242233026988</v>
      </c>
      <c r="P614" s="30">
        <f t="shared" si="244"/>
        <v>8850428804</v>
      </c>
      <c r="Q614" s="31">
        <f t="shared" si="244"/>
        <v>8850428804</v>
      </c>
    </row>
    <row r="615" spans="1:17" ht="18.600000000000001" thickBot="1" x14ac:dyDescent="0.35">
      <c r="A615" s="79" t="s">
        <v>417</v>
      </c>
      <c r="B615" s="20" t="s">
        <v>237</v>
      </c>
      <c r="C615" s="21" t="s">
        <v>175</v>
      </c>
      <c r="D615" s="21">
        <v>11</v>
      </c>
      <c r="E615" s="21" t="s">
        <v>22</v>
      </c>
      <c r="F615" s="22" t="s">
        <v>211</v>
      </c>
      <c r="G615" s="24">
        <v>242233026988</v>
      </c>
      <c r="H615" s="24">
        <v>0</v>
      </c>
      <c r="I615" s="24">
        <v>0</v>
      </c>
      <c r="J615" s="24">
        <v>0</v>
      </c>
      <c r="K615" s="24">
        <v>0</v>
      </c>
      <c r="L615" s="24">
        <f t="shared" si="222"/>
        <v>0</v>
      </c>
      <c r="M615" s="24">
        <f t="shared" si="223"/>
        <v>242233026988</v>
      </c>
      <c r="N615" s="24">
        <v>242233026988</v>
      </c>
      <c r="O615" s="24">
        <v>242233026988</v>
      </c>
      <c r="P615" s="24">
        <v>8850428804</v>
      </c>
      <c r="Q615" s="26">
        <v>8850428804</v>
      </c>
    </row>
    <row r="616" spans="1:17" ht="63" thickBot="1" x14ac:dyDescent="0.35">
      <c r="A616" s="79" t="s">
        <v>417</v>
      </c>
      <c r="B616" s="15" t="s">
        <v>238</v>
      </c>
      <c r="C616" s="21"/>
      <c r="D616" s="21"/>
      <c r="E616" s="21"/>
      <c r="F616" s="17" t="s">
        <v>239</v>
      </c>
      <c r="G616" s="30">
        <f t="shared" ref="G616:Q618" si="245">+G617</f>
        <v>172797196133</v>
      </c>
      <c r="H616" s="30">
        <f t="shared" si="245"/>
        <v>0</v>
      </c>
      <c r="I616" s="30">
        <f t="shared" si="245"/>
        <v>0</v>
      </c>
      <c r="J616" s="30">
        <f t="shared" si="245"/>
        <v>0</v>
      </c>
      <c r="K616" s="30">
        <f t="shared" si="245"/>
        <v>0</v>
      </c>
      <c r="L616" s="30">
        <f t="shared" si="245"/>
        <v>0</v>
      </c>
      <c r="M616" s="30">
        <f t="shared" si="245"/>
        <v>172797196133</v>
      </c>
      <c r="N616" s="30">
        <f t="shared" si="245"/>
        <v>172797196133</v>
      </c>
      <c r="O616" s="30">
        <f t="shared" si="245"/>
        <v>172797196133</v>
      </c>
      <c r="P616" s="30">
        <f t="shared" si="245"/>
        <v>11739643239</v>
      </c>
      <c r="Q616" s="31">
        <f t="shared" si="245"/>
        <v>11739643239</v>
      </c>
    </row>
    <row r="617" spans="1:17" ht="63" thickBot="1" x14ac:dyDescent="0.35">
      <c r="A617" s="79" t="s">
        <v>417</v>
      </c>
      <c r="B617" s="15" t="s">
        <v>240</v>
      </c>
      <c r="C617" s="53"/>
      <c r="D617" s="53"/>
      <c r="E617" s="21"/>
      <c r="F617" s="54" t="s">
        <v>239</v>
      </c>
      <c r="G617" s="30">
        <f t="shared" si="245"/>
        <v>172797196133</v>
      </c>
      <c r="H617" s="30">
        <f t="shared" si="245"/>
        <v>0</v>
      </c>
      <c r="I617" s="30">
        <f t="shared" si="245"/>
        <v>0</v>
      </c>
      <c r="J617" s="30">
        <f t="shared" si="245"/>
        <v>0</v>
      </c>
      <c r="K617" s="30">
        <f t="shared" si="245"/>
        <v>0</v>
      </c>
      <c r="L617" s="30">
        <f t="shared" si="245"/>
        <v>0</v>
      </c>
      <c r="M617" s="30">
        <f t="shared" si="245"/>
        <v>172797196133</v>
      </c>
      <c r="N617" s="30">
        <f t="shared" si="245"/>
        <v>172797196133</v>
      </c>
      <c r="O617" s="30">
        <f t="shared" si="245"/>
        <v>172797196133</v>
      </c>
      <c r="P617" s="30">
        <f t="shared" si="245"/>
        <v>11739643239</v>
      </c>
      <c r="Q617" s="31">
        <f t="shared" si="245"/>
        <v>11739643239</v>
      </c>
    </row>
    <row r="618" spans="1:17" ht="18.600000000000001" thickBot="1" x14ac:dyDescent="0.35">
      <c r="A618" s="79" t="s">
        <v>417</v>
      </c>
      <c r="B618" s="15" t="s">
        <v>241</v>
      </c>
      <c r="C618" s="53"/>
      <c r="D618" s="53"/>
      <c r="E618" s="21"/>
      <c r="F618" s="17" t="s">
        <v>221</v>
      </c>
      <c r="G618" s="30">
        <f t="shared" si="245"/>
        <v>172797196133</v>
      </c>
      <c r="H618" s="30">
        <f t="shared" si="245"/>
        <v>0</v>
      </c>
      <c r="I618" s="30">
        <f t="shared" si="245"/>
        <v>0</v>
      </c>
      <c r="J618" s="30">
        <f t="shared" si="245"/>
        <v>0</v>
      </c>
      <c r="K618" s="30">
        <f t="shared" si="245"/>
        <v>0</v>
      </c>
      <c r="L618" s="30">
        <f t="shared" si="245"/>
        <v>0</v>
      </c>
      <c r="M618" s="30">
        <f t="shared" si="245"/>
        <v>172797196133</v>
      </c>
      <c r="N618" s="30">
        <f t="shared" si="245"/>
        <v>172797196133</v>
      </c>
      <c r="O618" s="30">
        <f t="shared" si="245"/>
        <v>172797196133</v>
      </c>
      <c r="P618" s="30">
        <f t="shared" si="245"/>
        <v>11739643239</v>
      </c>
      <c r="Q618" s="31">
        <f t="shared" si="245"/>
        <v>11739643239</v>
      </c>
    </row>
    <row r="619" spans="1:17" ht="18.600000000000001" thickBot="1" x14ac:dyDescent="0.35">
      <c r="A619" s="79" t="s">
        <v>417</v>
      </c>
      <c r="B619" s="20" t="s">
        <v>242</v>
      </c>
      <c r="C619" s="21" t="s">
        <v>175</v>
      </c>
      <c r="D619" s="21">
        <v>11</v>
      </c>
      <c r="E619" s="21" t="s">
        <v>22</v>
      </c>
      <c r="F619" s="22" t="s">
        <v>211</v>
      </c>
      <c r="G619" s="24">
        <v>172797196133</v>
      </c>
      <c r="H619" s="24">
        <v>0</v>
      </c>
      <c r="I619" s="24">
        <v>0</v>
      </c>
      <c r="J619" s="24">
        <v>0</v>
      </c>
      <c r="K619" s="24">
        <v>0</v>
      </c>
      <c r="L619" s="24">
        <f t="shared" si="222"/>
        <v>0</v>
      </c>
      <c r="M619" s="24">
        <f t="shared" si="223"/>
        <v>172797196133</v>
      </c>
      <c r="N619" s="24">
        <v>172797196133</v>
      </c>
      <c r="O619" s="24">
        <v>172797196133</v>
      </c>
      <c r="P619" s="24">
        <v>11739643239</v>
      </c>
      <c r="Q619" s="26">
        <v>11739643239</v>
      </c>
    </row>
    <row r="620" spans="1:17" ht="63" thickBot="1" x14ac:dyDescent="0.35">
      <c r="A620" s="79" t="s">
        <v>417</v>
      </c>
      <c r="B620" s="15" t="s">
        <v>243</v>
      </c>
      <c r="C620" s="21"/>
      <c r="D620" s="21"/>
      <c r="E620" s="21"/>
      <c r="F620" s="17" t="s">
        <v>244</v>
      </c>
      <c r="G620" s="30">
        <f t="shared" ref="G620:Q622" si="246">+G621</f>
        <v>186940477824</v>
      </c>
      <c r="H620" s="30">
        <f t="shared" si="246"/>
        <v>0</v>
      </c>
      <c r="I620" s="30">
        <f t="shared" si="246"/>
        <v>0</v>
      </c>
      <c r="J620" s="30">
        <f t="shared" si="246"/>
        <v>0</v>
      </c>
      <c r="K620" s="30">
        <f t="shared" si="246"/>
        <v>0</v>
      </c>
      <c r="L620" s="30">
        <f t="shared" si="246"/>
        <v>0</v>
      </c>
      <c r="M620" s="30">
        <f t="shared" si="246"/>
        <v>186940477824</v>
      </c>
      <c r="N620" s="30">
        <f t="shared" si="246"/>
        <v>186940477824</v>
      </c>
      <c r="O620" s="30">
        <f t="shared" si="246"/>
        <v>186940477824</v>
      </c>
      <c r="P620" s="30">
        <f t="shared" si="246"/>
        <v>17558442757</v>
      </c>
      <c r="Q620" s="31">
        <f t="shared" si="246"/>
        <v>17558442757</v>
      </c>
    </row>
    <row r="621" spans="1:17" ht="63" thickBot="1" x14ac:dyDescent="0.35">
      <c r="A621" s="79" t="s">
        <v>417</v>
      </c>
      <c r="B621" s="15" t="s">
        <v>245</v>
      </c>
      <c r="C621" s="53"/>
      <c r="D621" s="53"/>
      <c r="E621" s="21"/>
      <c r="F621" s="54" t="s">
        <v>244</v>
      </c>
      <c r="G621" s="30">
        <f t="shared" si="246"/>
        <v>186940477824</v>
      </c>
      <c r="H621" s="30">
        <f t="shared" si="246"/>
        <v>0</v>
      </c>
      <c r="I621" s="30">
        <f t="shared" si="246"/>
        <v>0</v>
      </c>
      <c r="J621" s="30">
        <f t="shared" si="246"/>
        <v>0</v>
      </c>
      <c r="K621" s="30">
        <f t="shared" si="246"/>
        <v>0</v>
      </c>
      <c r="L621" s="30">
        <f t="shared" si="246"/>
        <v>0</v>
      </c>
      <c r="M621" s="30">
        <f t="shared" si="246"/>
        <v>186940477824</v>
      </c>
      <c r="N621" s="30">
        <f t="shared" si="246"/>
        <v>186940477824</v>
      </c>
      <c r="O621" s="30">
        <f t="shared" si="246"/>
        <v>186940477824</v>
      </c>
      <c r="P621" s="30">
        <f t="shared" si="246"/>
        <v>17558442757</v>
      </c>
      <c r="Q621" s="31">
        <f t="shared" si="246"/>
        <v>17558442757</v>
      </c>
    </row>
    <row r="622" spans="1:17" ht="18.600000000000001" thickBot="1" x14ac:dyDescent="0.35">
      <c r="A622" s="79" t="s">
        <v>417</v>
      </c>
      <c r="B622" s="15" t="s">
        <v>246</v>
      </c>
      <c r="C622" s="53"/>
      <c r="D622" s="53"/>
      <c r="E622" s="21"/>
      <c r="F622" s="17" t="s">
        <v>221</v>
      </c>
      <c r="G622" s="30">
        <f t="shared" si="246"/>
        <v>186940477824</v>
      </c>
      <c r="H622" s="30">
        <f t="shared" si="246"/>
        <v>0</v>
      </c>
      <c r="I622" s="30">
        <f t="shared" si="246"/>
        <v>0</v>
      </c>
      <c r="J622" s="30">
        <f t="shared" si="246"/>
        <v>0</v>
      </c>
      <c r="K622" s="30">
        <f t="shared" si="246"/>
        <v>0</v>
      </c>
      <c r="L622" s="30">
        <f t="shared" si="246"/>
        <v>0</v>
      </c>
      <c r="M622" s="30">
        <f t="shared" si="246"/>
        <v>186940477824</v>
      </c>
      <c r="N622" s="30">
        <f t="shared" si="246"/>
        <v>186940477824</v>
      </c>
      <c r="O622" s="30">
        <f t="shared" si="246"/>
        <v>186940477824</v>
      </c>
      <c r="P622" s="30">
        <f t="shared" si="246"/>
        <v>17558442757</v>
      </c>
      <c r="Q622" s="31">
        <f t="shared" si="246"/>
        <v>17558442757</v>
      </c>
    </row>
    <row r="623" spans="1:17" ht="18.600000000000001" thickBot="1" x14ac:dyDescent="0.35">
      <c r="A623" s="79" t="s">
        <v>417</v>
      </c>
      <c r="B623" s="20" t="s">
        <v>247</v>
      </c>
      <c r="C623" s="21" t="s">
        <v>175</v>
      </c>
      <c r="D623" s="21">
        <v>11</v>
      </c>
      <c r="E623" s="21" t="s">
        <v>22</v>
      </c>
      <c r="F623" s="22" t="s">
        <v>211</v>
      </c>
      <c r="G623" s="24">
        <v>186940477824</v>
      </c>
      <c r="H623" s="24">
        <v>0</v>
      </c>
      <c r="I623" s="24">
        <v>0</v>
      </c>
      <c r="J623" s="24">
        <v>0</v>
      </c>
      <c r="K623" s="24">
        <v>0</v>
      </c>
      <c r="L623" s="24">
        <f t="shared" ref="L623:L686" si="247">+H623-I623+J623-K623</f>
        <v>0</v>
      </c>
      <c r="M623" s="24">
        <f t="shared" ref="M623:M686" si="248">+G623+L623</f>
        <v>186940477824</v>
      </c>
      <c r="N623" s="24">
        <v>186940477824</v>
      </c>
      <c r="O623" s="24">
        <v>186940477824</v>
      </c>
      <c r="P623" s="24">
        <v>17558442757</v>
      </c>
      <c r="Q623" s="26">
        <v>17558442757</v>
      </c>
    </row>
    <row r="624" spans="1:17" ht="63" thickBot="1" x14ac:dyDescent="0.35">
      <c r="A624" s="79" t="s">
        <v>417</v>
      </c>
      <c r="B624" s="15" t="s">
        <v>248</v>
      </c>
      <c r="C624" s="21"/>
      <c r="D624" s="21"/>
      <c r="E624" s="21"/>
      <c r="F624" s="17" t="s">
        <v>249</v>
      </c>
      <c r="G624" s="30">
        <f t="shared" ref="G624:Q626" si="249">+G625</f>
        <v>203096408219</v>
      </c>
      <c r="H624" s="30">
        <f t="shared" si="249"/>
        <v>0</v>
      </c>
      <c r="I624" s="30">
        <f t="shared" si="249"/>
        <v>0</v>
      </c>
      <c r="J624" s="30">
        <f t="shared" si="249"/>
        <v>0</v>
      </c>
      <c r="K624" s="30">
        <f t="shared" si="249"/>
        <v>0</v>
      </c>
      <c r="L624" s="30">
        <f t="shared" si="249"/>
        <v>0</v>
      </c>
      <c r="M624" s="30">
        <f t="shared" si="249"/>
        <v>203096408219</v>
      </c>
      <c r="N624" s="30">
        <f t="shared" si="249"/>
        <v>203096408219</v>
      </c>
      <c r="O624" s="30">
        <f t="shared" si="249"/>
        <v>203096408219</v>
      </c>
      <c r="P624" s="30">
        <f t="shared" si="249"/>
        <v>10481033855</v>
      </c>
      <c r="Q624" s="31">
        <f t="shared" si="249"/>
        <v>10481033855</v>
      </c>
    </row>
    <row r="625" spans="1:17" ht="63" thickBot="1" x14ac:dyDescent="0.35">
      <c r="A625" s="79" t="s">
        <v>417</v>
      </c>
      <c r="B625" s="15" t="s">
        <v>250</v>
      </c>
      <c r="C625" s="53"/>
      <c r="D625" s="53"/>
      <c r="E625" s="21"/>
      <c r="F625" s="54" t="s">
        <v>249</v>
      </c>
      <c r="G625" s="30">
        <f t="shared" si="249"/>
        <v>203096408219</v>
      </c>
      <c r="H625" s="30">
        <f t="shared" si="249"/>
        <v>0</v>
      </c>
      <c r="I625" s="30">
        <f t="shared" si="249"/>
        <v>0</v>
      </c>
      <c r="J625" s="30">
        <f t="shared" si="249"/>
        <v>0</v>
      </c>
      <c r="K625" s="30">
        <f t="shared" si="249"/>
        <v>0</v>
      </c>
      <c r="L625" s="30">
        <f t="shared" si="249"/>
        <v>0</v>
      </c>
      <c r="M625" s="30">
        <f t="shared" si="249"/>
        <v>203096408219</v>
      </c>
      <c r="N625" s="30">
        <f t="shared" si="249"/>
        <v>203096408219</v>
      </c>
      <c r="O625" s="30">
        <f t="shared" si="249"/>
        <v>203096408219</v>
      </c>
      <c r="P625" s="30">
        <f t="shared" si="249"/>
        <v>10481033855</v>
      </c>
      <c r="Q625" s="31">
        <f t="shared" si="249"/>
        <v>10481033855</v>
      </c>
    </row>
    <row r="626" spans="1:17" ht="18.600000000000001" thickBot="1" x14ac:dyDescent="0.35">
      <c r="A626" s="79" t="s">
        <v>417</v>
      </c>
      <c r="B626" s="15" t="s">
        <v>251</v>
      </c>
      <c r="C626" s="53"/>
      <c r="D626" s="53"/>
      <c r="E626" s="21"/>
      <c r="F626" s="17" t="s">
        <v>221</v>
      </c>
      <c r="G626" s="30">
        <f t="shared" si="249"/>
        <v>203096408219</v>
      </c>
      <c r="H626" s="30">
        <f t="shared" si="249"/>
        <v>0</v>
      </c>
      <c r="I626" s="30">
        <f t="shared" si="249"/>
        <v>0</v>
      </c>
      <c r="J626" s="30">
        <f t="shared" si="249"/>
        <v>0</v>
      </c>
      <c r="K626" s="30">
        <f t="shared" si="249"/>
        <v>0</v>
      </c>
      <c r="L626" s="30">
        <f t="shared" si="249"/>
        <v>0</v>
      </c>
      <c r="M626" s="30">
        <f t="shared" si="249"/>
        <v>203096408219</v>
      </c>
      <c r="N626" s="30">
        <f t="shared" si="249"/>
        <v>203096408219</v>
      </c>
      <c r="O626" s="30">
        <f t="shared" si="249"/>
        <v>203096408219</v>
      </c>
      <c r="P626" s="30">
        <f t="shared" si="249"/>
        <v>10481033855</v>
      </c>
      <c r="Q626" s="31">
        <f t="shared" si="249"/>
        <v>10481033855</v>
      </c>
    </row>
    <row r="627" spans="1:17" ht="18.600000000000001" thickBot="1" x14ac:dyDescent="0.35">
      <c r="A627" s="79" t="s">
        <v>417</v>
      </c>
      <c r="B627" s="20" t="s">
        <v>252</v>
      </c>
      <c r="C627" s="21" t="s">
        <v>175</v>
      </c>
      <c r="D627" s="21">
        <v>11</v>
      </c>
      <c r="E627" s="21" t="s">
        <v>22</v>
      </c>
      <c r="F627" s="22" t="s">
        <v>211</v>
      </c>
      <c r="G627" s="24">
        <v>203096408219</v>
      </c>
      <c r="H627" s="24">
        <v>0</v>
      </c>
      <c r="I627" s="24">
        <v>0</v>
      </c>
      <c r="J627" s="24">
        <v>0</v>
      </c>
      <c r="K627" s="24">
        <v>0</v>
      </c>
      <c r="L627" s="24">
        <f t="shared" si="247"/>
        <v>0</v>
      </c>
      <c r="M627" s="24">
        <f t="shared" si="248"/>
        <v>203096408219</v>
      </c>
      <c r="N627" s="24">
        <v>203096408219</v>
      </c>
      <c r="O627" s="24">
        <v>203096408219</v>
      </c>
      <c r="P627" s="24">
        <v>10481033855</v>
      </c>
      <c r="Q627" s="26">
        <v>10481033855</v>
      </c>
    </row>
    <row r="628" spans="1:17" ht="31.8" thickBot="1" x14ac:dyDescent="0.35">
      <c r="A628" s="79" t="s">
        <v>417</v>
      </c>
      <c r="B628" s="56" t="s">
        <v>253</v>
      </c>
      <c r="C628" s="21"/>
      <c r="D628" s="21"/>
      <c r="E628" s="21"/>
      <c r="F628" s="17" t="s">
        <v>256</v>
      </c>
      <c r="G628" s="30">
        <f>+G629</f>
        <v>15000000000</v>
      </c>
      <c r="H628" s="30">
        <f>+H629</f>
        <v>0</v>
      </c>
      <c r="I628" s="30">
        <f t="shared" ref="I628:K628" si="250">+I629</f>
        <v>0</v>
      </c>
      <c r="J628" s="30">
        <f t="shared" si="250"/>
        <v>0</v>
      </c>
      <c r="K628" s="30">
        <f t="shared" si="250"/>
        <v>0</v>
      </c>
      <c r="L628" s="30">
        <f t="shared" si="247"/>
        <v>0</v>
      </c>
      <c r="M628" s="30">
        <f t="shared" si="248"/>
        <v>15000000000</v>
      </c>
      <c r="N628" s="30">
        <f t="shared" ref="N628:Q628" si="251">+N629</f>
        <v>10591662436.860001</v>
      </c>
      <c r="O628" s="30">
        <f t="shared" si="251"/>
        <v>9137541671.7099991</v>
      </c>
      <c r="P628" s="30">
        <f t="shared" si="251"/>
        <v>1185574022.6099999</v>
      </c>
      <c r="Q628" s="31">
        <f t="shared" si="251"/>
        <v>1185574022.6099999</v>
      </c>
    </row>
    <row r="629" spans="1:17" ht="31.8" thickBot="1" x14ac:dyDescent="0.35">
      <c r="A629" s="79" t="s">
        <v>417</v>
      </c>
      <c r="B629" s="15" t="s">
        <v>255</v>
      </c>
      <c r="C629" s="53"/>
      <c r="D629" s="53"/>
      <c r="E629" s="21"/>
      <c r="F629" s="17" t="s">
        <v>256</v>
      </c>
      <c r="G629" s="30">
        <f t="shared" ref="G629:Q629" si="252">+G630</f>
        <v>15000000000</v>
      </c>
      <c r="H629" s="30">
        <f t="shared" si="252"/>
        <v>0</v>
      </c>
      <c r="I629" s="30">
        <f t="shared" si="252"/>
        <v>0</v>
      </c>
      <c r="J629" s="30">
        <f t="shared" si="252"/>
        <v>0</v>
      </c>
      <c r="K629" s="30">
        <f t="shared" si="252"/>
        <v>0</v>
      </c>
      <c r="L629" s="30">
        <f t="shared" si="252"/>
        <v>0</v>
      </c>
      <c r="M629" s="30">
        <f t="shared" si="252"/>
        <v>15000000000</v>
      </c>
      <c r="N629" s="30">
        <f t="shared" si="252"/>
        <v>10591662436.860001</v>
      </c>
      <c r="O629" s="30">
        <f t="shared" si="252"/>
        <v>9137541671.7099991</v>
      </c>
      <c r="P629" s="30">
        <f t="shared" si="252"/>
        <v>1185574022.6099999</v>
      </c>
      <c r="Q629" s="31">
        <f t="shared" si="252"/>
        <v>1185574022.6099999</v>
      </c>
    </row>
    <row r="630" spans="1:17" ht="47.4" thickBot="1" x14ac:dyDescent="0.35">
      <c r="A630" s="79" t="s">
        <v>417</v>
      </c>
      <c r="B630" s="15" t="s">
        <v>257</v>
      </c>
      <c r="C630" s="53"/>
      <c r="D630" s="53"/>
      <c r="E630" s="21"/>
      <c r="F630" s="17" t="s">
        <v>258</v>
      </c>
      <c r="G630" s="30">
        <f>SUM(G631:G633)</f>
        <v>15000000000</v>
      </c>
      <c r="H630" s="30">
        <f>SUM(H631:H633)</f>
        <v>0</v>
      </c>
      <c r="I630" s="30">
        <f t="shared" ref="I630:Q630" si="253">SUM(I631:I633)</f>
        <v>0</v>
      </c>
      <c r="J630" s="30">
        <f t="shared" si="253"/>
        <v>0</v>
      </c>
      <c r="K630" s="30">
        <f t="shared" si="253"/>
        <v>0</v>
      </c>
      <c r="L630" s="30">
        <f t="shared" si="253"/>
        <v>0</v>
      </c>
      <c r="M630" s="30">
        <f t="shared" si="253"/>
        <v>15000000000</v>
      </c>
      <c r="N630" s="30">
        <f t="shared" si="253"/>
        <v>10591662436.860001</v>
      </c>
      <c r="O630" s="30">
        <f t="shared" si="253"/>
        <v>9137541671.7099991</v>
      </c>
      <c r="P630" s="30">
        <f t="shared" si="253"/>
        <v>1185574022.6099999</v>
      </c>
      <c r="Q630" s="31">
        <f t="shared" si="253"/>
        <v>1185574022.6099999</v>
      </c>
    </row>
    <row r="631" spans="1:17" ht="18.600000000000001" thickBot="1" x14ac:dyDescent="0.35">
      <c r="A631" s="79" t="s">
        <v>417</v>
      </c>
      <c r="B631" s="20" t="s">
        <v>259</v>
      </c>
      <c r="C631" s="21" t="s">
        <v>175</v>
      </c>
      <c r="D631" s="21">
        <v>11</v>
      </c>
      <c r="E631" s="21" t="s">
        <v>22</v>
      </c>
      <c r="F631" s="22" t="s">
        <v>211</v>
      </c>
      <c r="G631" s="24">
        <v>6455000000</v>
      </c>
      <c r="H631" s="24">
        <v>0</v>
      </c>
      <c r="I631" s="24">
        <v>0</v>
      </c>
      <c r="J631" s="24">
        <v>0</v>
      </c>
      <c r="K631" s="24">
        <v>0</v>
      </c>
      <c r="L631" s="24">
        <f t="shared" si="247"/>
        <v>0</v>
      </c>
      <c r="M631" s="24">
        <f t="shared" si="248"/>
        <v>6455000000</v>
      </c>
      <c r="N631" s="24">
        <v>6253966512.3999996</v>
      </c>
      <c r="O631" s="24">
        <v>6180765322.3999996</v>
      </c>
      <c r="P631" s="24">
        <v>753272077.80999994</v>
      </c>
      <c r="Q631" s="26">
        <v>753272077.80999994</v>
      </c>
    </row>
    <row r="632" spans="1:17" ht="18.600000000000001" thickBot="1" x14ac:dyDescent="0.35">
      <c r="A632" s="79" t="s">
        <v>417</v>
      </c>
      <c r="B632" s="20" t="s">
        <v>259</v>
      </c>
      <c r="C632" s="21" t="s">
        <v>175</v>
      </c>
      <c r="D632" s="21">
        <v>54</v>
      </c>
      <c r="E632" s="21" t="s">
        <v>22</v>
      </c>
      <c r="F632" s="22" t="s">
        <v>211</v>
      </c>
      <c r="G632" s="24">
        <v>1000000000</v>
      </c>
      <c r="H632" s="24">
        <v>0</v>
      </c>
      <c r="I632" s="24">
        <v>0</v>
      </c>
      <c r="J632" s="24">
        <v>0</v>
      </c>
      <c r="K632" s="24">
        <v>0</v>
      </c>
      <c r="L632" s="24">
        <f t="shared" si="247"/>
        <v>0</v>
      </c>
      <c r="M632" s="24">
        <f t="shared" si="248"/>
        <v>1000000000</v>
      </c>
      <c r="N632" s="24">
        <v>800000000</v>
      </c>
      <c r="O632" s="24">
        <v>3836993</v>
      </c>
      <c r="P632" s="24">
        <v>0</v>
      </c>
      <c r="Q632" s="26">
        <v>0</v>
      </c>
    </row>
    <row r="633" spans="1:17" ht="18.600000000000001" thickBot="1" x14ac:dyDescent="0.35">
      <c r="A633" s="79" t="s">
        <v>417</v>
      </c>
      <c r="B633" s="20" t="s">
        <v>259</v>
      </c>
      <c r="C633" s="21" t="s">
        <v>21</v>
      </c>
      <c r="D633" s="21">
        <v>20</v>
      </c>
      <c r="E633" s="21" t="s">
        <v>22</v>
      </c>
      <c r="F633" s="22" t="s">
        <v>211</v>
      </c>
      <c r="G633" s="24">
        <v>7545000000</v>
      </c>
      <c r="H633" s="24">
        <v>0</v>
      </c>
      <c r="I633" s="24">
        <v>0</v>
      </c>
      <c r="J633" s="24">
        <v>0</v>
      </c>
      <c r="K633" s="24">
        <v>0</v>
      </c>
      <c r="L633" s="24">
        <f t="shared" si="247"/>
        <v>0</v>
      </c>
      <c r="M633" s="24">
        <f t="shared" si="248"/>
        <v>7545000000</v>
      </c>
      <c r="N633" s="24">
        <v>3537695924.46</v>
      </c>
      <c r="O633" s="24">
        <v>2952939356.3099999</v>
      </c>
      <c r="P633" s="24">
        <v>432301944.80000001</v>
      </c>
      <c r="Q633" s="26">
        <v>432301944.80000001</v>
      </c>
    </row>
    <row r="634" spans="1:17" ht="63" thickBot="1" x14ac:dyDescent="0.35">
      <c r="A634" s="79" t="s">
        <v>417</v>
      </c>
      <c r="B634" s="15" t="s">
        <v>260</v>
      </c>
      <c r="C634" s="53"/>
      <c r="D634" s="53"/>
      <c r="E634" s="21"/>
      <c r="F634" s="17" t="s">
        <v>261</v>
      </c>
      <c r="G634" s="30">
        <f t="shared" ref="G634:Q636" si="254">+G635</f>
        <v>232164420822</v>
      </c>
      <c r="H634" s="30">
        <f t="shared" si="254"/>
        <v>0</v>
      </c>
      <c r="I634" s="30">
        <f t="shared" si="254"/>
        <v>0</v>
      </c>
      <c r="J634" s="30">
        <f t="shared" si="254"/>
        <v>0</v>
      </c>
      <c r="K634" s="30">
        <f t="shared" si="254"/>
        <v>0</v>
      </c>
      <c r="L634" s="30">
        <f t="shared" si="254"/>
        <v>0</v>
      </c>
      <c r="M634" s="30">
        <f t="shared" si="254"/>
        <v>232164420822</v>
      </c>
      <c r="N634" s="30">
        <f t="shared" si="254"/>
        <v>232164420822</v>
      </c>
      <c r="O634" s="30">
        <f t="shared" si="254"/>
        <v>232164420822</v>
      </c>
      <c r="P634" s="30">
        <f t="shared" si="254"/>
        <v>0</v>
      </c>
      <c r="Q634" s="31">
        <f t="shared" si="254"/>
        <v>0</v>
      </c>
    </row>
    <row r="635" spans="1:17" ht="63" thickBot="1" x14ac:dyDescent="0.35">
      <c r="A635" s="79" t="s">
        <v>417</v>
      </c>
      <c r="B635" s="15" t="s">
        <v>262</v>
      </c>
      <c r="C635" s="21"/>
      <c r="D635" s="21"/>
      <c r="E635" s="21"/>
      <c r="F635" s="54" t="s">
        <v>261</v>
      </c>
      <c r="G635" s="30">
        <f t="shared" si="254"/>
        <v>232164420822</v>
      </c>
      <c r="H635" s="30">
        <f t="shared" si="254"/>
        <v>0</v>
      </c>
      <c r="I635" s="30">
        <f t="shared" si="254"/>
        <v>0</v>
      </c>
      <c r="J635" s="30">
        <f t="shared" si="254"/>
        <v>0</v>
      </c>
      <c r="K635" s="30">
        <f t="shared" si="254"/>
        <v>0</v>
      </c>
      <c r="L635" s="30">
        <f t="shared" si="254"/>
        <v>0</v>
      </c>
      <c r="M635" s="30">
        <f t="shared" si="254"/>
        <v>232164420822</v>
      </c>
      <c r="N635" s="30">
        <f t="shared" si="254"/>
        <v>232164420822</v>
      </c>
      <c r="O635" s="30">
        <f t="shared" si="254"/>
        <v>232164420822</v>
      </c>
      <c r="P635" s="30">
        <f t="shared" si="254"/>
        <v>0</v>
      </c>
      <c r="Q635" s="31">
        <f t="shared" si="254"/>
        <v>0</v>
      </c>
    </row>
    <row r="636" spans="1:17" ht="18.600000000000001" thickBot="1" x14ac:dyDescent="0.35">
      <c r="A636" s="79" t="s">
        <v>417</v>
      </c>
      <c r="B636" s="15" t="s">
        <v>263</v>
      </c>
      <c r="C636" s="21"/>
      <c r="D636" s="21"/>
      <c r="E636" s="21"/>
      <c r="F636" s="17" t="s">
        <v>221</v>
      </c>
      <c r="G636" s="30">
        <f>+G637</f>
        <v>232164420822</v>
      </c>
      <c r="H636" s="30">
        <f t="shared" si="254"/>
        <v>0</v>
      </c>
      <c r="I636" s="30">
        <f t="shared" si="254"/>
        <v>0</v>
      </c>
      <c r="J636" s="30">
        <f t="shared" si="254"/>
        <v>0</v>
      </c>
      <c r="K636" s="30">
        <f t="shared" si="254"/>
        <v>0</v>
      </c>
      <c r="L636" s="30">
        <f t="shared" si="254"/>
        <v>0</v>
      </c>
      <c r="M636" s="30">
        <f t="shared" si="254"/>
        <v>232164420822</v>
      </c>
      <c r="N636" s="30">
        <f t="shared" si="254"/>
        <v>232164420822</v>
      </c>
      <c r="O636" s="30">
        <f t="shared" si="254"/>
        <v>232164420822</v>
      </c>
      <c r="P636" s="30">
        <f t="shared" si="254"/>
        <v>0</v>
      </c>
      <c r="Q636" s="31">
        <f t="shared" si="254"/>
        <v>0</v>
      </c>
    </row>
    <row r="637" spans="1:17" ht="18.600000000000001" thickBot="1" x14ac:dyDescent="0.35">
      <c r="A637" s="79" t="s">
        <v>417</v>
      </c>
      <c r="B637" s="20" t="s">
        <v>264</v>
      </c>
      <c r="C637" s="21" t="s">
        <v>175</v>
      </c>
      <c r="D637" s="21">
        <v>11</v>
      </c>
      <c r="E637" s="21" t="s">
        <v>22</v>
      </c>
      <c r="F637" s="22" t="s">
        <v>211</v>
      </c>
      <c r="G637" s="24">
        <v>232164420822</v>
      </c>
      <c r="H637" s="24">
        <v>0</v>
      </c>
      <c r="I637" s="24">
        <v>0</v>
      </c>
      <c r="J637" s="24">
        <v>0</v>
      </c>
      <c r="K637" s="24">
        <v>0</v>
      </c>
      <c r="L637" s="24">
        <f t="shared" si="247"/>
        <v>0</v>
      </c>
      <c r="M637" s="24">
        <f t="shared" si="248"/>
        <v>232164420822</v>
      </c>
      <c r="N637" s="24">
        <v>232164420822</v>
      </c>
      <c r="O637" s="24">
        <v>232164420822</v>
      </c>
      <c r="P637" s="24">
        <v>0</v>
      </c>
      <c r="Q637" s="26">
        <v>0</v>
      </c>
    </row>
    <row r="638" spans="1:17" ht="47.4" thickBot="1" x14ac:dyDescent="0.35">
      <c r="A638" s="79" t="s">
        <v>417</v>
      </c>
      <c r="B638" s="15" t="s">
        <v>265</v>
      </c>
      <c r="C638" s="53"/>
      <c r="D638" s="53"/>
      <c r="E638" s="53"/>
      <c r="F638" s="17" t="s">
        <v>266</v>
      </c>
      <c r="G638" s="30">
        <f t="shared" ref="G638:Q640" si="255">+G639</f>
        <v>231825213115</v>
      </c>
      <c r="H638" s="30">
        <f t="shared" si="255"/>
        <v>0</v>
      </c>
      <c r="I638" s="30">
        <f t="shared" si="255"/>
        <v>0</v>
      </c>
      <c r="J638" s="30">
        <f t="shared" si="255"/>
        <v>0</v>
      </c>
      <c r="K638" s="30">
        <f t="shared" si="255"/>
        <v>0</v>
      </c>
      <c r="L638" s="30">
        <f t="shared" si="255"/>
        <v>0</v>
      </c>
      <c r="M638" s="30">
        <f t="shared" si="255"/>
        <v>231825213115</v>
      </c>
      <c r="N638" s="30">
        <f t="shared" si="255"/>
        <v>231825213115</v>
      </c>
      <c r="O638" s="30">
        <f t="shared" si="255"/>
        <v>231825213115</v>
      </c>
      <c r="P638" s="30">
        <f t="shared" si="255"/>
        <v>0</v>
      </c>
      <c r="Q638" s="31">
        <f t="shared" si="255"/>
        <v>0</v>
      </c>
    </row>
    <row r="639" spans="1:17" ht="47.4" thickBot="1" x14ac:dyDescent="0.35">
      <c r="A639" s="79" t="s">
        <v>417</v>
      </c>
      <c r="B639" s="15" t="s">
        <v>267</v>
      </c>
      <c r="C639" s="21"/>
      <c r="D639" s="21"/>
      <c r="E639" s="21"/>
      <c r="F639" s="17" t="s">
        <v>266</v>
      </c>
      <c r="G639" s="30">
        <f t="shared" si="255"/>
        <v>231825213115</v>
      </c>
      <c r="H639" s="30">
        <f t="shared" si="255"/>
        <v>0</v>
      </c>
      <c r="I639" s="30">
        <f t="shared" si="255"/>
        <v>0</v>
      </c>
      <c r="J639" s="30">
        <f t="shared" si="255"/>
        <v>0</v>
      </c>
      <c r="K639" s="30">
        <f t="shared" si="255"/>
        <v>0</v>
      </c>
      <c r="L639" s="30">
        <f t="shared" si="255"/>
        <v>0</v>
      </c>
      <c r="M639" s="30">
        <f t="shared" si="255"/>
        <v>231825213115</v>
      </c>
      <c r="N639" s="30">
        <f t="shared" si="255"/>
        <v>231825213115</v>
      </c>
      <c r="O639" s="30">
        <f t="shared" si="255"/>
        <v>231825213115</v>
      </c>
      <c r="P639" s="30">
        <f t="shared" si="255"/>
        <v>0</v>
      </c>
      <c r="Q639" s="31">
        <f t="shared" si="255"/>
        <v>0</v>
      </c>
    </row>
    <row r="640" spans="1:17" ht="18.600000000000001" thickBot="1" x14ac:dyDescent="0.35">
      <c r="A640" s="79" t="s">
        <v>417</v>
      </c>
      <c r="B640" s="15" t="s">
        <v>268</v>
      </c>
      <c r="C640" s="21"/>
      <c r="D640" s="21"/>
      <c r="E640" s="21"/>
      <c r="F640" s="17" t="s">
        <v>221</v>
      </c>
      <c r="G640" s="30">
        <f t="shared" si="255"/>
        <v>231825213115</v>
      </c>
      <c r="H640" s="30">
        <f t="shared" si="255"/>
        <v>0</v>
      </c>
      <c r="I640" s="30">
        <f t="shared" si="255"/>
        <v>0</v>
      </c>
      <c r="J640" s="30">
        <f t="shared" si="255"/>
        <v>0</v>
      </c>
      <c r="K640" s="30">
        <f t="shared" si="255"/>
        <v>0</v>
      </c>
      <c r="L640" s="30">
        <f t="shared" si="255"/>
        <v>0</v>
      </c>
      <c r="M640" s="30">
        <f t="shared" si="255"/>
        <v>231825213115</v>
      </c>
      <c r="N640" s="30">
        <f t="shared" si="255"/>
        <v>231825213115</v>
      </c>
      <c r="O640" s="30">
        <f t="shared" si="255"/>
        <v>231825213115</v>
      </c>
      <c r="P640" s="30">
        <f t="shared" si="255"/>
        <v>0</v>
      </c>
      <c r="Q640" s="31">
        <f t="shared" si="255"/>
        <v>0</v>
      </c>
    </row>
    <row r="641" spans="1:17" ht="18.600000000000001" thickBot="1" x14ac:dyDescent="0.35">
      <c r="A641" s="79" t="s">
        <v>417</v>
      </c>
      <c r="B641" s="20" t="s">
        <v>269</v>
      </c>
      <c r="C641" s="21" t="s">
        <v>175</v>
      </c>
      <c r="D641" s="21">
        <v>11</v>
      </c>
      <c r="E641" s="21" t="s">
        <v>22</v>
      </c>
      <c r="F641" s="22" t="s">
        <v>211</v>
      </c>
      <c r="G641" s="24">
        <v>231825213115</v>
      </c>
      <c r="H641" s="24">
        <v>0</v>
      </c>
      <c r="I641" s="24">
        <v>0</v>
      </c>
      <c r="J641" s="24">
        <v>0</v>
      </c>
      <c r="K641" s="24">
        <v>0</v>
      </c>
      <c r="L641" s="24">
        <f t="shared" si="247"/>
        <v>0</v>
      </c>
      <c r="M641" s="24">
        <f t="shared" si="248"/>
        <v>231825213115</v>
      </c>
      <c r="N641" s="24">
        <v>231825213115</v>
      </c>
      <c r="O641" s="24">
        <v>231825213115</v>
      </c>
      <c r="P641" s="24">
        <v>0</v>
      </c>
      <c r="Q641" s="26">
        <v>0</v>
      </c>
    </row>
    <row r="642" spans="1:17" ht="63" thickBot="1" x14ac:dyDescent="0.35">
      <c r="A642" s="79" t="s">
        <v>417</v>
      </c>
      <c r="B642" s="15" t="s">
        <v>270</v>
      </c>
      <c r="C642" s="53"/>
      <c r="D642" s="53"/>
      <c r="E642" s="53"/>
      <c r="F642" s="17" t="s">
        <v>271</v>
      </c>
      <c r="G642" s="30">
        <f t="shared" ref="G642:Q644" si="256">+G643</f>
        <v>126080065359</v>
      </c>
      <c r="H642" s="30">
        <f t="shared" si="256"/>
        <v>0</v>
      </c>
      <c r="I642" s="30">
        <f t="shared" si="256"/>
        <v>0</v>
      </c>
      <c r="J642" s="30">
        <f t="shared" si="256"/>
        <v>0</v>
      </c>
      <c r="K642" s="30">
        <f t="shared" si="256"/>
        <v>0</v>
      </c>
      <c r="L642" s="30">
        <f t="shared" si="256"/>
        <v>0</v>
      </c>
      <c r="M642" s="30">
        <f t="shared" si="256"/>
        <v>126080065359</v>
      </c>
      <c r="N642" s="30">
        <f t="shared" si="256"/>
        <v>126080065359</v>
      </c>
      <c r="O642" s="30">
        <f t="shared" si="256"/>
        <v>126080065359</v>
      </c>
      <c r="P642" s="30">
        <f t="shared" si="256"/>
        <v>0</v>
      </c>
      <c r="Q642" s="31">
        <f t="shared" si="256"/>
        <v>0</v>
      </c>
    </row>
    <row r="643" spans="1:17" ht="63" thickBot="1" x14ac:dyDescent="0.35">
      <c r="A643" s="79" t="s">
        <v>417</v>
      </c>
      <c r="B643" s="15" t="s">
        <v>272</v>
      </c>
      <c r="C643" s="21"/>
      <c r="D643" s="21"/>
      <c r="E643" s="21"/>
      <c r="F643" s="54" t="s">
        <v>271</v>
      </c>
      <c r="G643" s="30">
        <f t="shared" si="256"/>
        <v>126080065359</v>
      </c>
      <c r="H643" s="30">
        <f t="shared" si="256"/>
        <v>0</v>
      </c>
      <c r="I643" s="30">
        <f t="shared" si="256"/>
        <v>0</v>
      </c>
      <c r="J643" s="30">
        <f t="shared" si="256"/>
        <v>0</v>
      </c>
      <c r="K643" s="30">
        <f t="shared" si="256"/>
        <v>0</v>
      </c>
      <c r="L643" s="30">
        <f t="shared" si="256"/>
        <v>0</v>
      </c>
      <c r="M643" s="30">
        <f t="shared" si="256"/>
        <v>126080065359</v>
      </c>
      <c r="N643" s="30">
        <f t="shared" si="256"/>
        <v>126080065359</v>
      </c>
      <c r="O643" s="30">
        <f t="shared" si="256"/>
        <v>126080065359</v>
      </c>
      <c r="P643" s="30">
        <f t="shared" si="256"/>
        <v>0</v>
      </c>
      <c r="Q643" s="31">
        <f t="shared" si="256"/>
        <v>0</v>
      </c>
    </row>
    <row r="644" spans="1:17" ht="18.600000000000001" thickBot="1" x14ac:dyDescent="0.35">
      <c r="A644" s="79" t="s">
        <v>417</v>
      </c>
      <c r="B644" s="15" t="s">
        <v>273</v>
      </c>
      <c r="C644" s="21"/>
      <c r="D644" s="21"/>
      <c r="E644" s="21"/>
      <c r="F644" s="17" t="s">
        <v>221</v>
      </c>
      <c r="G644" s="30">
        <f t="shared" si="256"/>
        <v>126080065359</v>
      </c>
      <c r="H644" s="30">
        <f t="shared" si="256"/>
        <v>0</v>
      </c>
      <c r="I644" s="30">
        <f t="shared" si="256"/>
        <v>0</v>
      </c>
      <c r="J644" s="30">
        <f t="shared" si="256"/>
        <v>0</v>
      </c>
      <c r="K644" s="30">
        <f t="shared" si="256"/>
        <v>0</v>
      </c>
      <c r="L644" s="30">
        <f t="shared" si="256"/>
        <v>0</v>
      </c>
      <c r="M644" s="30">
        <f t="shared" si="256"/>
        <v>126080065359</v>
      </c>
      <c r="N644" s="30">
        <f t="shared" si="256"/>
        <v>126080065359</v>
      </c>
      <c r="O644" s="30">
        <f t="shared" si="256"/>
        <v>126080065359</v>
      </c>
      <c r="P644" s="30">
        <f t="shared" si="256"/>
        <v>0</v>
      </c>
      <c r="Q644" s="31">
        <f t="shared" si="256"/>
        <v>0</v>
      </c>
    </row>
    <row r="645" spans="1:17" ht="18.600000000000001" thickBot="1" x14ac:dyDescent="0.35">
      <c r="A645" s="79" t="s">
        <v>417</v>
      </c>
      <c r="B645" s="20" t="s">
        <v>274</v>
      </c>
      <c r="C645" s="21" t="s">
        <v>175</v>
      </c>
      <c r="D645" s="21">
        <v>11</v>
      </c>
      <c r="E645" s="21" t="s">
        <v>22</v>
      </c>
      <c r="F645" s="22" t="s">
        <v>211</v>
      </c>
      <c r="G645" s="24">
        <v>126080065359</v>
      </c>
      <c r="H645" s="24">
        <v>0</v>
      </c>
      <c r="I645" s="24">
        <v>0</v>
      </c>
      <c r="J645" s="24">
        <v>0</v>
      </c>
      <c r="K645" s="24">
        <v>0</v>
      </c>
      <c r="L645" s="24">
        <f t="shared" si="247"/>
        <v>0</v>
      </c>
      <c r="M645" s="24">
        <f t="shared" si="248"/>
        <v>126080065359</v>
      </c>
      <c r="N645" s="24">
        <v>126080065359</v>
      </c>
      <c r="O645" s="24">
        <v>126080065359</v>
      </c>
      <c r="P645" s="24">
        <v>0</v>
      </c>
      <c r="Q645" s="26">
        <v>0</v>
      </c>
    </row>
    <row r="646" spans="1:17" ht="63" thickBot="1" x14ac:dyDescent="0.35">
      <c r="A646" s="79" t="s">
        <v>417</v>
      </c>
      <c r="B646" s="15" t="s">
        <v>275</v>
      </c>
      <c r="C646" s="53"/>
      <c r="D646" s="53"/>
      <c r="E646" s="53"/>
      <c r="F646" s="17" t="s">
        <v>276</v>
      </c>
      <c r="G646" s="30">
        <f t="shared" ref="G646:Q648" si="257">+G647</f>
        <v>91282312485</v>
      </c>
      <c r="H646" s="30">
        <f t="shared" si="257"/>
        <v>0</v>
      </c>
      <c r="I646" s="30">
        <f t="shared" si="257"/>
        <v>0</v>
      </c>
      <c r="J646" s="30">
        <f t="shared" si="257"/>
        <v>0</v>
      </c>
      <c r="K646" s="30">
        <f t="shared" si="257"/>
        <v>0</v>
      </c>
      <c r="L646" s="30">
        <f t="shared" si="257"/>
        <v>0</v>
      </c>
      <c r="M646" s="30">
        <f t="shared" si="257"/>
        <v>91282312485</v>
      </c>
      <c r="N646" s="30">
        <f t="shared" si="257"/>
        <v>91282312485</v>
      </c>
      <c r="O646" s="30">
        <f t="shared" si="257"/>
        <v>91282312485</v>
      </c>
      <c r="P646" s="30">
        <f t="shared" si="257"/>
        <v>0</v>
      </c>
      <c r="Q646" s="31">
        <f t="shared" si="257"/>
        <v>0</v>
      </c>
    </row>
    <row r="647" spans="1:17" ht="63" thickBot="1" x14ac:dyDescent="0.35">
      <c r="A647" s="79" t="s">
        <v>417</v>
      </c>
      <c r="B647" s="15" t="s">
        <v>277</v>
      </c>
      <c r="C647" s="21"/>
      <c r="D647" s="21"/>
      <c r="E647" s="21"/>
      <c r="F647" s="54" t="s">
        <v>276</v>
      </c>
      <c r="G647" s="30">
        <f t="shared" si="257"/>
        <v>91282312485</v>
      </c>
      <c r="H647" s="30">
        <f t="shared" si="257"/>
        <v>0</v>
      </c>
      <c r="I647" s="30">
        <f t="shared" si="257"/>
        <v>0</v>
      </c>
      <c r="J647" s="30">
        <f t="shared" si="257"/>
        <v>0</v>
      </c>
      <c r="K647" s="30">
        <f t="shared" si="257"/>
        <v>0</v>
      </c>
      <c r="L647" s="30">
        <f t="shared" si="257"/>
        <v>0</v>
      </c>
      <c r="M647" s="30">
        <f t="shared" si="257"/>
        <v>91282312485</v>
      </c>
      <c r="N647" s="30">
        <f t="shared" si="257"/>
        <v>91282312485</v>
      </c>
      <c r="O647" s="30">
        <f t="shared" si="257"/>
        <v>91282312485</v>
      </c>
      <c r="P647" s="30">
        <f t="shared" si="257"/>
        <v>0</v>
      </c>
      <c r="Q647" s="31">
        <f t="shared" si="257"/>
        <v>0</v>
      </c>
    </row>
    <row r="648" spans="1:17" ht="18.600000000000001" thickBot="1" x14ac:dyDescent="0.35">
      <c r="A648" s="79" t="s">
        <v>417</v>
      </c>
      <c r="B648" s="15" t="s">
        <v>278</v>
      </c>
      <c r="C648" s="21"/>
      <c r="D648" s="21"/>
      <c r="E648" s="21"/>
      <c r="F648" s="17" t="s">
        <v>221</v>
      </c>
      <c r="G648" s="30">
        <f t="shared" si="257"/>
        <v>91282312485</v>
      </c>
      <c r="H648" s="30">
        <f t="shared" si="257"/>
        <v>0</v>
      </c>
      <c r="I648" s="30">
        <f t="shared" si="257"/>
        <v>0</v>
      </c>
      <c r="J648" s="30">
        <f t="shared" si="257"/>
        <v>0</v>
      </c>
      <c r="K648" s="30">
        <f t="shared" si="257"/>
        <v>0</v>
      </c>
      <c r="L648" s="30">
        <f t="shared" si="257"/>
        <v>0</v>
      </c>
      <c r="M648" s="30">
        <f t="shared" si="257"/>
        <v>91282312485</v>
      </c>
      <c r="N648" s="30">
        <f t="shared" si="257"/>
        <v>91282312485</v>
      </c>
      <c r="O648" s="30">
        <f t="shared" si="257"/>
        <v>91282312485</v>
      </c>
      <c r="P648" s="30">
        <f t="shared" si="257"/>
        <v>0</v>
      </c>
      <c r="Q648" s="31">
        <f t="shared" si="257"/>
        <v>0</v>
      </c>
    </row>
    <row r="649" spans="1:17" ht="18.600000000000001" thickBot="1" x14ac:dyDescent="0.35">
      <c r="A649" s="79" t="s">
        <v>417</v>
      </c>
      <c r="B649" s="20" t="s">
        <v>279</v>
      </c>
      <c r="C649" s="21" t="s">
        <v>175</v>
      </c>
      <c r="D649" s="21">
        <v>11</v>
      </c>
      <c r="E649" s="21" t="s">
        <v>22</v>
      </c>
      <c r="F649" s="22" t="s">
        <v>211</v>
      </c>
      <c r="G649" s="24">
        <v>91282312485</v>
      </c>
      <c r="H649" s="24">
        <v>0</v>
      </c>
      <c r="I649" s="24">
        <v>0</v>
      </c>
      <c r="J649" s="24">
        <v>0</v>
      </c>
      <c r="K649" s="24">
        <v>0</v>
      </c>
      <c r="L649" s="24">
        <f t="shared" si="247"/>
        <v>0</v>
      </c>
      <c r="M649" s="24">
        <f t="shared" si="248"/>
        <v>91282312485</v>
      </c>
      <c r="N649" s="24">
        <v>91282312485</v>
      </c>
      <c r="O649" s="24">
        <v>91282312485</v>
      </c>
      <c r="P649" s="24">
        <v>0</v>
      </c>
      <c r="Q649" s="26">
        <v>0</v>
      </c>
    </row>
    <row r="650" spans="1:17" ht="78.599999999999994" thickBot="1" x14ac:dyDescent="0.35">
      <c r="A650" s="79" t="s">
        <v>417</v>
      </c>
      <c r="B650" s="15" t="s">
        <v>280</v>
      </c>
      <c r="C650" s="53"/>
      <c r="D650" s="53"/>
      <c r="E650" s="53"/>
      <c r="F650" s="17" t="s">
        <v>281</v>
      </c>
      <c r="G650" s="30">
        <f t="shared" ref="G650:Q652" si="258">+G651</f>
        <v>175214577228</v>
      </c>
      <c r="H650" s="30">
        <f t="shared" si="258"/>
        <v>0</v>
      </c>
      <c r="I650" s="30">
        <f t="shared" si="258"/>
        <v>0</v>
      </c>
      <c r="J650" s="30">
        <f t="shared" si="258"/>
        <v>0</v>
      </c>
      <c r="K650" s="30">
        <f t="shared" si="258"/>
        <v>0</v>
      </c>
      <c r="L650" s="30">
        <f t="shared" si="258"/>
        <v>0</v>
      </c>
      <c r="M650" s="30">
        <f t="shared" si="258"/>
        <v>175214577228</v>
      </c>
      <c r="N650" s="30">
        <f t="shared" si="258"/>
        <v>175214577228</v>
      </c>
      <c r="O650" s="30">
        <f t="shared" si="258"/>
        <v>175214577228</v>
      </c>
      <c r="P650" s="30">
        <f t="shared" si="258"/>
        <v>8358018752</v>
      </c>
      <c r="Q650" s="31">
        <f t="shared" si="258"/>
        <v>8358018752</v>
      </c>
    </row>
    <row r="651" spans="1:17" ht="78.599999999999994" thickBot="1" x14ac:dyDescent="0.35">
      <c r="A651" s="79" t="s">
        <v>417</v>
      </c>
      <c r="B651" s="15" t="s">
        <v>282</v>
      </c>
      <c r="C651" s="21"/>
      <c r="D651" s="21"/>
      <c r="E651" s="21"/>
      <c r="F651" s="54" t="s">
        <v>281</v>
      </c>
      <c r="G651" s="30">
        <f t="shared" si="258"/>
        <v>175214577228</v>
      </c>
      <c r="H651" s="30">
        <f t="shared" si="258"/>
        <v>0</v>
      </c>
      <c r="I651" s="30">
        <f t="shared" si="258"/>
        <v>0</v>
      </c>
      <c r="J651" s="30">
        <f t="shared" si="258"/>
        <v>0</v>
      </c>
      <c r="K651" s="30">
        <f t="shared" si="258"/>
        <v>0</v>
      </c>
      <c r="L651" s="30">
        <f t="shared" si="258"/>
        <v>0</v>
      </c>
      <c r="M651" s="30">
        <f t="shared" si="258"/>
        <v>175214577228</v>
      </c>
      <c r="N651" s="30">
        <f t="shared" si="258"/>
        <v>175214577228</v>
      </c>
      <c r="O651" s="30">
        <f t="shared" si="258"/>
        <v>175214577228</v>
      </c>
      <c r="P651" s="30">
        <f t="shared" si="258"/>
        <v>8358018752</v>
      </c>
      <c r="Q651" s="31">
        <f t="shared" si="258"/>
        <v>8358018752</v>
      </c>
    </row>
    <row r="652" spans="1:17" ht="18.600000000000001" thickBot="1" x14ac:dyDescent="0.35">
      <c r="A652" s="79" t="s">
        <v>417</v>
      </c>
      <c r="B652" s="15" t="s">
        <v>283</v>
      </c>
      <c r="C652" s="21"/>
      <c r="D652" s="21"/>
      <c r="E652" s="21"/>
      <c r="F652" s="17" t="s">
        <v>221</v>
      </c>
      <c r="G652" s="30">
        <f t="shared" si="258"/>
        <v>175214577228</v>
      </c>
      <c r="H652" s="30">
        <f t="shared" si="258"/>
        <v>0</v>
      </c>
      <c r="I652" s="30">
        <f t="shared" si="258"/>
        <v>0</v>
      </c>
      <c r="J652" s="30">
        <f t="shared" si="258"/>
        <v>0</v>
      </c>
      <c r="K652" s="30">
        <f t="shared" si="258"/>
        <v>0</v>
      </c>
      <c r="L652" s="30">
        <f t="shared" si="258"/>
        <v>0</v>
      </c>
      <c r="M652" s="30">
        <f t="shared" si="258"/>
        <v>175214577228</v>
      </c>
      <c r="N652" s="30">
        <f t="shared" si="258"/>
        <v>175214577228</v>
      </c>
      <c r="O652" s="30">
        <f t="shared" si="258"/>
        <v>175214577228</v>
      </c>
      <c r="P652" s="30">
        <f t="shared" si="258"/>
        <v>8358018752</v>
      </c>
      <c r="Q652" s="31">
        <f t="shared" si="258"/>
        <v>8358018752</v>
      </c>
    </row>
    <row r="653" spans="1:17" ht="18.600000000000001" thickBot="1" x14ac:dyDescent="0.35">
      <c r="A653" s="79" t="s">
        <v>417</v>
      </c>
      <c r="B653" s="20" t="s">
        <v>284</v>
      </c>
      <c r="C653" s="21" t="s">
        <v>175</v>
      </c>
      <c r="D653" s="21">
        <v>11</v>
      </c>
      <c r="E653" s="21" t="s">
        <v>22</v>
      </c>
      <c r="F653" s="22" t="s">
        <v>211</v>
      </c>
      <c r="G653" s="24">
        <v>175214577228</v>
      </c>
      <c r="H653" s="24">
        <v>0</v>
      </c>
      <c r="I653" s="24">
        <v>0</v>
      </c>
      <c r="J653" s="24">
        <v>0</v>
      </c>
      <c r="K653" s="24">
        <v>0</v>
      </c>
      <c r="L653" s="24">
        <f t="shared" si="247"/>
        <v>0</v>
      </c>
      <c r="M653" s="24">
        <f t="shared" si="248"/>
        <v>175214577228</v>
      </c>
      <c r="N653" s="24">
        <v>175214577228</v>
      </c>
      <c r="O653" s="24">
        <v>175214577228</v>
      </c>
      <c r="P653" s="24">
        <v>8358018752</v>
      </c>
      <c r="Q653" s="26">
        <v>8358018752</v>
      </c>
    </row>
    <row r="654" spans="1:17" ht="47.4" thickBot="1" x14ac:dyDescent="0.35">
      <c r="A654" s="79" t="s">
        <v>417</v>
      </c>
      <c r="B654" s="15" t="s">
        <v>285</v>
      </c>
      <c r="C654" s="53"/>
      <c r="D654" s="53"/>
      <c r="E654" s="53"/>
      <c r="F654" s="17" t="s">
        <v>286</v>
      </c>
      <c r="G654" s="30">
        <f>+G655</f>
        <v>109796058849</v>
      </c>
      <c r="H654" s="30">
        <f t="shared" ref="H654:Q656" si="259">+H655</f>
        <v>0</v>
      </c>
      <c r="I654" s="30">
        <f t="shared" si="259"/>
        <v>0</v>
      </c>
      <c r="J654" s="30">
        <f t="shared" si="259"/>
        <v>0</v>
      </c>
      <c r="K654" s="30">
        <f t="shared" si="259"/>
        <v>0</v>
      </c>
      <c r="L654" s="30">
        <f t="shared" si="259"/>
        <v>0</v>
      </c>
      <c r="M654" s="30">
        <f t="shared" si="259"/>
        <v>109796058849</v>
      </c>
      <c r="N654" s="30">
        <f t="shared" si="259"/>
        <v>109796058849</v>
      </c>
      <c r="O654" s="30">
        <f t="shared" si="259"/>
        <v>109796058849</v>
      </c>
      <c r="P654" s="30">
        <f t="shared" si="259"/>
        <v>19071686158</v>
      </c>
      <c r="Q654" s="31">
        <f t="shared" si="259"/>
        <v>19071686158</v>
      </c>
    </row>
    <row r="655" spans="1:17" ht="47.4" thickBot="1" x14ac:dyDescent="0.35">
      <c r="A655" s="79" t="s">
        <v>417</v>
      </c>
      <c r="B655" s="15" t="s">
        <v>287</v>
      </c>
      <c r="C655" s="21"/>
      <c r="D655" s="21"/>
      <c r="E655" s="21"/>
      <c r="F655" s="54" t="s">
        <v>286</v>
      </c>
      <c r="G655" s="30">
        <f t="shared" ref="G655:Q656" si="260">+G656</f>
        <v>109796058849</v>
      </c>
      <c r="H655" s="30">
        <f t="shared" si="260"/>
        <v>0</v>
      </c>
      <c r="I655" s="30">
        <f t="shared" si="260"/>
        <v>0</v>
      </c>
      <c r="J655" s="30">
        <f t="shared" si="260"/>
        <v>0</v>
      </c>
      <c r="K655" s="30">
        <f t="shared" si="260"/>
        <v>0</v>
      </c>
      <c r="L655" s="30">
        <f t="shared" si="260"/>
        <v>0</v>
      </c>
      <c r="M655" s="30">
        <f t="shared" si="260"/>
        <v>109796058849</v>
      </c>
      <c r="N655" s="30">
        <f t="shared" si="260"/>
        <v>109796058849</v>
      </c>
      <c r="O655" s="30">
        <f t="shared" si="260"/>
        <v>109796058849</v>
      </c>
      <c r="P655" s="30">
        <f t="shared" si="260"/>
        <v>19071686158</v>
      </c>
      <c r="Q655" s="31">
        <f t="shared" si="260"/>
        <v>19071686158</v>
      </c>
    </row>
    <row r="656" spans="1:17" ht="18.600000000000001" thickBot="1" x14ac:dyDescent="0.35">
      <c r="A656" s="79" t="s">
        <v>417</v>
      </c>
      <c r="B656" s="15" t="s">
        <v>288</v>
      </c>
      <c r="C656" s="21"/>
      <c r="D656" s="21"/>
      <c r="E656" s="21"/>
      <c r="F656" s="17" t="s">
        <v>221</v>
      </c>
      <c r="G656" s="30">
        <f t="shared" si="260"/>
        <v>109796058849</v>
      </c>
      <c r="H656" s="30">
        <f t="shared" si="260"/>
        <v>0</v>
      </c>
      <c r="I656" s="30">
        <f t="shared" si="260"/>
        <v>0</v>
      </c>
      <c r="J656" s="30">
        <f t="shared" si="260"/>
        <v>0</v>
      </c>
      <c r="K656" s="30">
        <f t="shared" si="260"/>
        <v>0</v>
      </c>
      <c r="L656" s="30">
        <f t="shared" si="260"/>
        <v>0</v>
      </c>
      <c r="M656" s="30">
        <f t="shared" si="260"/>
        <v>109796058849</v>
      </c>
      <c r="N656" s="30">
        <f t="shared" si="259"/>
        <v>109796058849</v>
      </c>
      <c r="O656" s="30">
        <f t="shared" si="259"/>
        <v>109796058849</v>
      </c>
      <c r="P656" s="30">
        <f t="shared" si="259"/>
        <v>19071686158</v>
      </c>
      <c r="Q656" s="31">
        <f t="shared" si="259"/>
        <v>19071686158</v>
      </c>
    </row>
    <row r="657" spans="1:17" ht="18.600000000000001" thickBot="1" x14ac:dyDescent="0.35">
      <c r="A657" s="79" t="s">
        <v>417</v>
      </c>
      <c r="B657" s="20" t="s">
        <v>289</v>
      </c>
      <c r="C657" s="53" t="s">
        <v>175</v>
      </c>
      <c r="D657" s="53">
        <v>11</v>
      </c>
      <c r="E657" s="21" t="s">
        <v>22</v>
      </c>
      <c r="F657" s="22" t="s">
        <v>211</v>
      </c>
      <c r="G657" s="24">
        <v>109796058849</v>
      </c>
      <c r="H657" s="24">
        <v>0</v>
      </c>
      <c r="I657" s="24">
        <v>0</v>
      </c>
      <c r="J657" s="24">
        <v>0</v>
      </c>
      <c r="K657" s="24">
        <v>0</v>
      </c>
      <c r="L657" s="24">
        <f t="shared" si="247"/>
        <v>0</v>
      </c>
      <c r="M657" s="24">
        <f t="shared" si="248"/>
        <v>109796058849</v>
      </c>
      <c r="N657" s="24">
        <v>109796058849</v>
      </c>
      <c r="O657" s="24">
        <v>109796058849</v>
      </c>
      <c r="P657" s="24">
        <v>19071686158</v>
      </c>
      <c r="Q657" s="26">
        <v>19071686158</v>
      </c>
    </row>
    <row r="658" spans="1:17" ht="63" thickBot="1" x14ac:dyDescent="0.35">
      <c r="A658" s="79" t="s">
        <v>417</v>
      </c>
      <c r="B658" s="15" t="s">
        <v>290</v>
      </c>
      <c r="C658" s="53"/>
      <c r="D658" s="53"/>
      <c r="E658" s="53"/>
      <c r="F658" s="17" t="s">
        <v>291</v>
      </c>
      <c r="G658" s="30">
        <f t="shared" ref="G658:Q660" si="261">+G659</f>
        <v>216924287600</v>
      </c>
      <c r="H658" s="30">
        <f t="shared" si="261"/>
        <v>0</v>
      </c>
      <c r="I658" s="30">
        <f t="shared" si="261"/>
        <v>0</v>
      </c>
      <c r="J658" s="30">
        <f t="shared" si="261"/>
        <v>0</v>
      </c>
      <c r="K658" s="30">
        <f t="shared" si="261"/>
        <v>0</v>
      </c>
      <c r="L658" s="30">
        <f t="shared" si="261"/>
        <v>0</v>
      </c>
      <c r="M658" s="30">
        <f t="shared" si="261"/>
        <v>216924287600</v>
      </c>
      <c r="N658" s="30">
        <f t="shared" si="261"/>
        <v>216924287600</v>
      </c>
      <c r="O658" s="30">
        <f t="shared" si="261"/>
        <v>216924287600</v>
      </c>
      <c r="P658" s="30">
        <f t="shared" si="261"/>
        <v>14013027754</v>
      </c>
      <c r="Q658" s="31">
        <f t="shared" si="261"/>
        <v>14013027754</v>
      </c>
    </row>
    <row r="659" spans="1:17" ht="63" thickBot="1" x14ac:dyDescent="0.35">
      <c r="A659" s="79" t="s">
        <v>417</v>
      </c>
      <c r="B659" s="15" t="s">
        <v>292</v>
      </c>
      <c r="C659" s="21"/>
      <c r="D659" s="21"/>
      <c r="E659" s="21"/>
      <c r="F659" s="54" t="s">
        <v>291</v>
      </c>
      <c r="G659" s="30">
        <f t="shared" si="261"/>
        <v>216924287600</v>
      </c>
      <c r="H659" s="30">
        <f t="shared" si="261"/>
        <v>0</v>
      </c>
      <c r="I659" s="30">
        <f t="shared" si="261"/>
        <v>0</v>
      </c>
      <c r="J659" s="30">
        <f t="shared" si="261"/>
        <v>0</v>
      </c>
      <c r="K659" s="30">
        <f t="shared" si="261"/>
        <v>0</v>
      </c>
      <c r="L659" s="30">
        <f t="shared" si="261"/>
        <v>0</v>
      </c>
      <c r="M659" s="30">
        <f t="shared" si="261"/>
        <v>216924287600</v>
      </c>
      <c r="N659" s="30">
        <f t="shared" si="261"/>
        <v>216924287600</v>
      </c>
      <c r="O659" s="30">
        <f t="shared" si="261"/>
        <v>216924287600</v>
      </c>
      <c r="P659" s="30">
        <f t="shared" si="261"/>
        <v>14013027754</v>
      </c>
      <c r="Q659" s="31">
        <f t="shared" si="261"/>
        <v>14013027754</v>
      </c>
    </row>
    <row r="660" spans="1:17" ht="18.600000000000001" thickBot="1" x14ac:dyDescent="0.35">
      <c r="A660" s="79" t="s">
        <v>417</v>
      </c>
      <c r="B660" s="15" t="s">
        <v>293</v>
      </c>
      <c r="C660" s="21"/>
      <c r="D660" s="21"/>
      <c r="E660" s="21"/>
      <c r="F660" s="17" t="s">
        <v>221</v>
      </c>
      <c r="G660" s="30">
        <f t="shared" si="261"/>
        <v>216924287600</v>
      </c>
      <c r="H660" s="30">
        <f t="shared" si="261"/>
        <v>0</v>
      </c>
      <c r="I660" s="30">
        <f t="shared" si="261"/>
        <v>0</v>
      </c>
      <c r="J660" s="30">
        <f t="shared" si="261"/>
        <v>0</v>
      </c>
      <c r="K660" s="30">
        <f t="shared" si="261"/>
        <v>0</v>
      </c>
      <c r="L660" s="30">
        <f t="shared" si="261"/>
        <v>0</v>
      </c>
      <c r="M660" s="30">
        <f t="shared" si="261"/>
        <v>216924287600</v>
      </c>
      <c r="N660" s="30">
        <f t="shared" si="261"/>
        <v>216924287600</v>
      </c>
      <c r="O660" s="30">
        <f t="shared" si="261"/>
        <v>216924287600</v>
      </c>
      <c r="P660" s="30">
        <f t="shared" si="261"/>
        <v>14013027754</v>
      </c>
      <c r="Q660" s="31">
        <f t="shared" si="261"/>
        <v>14013027754</v>
      </c>
    </row>
    <row r="661" spans="1:17" ht="18.600000000000001" thickBot="1" x14ac:dyDescent="0.35">
      <c r="A661" s="79" t="s">
        <v>417</v>
      </c>
      <c r="B661" s="20" t="s">
        <v>294</v>
      </c>
      <c r="C661" s="21" t="s">
        <v>175</v>
      </c>
      <c r="D661" s="21">
        <v>11</v>
      </c>
      <c r="E661" s="21" t="s">
        <v>22</v>
      </c>
      <c r="F661" s="22" t="s">
        <v>211</v>
      </c>
      <c r="G661" s="24">
        <v>216924287600</v>
      </c>
      <c r="H661" s="24">
        <v>0</v>
      </c>
      <c r="I661" s="24">
        <v>0</v>
      </c>
      <c r="J661" s="24">
        <v>0</v>
      </c>
      <c r="K661" s="24">
        <v>0</v>
      </c>
      <c r="L661" s="24">
        <f t="shared" si="247"/>
        <v>0</v>
      </c>
      <c r="M661" s="24">
        <f t="shared" si="248"/>
        <v>216924287600</v>
      </c>
      <c r="N661" s="24">
        <v>216924287600</v>
      </c>
      <c r="O661" s="24">
        <v>216924287600</v>
      </c>
      <c r="P661" s="24">
        <v>14013027754</v>
      </c>
      <c r="Q661" s="26">
        <v>14013027754</v>
      </c>
    </row>
    <row r="662" spans="1:17" ht="63" thickBot="1" x14ac:dyDescent="0.35">
      <c r="A662" s="79" t="s">
        <v>417</v>
      </c>
      <c r="B662" s="15" t="s">
        <v>295</v>
      </c>
      <c r="C662" s="53"/>
      <c r="D662" s="53"/>
      <c r="E662" s="53"/>
      <c r="F662" s="17" t="s">
        <v>296</v>
      </c>
      <c r="G662" s="30">
        <f t="shared" ref="G662:Q664" si="262">+G663</f>
        <v>263086153404</v>
      </c>
      <c r="H662" s="30">
        <f t="shared" si="262"/>
        <v>0</v>
      </c>
      <c r="I662" s="30">
        <f t="shared" si="262"/>
        <v>0</v>
      </c>
      <c r="J662" s="30">
        <f t="shared" si="262"/>
        <v>0</v>
      </c>
      <c r="K662" s="30">
        <f t="shared" si="262"/>
        <v>0</v>
      </c>
      <c r="L662" s="30">
        <f t="shared" si="262"/>
        <v>0</v>
      </c>
      <c r="M662" s="30">
        <f t="shared" si="262"/>
        <v>263086153404</v>
      </c>
      <c r="N662" s="30">
        <f t="shared" si="262"/>
        <v>263086153404</v>
      </c>
      <c r="O662" s="30">
        <f t="shared" si="262"/>
        <v>263086153404</v>
      </c>
      <c r="P662" s="30">
        <f t="shared" si="262"/>
        <v>0</v>
      </c>
      <c r="Q662" s="31">
        <f t="shared" si="262"/>
        <v>0</v>
      </c>
    </row>
    <row r="663" spans="1:17" ht="63" thickBot="1" x14ac:dyDescent="0.35">
      <c r="A663" s="79" t="s">
        <v>417</v>
      </c>
      <c r="B663" s="15" t="s">
        <v>297</v>
      </c>
      <c r="C663" s="21"/>
      <c r="D663" s="21"/>
      <c r="E663" s="21"/>
      <c r="F663" s="54" t="s">
        <v>296</v>
      </c>
      <c r="G663" s="30">
        <f t="shared" si="262"/>
        <v>263086153404</v>
      </c>
      <c r="H663" s="30">
        <f t="shared" si="262"/>
        <v>0</v>
      </c>
      <c r="I663" s="30">
        <f t="shared" si="262"/>
        <v>0</v>
      </c>
      <c r="J663" s="30">
        <f t="shared" si="262"/>
        <v>0</v>
      </c>
      <c r="K663" s="30">
        <f t="shared" si="262"/>
        <v>0</v>
      </c>
      <c r="L663" s="30">
        <f t="shared" si="262"/>
        <v>0</v>
      </c>
      <c r="M663" s="30">
        <f t="shared" si="262"/>
        <v>263086153404</v>
      </c>
      <c r="N663" s="30">
        <f t="shared" si="262"/>
        <v>263086153404</v>
      </c>
      <c r="O663" s="30">
        <f t="shared" si="262"/>
        <v>263086153404</v>
      </c>
      <c r="P663" s="30">
        <f t="shared" si="262"/>
        <v>0</v>
      </c>
      <c r="Q663" s="31">
        <f t="shared" si="262"/>
        <v>0</v>
      </c>
    </row>
    <row r="664" spans="1:17" ht="18.600000000000001" thickBot="1" x14ac:dyDescent="0.35">
      <c r="A664" s="79" t="s">
        <v>417</v>
      </c>
      <c r="B664" s="15" t="s">
        <v>298</v>
      </c>
      <c r="C664" s="21"/>
      <c r="D664" s="21"/>
      <c r="E664" s="21"/>
      <c r="F664" s="17" t="s">
        <v>221</v>
      </c>
      <c r="G664" s="30">
        <f t="shared" si="262"/>
        <v>263086153404</v>
      </c>
      <c r="H664" s="30">
        <f t="shared" si="262"/>
        <v>0</v>
      </c>
      <c r="I664" s="30">
        <f t="shared" si="262"/>
        <v>0</v>
      </c>
      <c r="J664" s="30">
        <f t="shared" si="262"/>
        <v>0</v>
      </c>
      <c r="K664" s="30">
        <f t="shared" si="262"/>
        <v>0</v>
      </c>
      <c r="L664" s="30">
        <f t="shared" si="262"/>
        <v>0</v>
      </c>
      <c r="M664" s="30">
        <f t="shared" si="262"/>
        <v>263086153404</v>
      </c>
      <c r="N664" s="30">
        <f t="shared" si="262"/>
        <v>263086153404</v>
      </c>
      <c r="O664" s="30">
        <f t="shared" si="262"/>
        <v>263086153404</v>
      </c>
      <c r="P664" s="30">
        <f t="shared" si="262"/>
        <v>0</v>
      </c>
      <c r="Q664" s="31">
        <f t="shared" si="262"/>
        <v>0</v>
      </c>
    </row>
    <row r="665" spans="1:17" ht="18.600000000000001" thickBot="1" x14ac:dyDescent="0.35">
      <c r="A665" s="79" t="s">
        <v>417</v>
      </c>
      <c r="B665" s="20" t="s">
        <v>299</v>
      </c>
      <c r="C665" s="21" t="s">
        <v>175</v>
      </c>
      <c r="D665" s="21">
        <v>11</v>
      </c>
      <c r="E665" s="21" t="s">
        <v>22</v>
      </c>
      <c r="F665" s="22" t="s">
        <v>211</v>
      </c>
      <c r="G665" s="24">
        <v>263086153404</v>
      </c>
      <c r="H665" s="24">
        <v>0</v>
      </c>
      <c r="I665" s="24">
        <v>0</v>
      </c>
      <c r="J665" s="24">
        <v>0</v>
      </c>
      <c r="K665" s="24">
        <v>0</v>
      </c>
      <c r="L665" s="24">
        <f t="shared" si="247"/>
        <v>0</v>
      </c>
      <c r="M665" s="24">
        <f t="shared" si="248"/>
        <v>263086153404</v>
      </c>
      <c r="N665" s="24">
        <v>263086153404</v>
      </c>
      <c r="O665" s="24">
        <v>263086153404</v>
      </c>
      <c r="P665" s="24">
        <v>0</v>
      </c>
      <c r="Q665" s="26">
        <v>0</v>
      </c>
    </row>
    <row r="666" spans="1:17" ht="63" thickBot="1" x14ac:dyDescent="0.35">
      <c r="A666" s="79" t="s">
        <v>417</v>
      </c>
      <c r="B666" s="15" t="s">
        <v>300</v>
      </c>
      <c r="C666" s="53"/>
      <c r="D666" s="53"/>
      <c r="E666" s="53"/>
      <c r="F666" s="17" t="s">
        <v>301</v>
      </c>
      <c r="G666" s="30">
        <f t="shared" ref="G666:Q668" si="263">+G667</f>
        <v>138383140985</v>
      </c>
      <c r="H666" s="30">
        <f t="shared" si="263"/>
        <v>0</v>
      </c>
      <c r="I666" s="30">
        <f t="shared" si="263"/>
        <v>0</v>
      </c>
      <c r="J666" s="30">
        <f t="shared" si="263"/>
        <v>0</v>
      </c>
      <c r="K666" s="30">
        <f t="shared" si="263"/>
        <v>0</v>
      </c>
      <c r="L666" s="30">
        <f t="shared" si="263"/>
        <v>0</v>
      </c>
      <c r="M666" s="30">
        <f t="shared" si="263"/>
        <v>138383140985</v>
      </c>
      <c r="N666" s="30">
        <f t="shared" si="263"/>
        <v>138383140985</v>
      </c>
      <c r="O666" s="30">
        <f t="shared" si="263"/>
        <v>138383140985</v>
      </c>
      <c r="P666" s="30">
        <f t="shared" si="263"/>
        <v>27914520438</v>
      </c>
      <c r="Q666" s="31">
        <f t="shared" si="263"/>
        <v>27914520438</v>
      </c>
    </row>
    <row r="667" spans="1:17" ht="63" thickBot="1" x14ac:dyDescent="0.35">
      <c r="A667" s="79" t="s">
        <v>417</v>
      </c>
      <c r="B667" s="15" t="s">
        <v>302</v>
      </c>
      <c r="C667" s="21"/>
      <c r="D667" s="21"/>
      <c r="E667" s="21"/>
      <c r="F667" s="54" t="s">
        <v>301</v>
      </c>
      <c r="G667" s="30">
        <f t="shared" si="263"/>
        <v>138383140985</v>
      </c>
      <c r="H667" s="30">
        <f t="shared" si="263"/>
        <v>0</v>
      </c>
      <c r="I667" s="30">
        <f t="shared" si="263"/>
        <v>0</v>
      </c>
      <c r="J667" s="30">
        <f t="shared" si="263"/>
        <v>0</v>
      </c>
      <c r="K667" s="30">
        <f t="shared" si="263"/>
        <v>0</v>
      </c>
      <c r="L667" s="30">
        <f t="shared" si="263"/>
        <v>0</v>
      </c>
      <c r="M667" s="30">
        <f t="shared" si="263"/>
        <v>138383140985</v>
      </c>
      <c r="N667" s="30">
        <f t="shared" si="263"/>
        <v>138383140985</v>
      </c>
      <c r="O667" s="30">
        <f t="shared" si="263"/>
        <v>138383140985</v>
      </c>
      <c r="P667" s="30">
        <f t="shared" si="263"/>
        <v>27914520438</v>
      </c>
      <c r="Q667" s="31">
        <f t="shared" si="263"/>
        <v>27914520438</v>
      </c>
    </row>
    <row r="668" spans="1:17" ht="18.600000000000001" thickBot="1" x14ac:dyDescent="0.35">
      <c r="A668" s="79" t="s">
        <v>417</v>
      </c>
      <c r="B668" s="15" t="s">
        <v>303</v>
      </c>
      <c r="C668" s="21"/>
      <c r="D668" s="21"/>
      <c r="E668" s="21"/>
      <c r="F668" s="17" t="s">
        <v>221</v>
      </c>
      <c r="G668" s="30">
        <f t="shared" si="263"/>
        <v>138383140985</v>
      </c>
      <c r="H668" s="30">
        <f t="shared" si="263"/>
        <v>0</v>
      </c>
      <c r="I668" s="30">
        <f t="shared" si="263"/>
        <v>0</v>
      </c>
      <c r="J668" s="30">
        <f t="shared" si="263"/>
        <v>0</v>
      </c>
      <c r="K668" s="30">
        <f t="shared" si="263"/>
        <v>0</v>
      </c>
      <c r="L668" s="30">
        <f t="shared" si="263"/>
        <v>0</v>
      </c>
      <c r="M668" s="30">
        <f t="shared" si="263"/>
        <v>138383140985</v>
      </c>
      <c r="N668" s="30">
        <f t="shared" si="263"/>
        <v>138383140985</v>
      </c>
      <c r="O668" s="30">
        <f t="shared" si="263"/>
        <v>138383140985</v>
      </c>
      <c r="P668" s="30">
        <f t="shared" si="263"/>
        <v>27914520438</v>
      </c>
      <c r="Q668" s="31">
        <f t="shared" si="263"/>
        <v>27914520438</v>
      </c>
    </row>
    <row r="669" spans="1:17" ht="18.600000000000001" thickBot="1" x14ac:dyDescent="0.35">
      <c r="A669" s="79" t="s">
        <v>417</v>
      </c>
      <c r="B669" s="20" t="s">
        <v>304</v>
      </c>
      <c r="C669" s="21" t="s">
        <v>175</v>
      </c>
      <c r="D669" s="21">
        <v>11</v>
      </c>
      <c r="E669" s="21" t="s">
        <v>22</v>
      </c>
      <c r="F669" s="22" t="s">
        <v>211</v>
      </c>
      <c r="G669" s="24">
        <v>138383140985</v>
      </c>
      <c r="H669" s="24">
        <v>0</v>
      </c>
      <c r="I669" s="24">
        <v>0</v>
      </c>
      <c r="J669" s="24">
        <v>0</v>
      </c>
      <c r="K669" s="24">
        <v>0</v>
      </c>
      <c r="L669" s="24">
        <f t="shared" si="247"/>
        <v>0</v>
      </c>
      <c r="M669" s="24">
        <f t="shared" si="248"/>
        <v>138383140985</v>
      </c>
      <c r="N669" s="24">
        <v>138383140985</v>
      </c>
      <c r="O669" s="24">
        <v>138383140985</v>
      </c>
      <c r="P669" s="24">
        <v>27914520438</v>
      </c>
      <c r="Q669" s="26">
        <v>27914520438</v>
      </c>
    </row>
    <row r="670" spans="1:17" ht="63" thickBot="1" x14ac:dyDescent="0.35">
      <c r="A670" s="79" t="s">
        <v>417</v>
      </c>
      <c r="B670" s="15" t="s">
        <v>305</v>
      </c>
      <c r="C670" s="53"/>
      <c r="D670" s="53"/>
      <c r="E670" s="53"/>
      <c r="F670" s="17" t="s">
        <v>306</v>
      </c>
      <c r="G670" s="30">
        <f t="shared" ref="G670:Q672" si="264">+G671</f>
        <v>325658709524</v>
      </c>
      <c r="H670" s="30">
        <f t="shared" si="264"/>
        <v>0</v>
      </c>
      <c r="I670" s="30">
        <f t="shared" si="264"/>
        <v>0</v>
      </c>
      <c r="J670" s="30">
        <f t="shared" si="264"/>
        <v>0</v>
      </c>
      <c r="K670" s="30">
        <f t="shared" si="264"/>
        <v>0</v>
      </c>
      <c r="L670" s="30">
        <f t="shared" si="264"/>
        <v>0</v>
      </c>
      <c r="M670" s="30">
        <f t="shared" si="264"/>
        <v>325658709524</v>
      </c>
      <c r="N670" s="30">
        <f t="shared" si="264"/>
        <v>325658709524</v>
      </c>
      <c r="O670" s="30">
        <f t="shared" si="264"/>
        <v>325658709524</v>
      </c>
      <c r="P670" s="30">
        <f t="shared" si="264"/>
        <v>0</v>
      </c>
      <c r="Q670" s="31">
        <f t="shared" si="264"/>
        <v>0</v>
      </c>
    </row>
    <row r="671" spans="1:17" ht="63" thickBot="1" x14ac:dyDescent="0.35">
      <c r="A671" s="79" t="s">
        <v>417</v>
      </c>
      <c r="B671" s="15" t="s">
        <v>307</v>
      </c>
      <c r="C671" s="21"/>
      <c r="D671" s="21"/>
      <c r="E671" s="21"/>
      <c r="F671" s="54" t="s">
        <v>306</v>
      </c>
      <c r="G671" s="30">
        <f t="shared" si="264"/>
        <v>325658709524</v>
      </c>
      <c r="H671" s="30">
        <f t="shared" si="264"/>
        <v>0</v>
      </c>
      <c r="I671" s="30">
        <f t="shared" si="264"/>
        <v>0</v>
      </c>
      <c r="J671" s="30">
        <f t="shared" si="264"/>
        <v>0</v>
      </c>
      <c r="K671" s="30">
        <f t="shared" si="264"/>
        <v>0</v>
      </c>
      <c r="L671" s="30">
        <f t="shared" si="264"/>
        <v>0</v>
      </c>
      <c r="M671" s="30">
        <f t="shared" si="264"/>
        <v>325658709524</v>
      </c>
      <c r="N671" s="30">
        <f t="shared" si="264"/>
        <v>325658709524</v>
      </c>
      <c r="O671" s="30">
        <f t="shared" si="264"/>
        <v>325658709524</v>
      </c>
      <c r="P671" s="30">
        <f t="shared" si="264"/>
        <v>0</v>
      </c>
      <c r="Q671" s="31">
        <f t="shared" si="264"/>
        <v>0</v>
      </c>
    </row>
    <row r="672" spans="1:17" ht="18.600000000000001" thickBot="1" x14ac:dyDescent="0.35">
      <c r="A672" s="79" t="s">
        <v>417</v>
      </c>
      <c r="B672" s="15" t="s">
        <v>308</v>
      </c>
      <c r="C672" s="21"/>
      <c r="D672" s="21"/>
      <c r="E672" s="21"/>
      <c r="F672" s="17" t="s">
        <v>221</v>
      </c>
      <c r="G672" s="30">
        <f t="shared" si="264"/>
        <v>325658709524</v>
      </c>
      <c r="H672" s="30">
        <f t="shared" si="264"/>
        <v>0</v>
      </c>
      <c r="I672" s="30">
        <f t="shared" si="264"/>
        <v>0</v>
      </c>
      <c r="J672" s="30">
        <f t="shared" si="264"/>
        <v>0</v>
      </c>
      <c r="K672" s="30">
        <f t="shared" si="264"/>
        <v>0</v>
      </c>
      <c r="L672" s="30">
        <f t="shared" si="264"/>
        <v>0</v>
      </c>
      <c r="M672" s="30">
        <f t="shared" si="264"/>
        <v>325658709524</v>
      </c>
      <c r="N672" s="30">
        <f t="shared" si="264"/>
        <v>325658709524</v>
      </c>
      <c r="O672" s="30">
        <f t="shared" si="264"/>
        <v>325658709524</v>
      </c>
      <c r="P672" s="30">
        <f t="shared" si="264"/>
        <v>0</v>
      </c>
      <c r="Q672" s="31">
        <f t="shared" si="264"/>
        <v>0</v>
      </c>
    </row>
    <row r="673" spans="1:18" ht="18.600000000000001" thickBot="1" x14ac:dyDescent="0.35">
      <c r="A673" s="79" t="s">
        <v>417</v>
      </c>
      <c r="B673" s="20" t="s">
        <v>309</v>
      </c>
      <c r="C673" s="21" t="s">
        <v>175</v>
      </c>
      <c r="D673" s="21">
        <v>11</v>
      </c>
      <c r="E673" s="21" t="s">
        <v>22</v>
      </c>
      <c r="F673" s="22" t="s">
        <v>211</v>
      </c>
      <c r="G673" s="24">
        <v>325658709524</v>
      </c>
      <c r="H673" s="24">
        <v>0</v>
      </c>
      <c r="I673" s="24">
        <v>0</v>
      </c>
      <c r="J673" s="24">
        <v>0</v>
      </c>
      <c r="K673" s="24">
        <v>0</v>
      </c>
      <c r="L673" s="24">
        <f t="shared" si="247"/>
        <v>0</v>
      </c>
      <c r="M673" s="24">
        <f t="shared" si="248"/>
        <v>325658709524</v>
      </c>
      <c r="N673" s="24">
        <v>325658709524</v>
      </c>
      <c r="O673" s="24">
        <v>325658709524</v>
      </c>
      <c r="P673" s="24">
        <v>0</v>
      </c>
      <c r="Q673" s="26">
        <v>0</v>
      </c>
    </row>
    <row r="674" spans="1:18" ht="63" thickBot="1" x14ac:dyDescent="0.35">
      <c r="A674" s="79" t="s">
        <v>417</v>
      </c>
      <c r="B674" s="15" t="s">
        <v>310</v>
      </c>
      <c r="C674" s="53"/>
      <c r="D674" s="53"/>
      <c r="E674" s="53"/>
      <c r="F674" s="17" t="s">
        <v>311</v>
      </c>
      <c r="G674" s="30">
        <f>+G675</f>
        <v>101620433497</v>
      </c>
      <c r="H674" s="30">
        <f t="shared" ref="H674:Q676" si="265">+H675</f>
        <v>0</v>
      </c>
      <c r="I674" s="30">
        <f t="shared" si="265"/>
        <v>0</v>
      </c>
      <c r="J674" s="30">
        <f t="shared" si="265"/>
        <v>0</v>
      </c>
      <c r="K674" s="30">
        <f t="shared" si="265"/>
        <v>0</v>
      </c>
      <c r="L674" s="30">
        <f t="shared" si="265"/>
        <v>0</v>
      </c>
      <c r="M674" s="30">
        <f t="shared" si="265"/>
        <v>101620433497</v>
      </c>
      <c r="N674" s="30">
        <f t="shared" si="265"/>
        <v>101620433497</v>
      </c>
      <c r="O674" s="30">
        <f t="shared" si="265"/>
        <v>101620433497</v>
      </c>
      <c r="P674" s="30">
        <f t="shared" si="265"/>
        <v>89796372</v>
      </c>
      <c r="Q674" s="31">
        <f t="shared" si="265"/>
        <v>89796372</v>
      </c>
    </row>
    <row r="675" spans="1:18" ht="63" thickBot="1" x14ac:dyDescent="0.35">
      <c r="A675" s="79" t="s">
        <v>417</v>
      </c>
      <c r="B675" s="15" t="s">
        <v>312</v>
      </c>
      <c r="C675" s="21"/>
      <c r="D675" s="21"/>
      <c r="E675" s="21"/>
      <c r="F675" s="54" t="s">
        <v>311</v>
      </c>
      <c r="G675" s="30">
        <f t="shared" ref="G675:Q676" si="266">+G676</f>
        <v>101620433497</v>
      </c>
      <c r="H675" s="30">
        <f t="shared" si="266"/>
        <v>0</v>
      </c>
      <c r="I675" s="30">
        <f t="shared" si="266"/>
        <v>0</v>
      </c>
      <c r="J675" s="30">
        <f t="shared" si="266"/>
        <v>0</v>
      </c>
      <c r="K675" s="30">
        <f t="shared" si="266"/>
        <v>0</v>
      </c>
      <c r="L675" s="30">
        <f t="shared" si="266"/>
        <v>0</v>
      </c>
      <c r="M675" s="30">
        <f t="shared" si="266"/>
        <v>101620433497</v>
      </c>
      <c r="N675" s="30">
        <f t="shared" si="266"/>
        <v>101620433497</v>
      </c>
      <c r="O675" s="30">
        <f t="shared" si="266"/>
        <v>101620433497</v>
      </c>
      <c r="P675" s="30">
        <f t="shared" si="266"/>
        <v>89796372</v>
      </c>
      <c r="Q675" s="31">
        <f t="shared" si="266"/>
        <v>89796372</v>
      </c>
    </row>
    <row r="676" spans="1:18" ht="18.600000000000001" thickBot="1" x14ac:dyDescent="0.35">
      <c r="A676" s="79" t="s">
        <v>417</v>
      </c>
      <c r="B676" s="15" t="s">
        <v>313</v>
      </c>
      <c r="C676" s="21"/>
      <c r="D676" s="21"/>
      <c r="E676" s="21"/>
      <c r="F676" s="17" t="s">
        <v>221</v>
      </c>
      <c r="G676" s="30">
        <f t="shared" si="266"/>
        <v>101620433497</v>
      </c>
      <c r="H676" s="30">
        <f t="shared" si="266"/>
        <v>0</v>
      </c>
      <c r="I676" s="30">
        <f t="shared" si="266"/>
        <v>0</v>
      </c>
      <c r="J676" s="30">
        <f t="shared" si="266"/>
        <v>0</v>
      </c>
      <c r="K676" s="30">
        <f t="shared" si="266"/>
        <v>0</v>
      </c>
      <c r="L676" s="30">
        <f t="shared" si="266"/>
        <v>0</v>
      </c>
      <c r="M676" s="30">
        <f t="shared" si="266"/>
        <v>101620433497</v>
      </c>
      <c r="N676" s="30">
        <f t="shared" si="265"/>
        <v>101620433497</v>
      </c>
      <c r="O676" s="30">
        <f t="shared" si="265"/>
        <v>101620433497</v>
      </c>
      <c r="P676" s="30">
        <f t="shared" si="265"/>
        <v>89796372</v>
      </c>
      <c r="Q676" s="31">
        <f t="shared" si="265"/>
        <v>89796372</v>
      </c>
    </row>
    <row r="677" spans="1:18" ht="18.600000000000001" thickBot="1" x14ac:dyDescent="0.35">
      <c r="A677" s="79" t="s">
        <v>417</v>
      </c>
      <c r="B677" s="20" t="s">
        <v>314</v>
      </c>
      <c r="C677" s="21" t="s">
        <v>175</v>
      </c>
      <c r="D677" s="21">
        <v>11</v>
      </c>
      <c r="E677" s="21" t="s">
        <v>22</v>
      </c>
      <c r="F677" s="22" t="s">
        <v>211</v>
      </c>
      <c r="G677" s="24">
        <v>101620433497</v>
      </c>
      <c r="H677" s="24">
        <v>0</v>
      </c>
      <c r="I677" s="24">
        <v>0</v>
      </c>
      <c r="J677" s="24">
        <v>0</v>
      </c>
      <c r="K677" s="24">
        <v>0</v>
      </c>
      <c r="L677" s="24">
        <f t="shared" si="247"/>
        <v>0</v>
      </c>
      <c r="M677" s="24">
        <f t="shared" si="248"/>
        <v>101620433497</v>
      </c>
      <c r="N677" s="24">
        <v>101620433497</v>
      </c>
      <c r="O677" s="24">
        <v>101620433497</v>
      </c>
      <c r="P677" s="24">
        <v>89796372</v>
      </c>
      <c r="Q677" s="26">
        <v>89796372</v>
      </c>
    </row>
    <row r="678" spans="1:18" ht="63" thickBot="1" x14ac:dyDescent="0.35">
      <c r="A678" s="79" t="s">
        <v>417</v>
      </c>
      <c r="B678" s="15" t="s">
        <v>315</v>
      </c>
      <c r="C678" s="53"/>
      <c r="D678" s="53"/>
      <c r="E678" s="53"/>
      <c r="F678" s="17" t="s">
        <v>316</v>
      </c>
      <c r="G678" s="30">
        <f t="shared" ref="G678:Q680" si="267">+G679</f>
        <v>331558916195</v>
      </c>
      <c r="H678" s="30">
        <f t="shared" si="267"/>
        <v>0</v>
      </c>
      <c r="I678" s="30">
        <f t="shared" si="267"/>
        <v>0</v>
      </c>
      <c r="J678" s="30">
        <f t="shared" si="267"/>
        <v>0</v>
      </c>
      <c r="K678" s="30">
        <f t="shared" si="267"/>
        <v>0</v>
      </c>
      <c r="L678" s="30">
        <f t="shared" si="267"/>
        <v>0</v>
      </c>
      <c r="M678" s="30">
        <f t="shared" si="267"/>
        <v>331558916195</v>
      </c>
      <c r="N678" s="30">
        <f t="shared" si="267"/>
        <v>331558916195</v>
      </c>
      <c r="O678" s="30">
        <f t="shared" si="267"/>
        <v>331558916195</v>
      </c>
      <c r="P678" s="30">
        <f t="shared" si="267"/>
        <v>0</v>
      </c>
      <c r="Q678" s="31">
        <f t="shared" si="267"/>
        <v>0</v>
      </c>
    </row>
    <row r="679" spans="1:18" ht="63" thickBot="1" x14ac:dyDescent="0.35">
      <c r="A679" s="79" t="s">
        <v>417</v>
      </c>
      <c r="B679" s="15" t="s">
        <v>317</v>
      </c>
      <c r="C679" s="21"/>
      <c r="D679" s="21"/>
      <c r="E679" s="21"/>
      <c r="F679" s="17" t="s">
        <v>316</v>
      </c>
      <c r="G679" s="30">
        <f t="shared" si="267"/>
        <v>331558916195</v>
      </c>
      <c r="H679" s="30">
        <f t="shared" si="267"/>
        <v>0</v>
      </c>
      <c r="I679" s="30">
        <f t="shared" si="267"/>
        <v>0</v>
      </c>
      <c r="J679" s="30">
        <f t="shared" si="267"/>
        <v>0</v>
      </c>
      <c r="K679" s="30">
        <f t="shared" si="267"/>
        <v>0</v>
      </c>
      <c r="L679" s="30">
        <f t="shared" si="267"/>
        <v>0</v>
      </c>
      <c r="M679" s="30">
        <f t="shared" si="267"/>
        <v>331558916195</v>
      </c>
      <c r="N679" s="30">
        <f t="shared" si="267"/>
        <v>331558916195</v>
      </c>
      <c r="O679" s="30">
        <f t="shared" si="267"/>
        <v>331558916195</v>
      </c>
      <c r="P679" s="30">
        <f t="shared" si="267"/>
        <v>0</v>
      </c>
      <c r="Q679" s="31">
        <f t="shared" si="267"/>
        <v>0</v>
      </c>
    </row>
    <row r="680" spans="1:18" ht="18.600000000000001" thickBot="1" x14ac:dyDescent="0.35">
      <c r="A680" s="79" t="s">
        <v>417</v>
      </c>
      <c r="B680" s="15" t="s">
        <v>318</v>
      </c>
      <c r="C680" s="21"/>
      <c r="D680" s="21"/>
      <c r="E680" s="21"/>
      <c r="F680" s="17" t="s">
        <v>221</v>
      </c>
      <c r="G680" s="30">
        <f t="shared" si="267"/>
        <v>331558916195</v>
      </c>
      <c r="H680" s="30">
        <f t="shared" si="267"/>
        <v>0</v>
      </c>
      <c r="I680" s="30">
        <f t="shared" si="267"/>
        <v>0</v>
      </c>
      <c r="J680" s="30">
        <f t="shared" si="267"/>
        <v>0</v>
      </c>
      <c r="K680" s="30">
        <f t="shared" si="267"/>
        <v>0</v>
      </c>
      <c r="L680" s="30">
        <f t="shared" si="267"/>
        <v>0</v>
      </c>
      <c r="M680" s="30">
        <f t="shared" si="267"/>
        <v>331558916195</v>
      </c>
      <c r="N680" s="30">
        <f t="shared" si="267"/>
        <v>331558916195</v>
      </c>
      <c r="O680" s="30">
        <f t="shared" si="267"/>
        <v>331558916195</v>
      </c>
      <c r="P680" s="30">
        <f t="shared" si="267"/>
        <v>0</v>
      </c>
      <c r="Q680" s="31">
        <f t="shared" si="267"/>
        <v>0</v>
      </c>
    </row>
    <row r="681" spans="1:18" ht="18.600000000000001" thickBot="1" x14ac:dyDescent="0.35">
      <c r="A681" s="79" t="s">
        <v>417</v>
      </c>
      <c r="B681" s="20" t="s">
        <v>319</v>
      </c>
      <c r="C681" s="21" t="s">
        <v>175</v>
      </c>
      <c r="D681" s="21">
        <v>11</v>
      </c>
      <c r="E681" s="21" t="s">
        <v>22</v>
      </c>
      <c r="F681" s="22" t="s">
        <v>211</v>
      </c>
      <c r="G681" s="24">
        <v>331558916195</v>
      </c>
      <c r="H681" s="24">
        <v>0</v>
      </c>
      <c r="I681" s="24">
        <v>0</v>
      </c>
      <c r="J681" s="24">
        <v>0</v>
      </c>
      <c r="K681" s="24">
        <v>0</v>
      </c>
      <c r="L681" s="24">
        <f t="shared" si="247"/>
        <v>0</v>
      </c>
      <c r="M681" s="24">
        <f t="shared" si="248"/>
        <v>331558916195</v>
      </c>
      <c r="N681" s="24">
        <v>331558916195</v>
      </c>
      <c r="O681" s="24">
        <v>331558916195</v>
      </c>
      <c r="P681" s="24">
        <v>0</v>
      </c>
      <c r="Q681" s="26">
        <v>0</v>
      </c>
    </row>
    <row r="682" spans="1:18" ht="63" thickBot="1" x14ac:dyDescent="0.35">
      <c r="A682" s="79" t="s">
        <v>417</v>
      </c>
      <c r="B682" s="15" t="s">
        <v>320</v>
      </c>
      <c r="C682" s="53"/>
      <c r="D682" s="53"/>
      <c r="E682" s="53"/>
      <c r="F682" s="17" t="s">
        <v>321</v>
      </c>
      <c r="G682" s="30">
        <f t="shared" ref="G682:Q684" si="268">+G683</f>
        <v>57639326986</v>
      </c>
      <c r="H682" s="30">
        <f t="shared" si="268"/>
        <v>0</v>
      </c>
      <c r="I682" s="30">
        <f t="shared" si="268"/>
        <v>0</v>
      </c>
      <c r="J682" s="30">
        <f t="shared" si="268"/>
        <v>0</v>
      </c>
      <c r="K682" s="30">
        <f t="shared" si="268"/>
        <v>0</v>
      </c>
      <c r="L682" s="30">
        <f t="shared" si="268"/>
        <v>0</v>
      </c>
      <c r="M682" s="30">
        <f t="shared" si="268"/>
        <v>57639326986</v>
      </c>
      <c r="N682" s="30">
        <f t="shared" si="268"/>
        <v>57639326986</v>
      </c>
      <c r="O682" s="30">
        <f t="shared" si="268"/>
        <v>57639326986</v>
      </c>
      <c r="P682" s="30">
        <f t="shared" si="268"/>
        <v>0</v>
      </c>
      <c r="Q682" s="31">
        <f t="shared" si="268"/>
        <v>0</v>
      </c>
    </row>
    <row r="683" spans="1:18" ht="63" thickBot="1" x14ac:dyDescent="0.35">
      <c r="A683" s="79" t="s">
        <v>417</v>
      </c>
      <c r="B683" s="15" t="s">
        <v>322</v>
      </c>
      <c r="C683" s="21"/>
      <c r="D683" s="21"/>
      <c r="E683" s="21"/>
      <c r="F683" s="54" t="s">
        <v>321</v>
      </c>
      <c r="G683" s="30">
        <f t="shared" si="268"/>
        <v>57639326986</v>
      </c>
      <c r="H683" s="30">
        <f t="shared" si="268"/>
        <v>0</v>
      </c>
      <c r="I683" s="30">
        <f t="shared" si="268"/>
        <v>0</v>
      </c>
      <c r="J683" s="30">
        <f t="shared" si="268"/>
        <v>0</v>
      </c>
      <c r="K683" s="30">
        <f t="shared" si="268"/>
        <v>0</v>
      </c>
      <c r="L683" s="30">
        <f t="shared" si="268"/>
        <v>0</v>
      </c>
      <c r="M683" s="30">
        <f t="shared" si="268"/>
        <v>57639326986</v>
      </c>
      <c r="N683" s="30">
        <f t="shared" si="268"/>
        <v>57639326986</v>
      </c>
      <c r="O683" s="30">
        <f t="shared" si="268"/>
        <v>57639326986</v>
      </c>
      <c r="P683" s="30">
        <f t="shared" si="268"/>
        <v>0</v>
      </c>
      <c r="Q683" s="31">
        <f t="shared" si="268"/>
        <v>0</v>
      </c>
    </row>
    <row r="684" spans="1:18" ht="18.600000000000001" thickBot="1" x14ac:dyDescent="0.35">
      <c r="A684" s="79" t="s">
        <v>417</v>
      </c>
      <c r="B684" s="15" t="s">
        <v>323</v>
      </c>
      <c r="C684" s="21"/>
      <c r="D684" s="21"/>
      <c r="E684" s="21"/>
      <c r="F684" s="17" t="s">
        <v>221</v>
      </c>
      <c r="G684" s="30">
        <f t="shared" si="268"/>
        <v>57639326986</v>
      </c>
      <c r="H684" s="30">
        <f t="shared" si="268"/>
        <v>0</v>
      </c>
      <c r="I684" s="30">
        <f t="shared" si="268"/>
        <v>0</v>
      </c>
      <c r="J684" s="30">
        <f t="shared" si="268"/>
        <v>0</v>
      </c>
      <c r="K684" s="30">
        <f t="shared" si="268"/>
        <v>0</v>
      </c>
      <c r="L684" s="30">
        <f t="shared" si="268"/>
        <v>0</v>
      </c>
      <c r="M684" s="30">
        <f t="shared" si="268"/>
        <v>57639326986</v>
      </c>
      <c r="N684" s="30">
        <f t="shared" si="268"/>
        <v>57639326986</v>
      </c>
      <c r="O684" s="30">
        <f t="shared" si="268"/>
        <v>57639326986</v>
      </c>
      <c r="P684" s="30">
        <f t="shared" si="268"/>
        <v>0</v>
      </c>
      <c r="Q684" s="31">
        <f t="shared" si="268"/>
        <v>0</v>
      </c>
    </row>
    <row r="685" spans="1:18" ht="18.600000000000001" thickBot="1" x14ac:dyDescent="0.35">
      <c r="A685" s="79" t="s">
        <v>417</v>
      </c>
      <c r="B685" s="20" t="s">
        <v>324</v>
      </c>
      <c r="C685" s="21" t="s">
        <v>175</v>
      </c>
      <c r="D685" s="21">
        <v>11</v>
      </c>
      <c r="E685" s="21" t="s">
        <v>22</v>
      </c>
      <c r="F685" s="22" t="s">
        <v>211</v>
      </c>
      <c r="G685" s="24">
        <v>57639326986</v>
      </c>
      <c r="H685" s="24">
        <v>0</v>
      </c>
      <c r="I685" s="24">
        <v>0</v>
      </c>
      <c r="J685" s="24">
        <v>0</v>
      </c>
      <c r="K685" s="24">
        <v>0</v>
      </c>
      <c r="L685" s="24">
        <f t="shared" si="247"/>
        <v>0</v>
      </c>
      <c r="M685" s="24">
        <f t="shared" si="248"/>
        <v>57639326986</v>
      </c>
      <c r="N685" s="24">
        <v>57639326986</v>
      </c>
      <c r="O685" s="24">
        <v>57639326986</v>
      </c>
      <c r="P685" s="24">
        <v>0</v>
      </c>
      <c r="Q685" s="26">
        <v>0</v>
      </c>
    </row>
    <row r="686" spans="1:18" ht="47.4" thickBot="1" x14ac:dyDescent="0.35">
      <c r="A686" s="79" t="s">
        <v>417</v>
      </c>
      <c r="B686" s="56" t="s">
        <v>325</v>
      </c>
      <c r="C686" s="64"/>
      <c r="D686" s="16"/>
      <c r="E686" s="16"/>
      <c r="F686" s="54" t="s">
        <v>403</v>
      </c>
      <c r="G686" s="27">
        <f>+G687</f>
        <v>15000000000</v>
      </c>
      <c r="H686" s="27">
        <f t="shared" ref="H686:K686" si="269">+H687</f>
        <v>0</v>
      </c>
      <c r="I686" s="27">
        <f t="shared" si="269"/>
        <v>0</v>
      </c>
      <c r="J686" s="27">
        <f t="shared" si="269"/>
        <v>0</v>
      </c>
      <c r="K686" s="27">
        <f t="shared" si="269"/>
        <v>0</v>
      </c>
      <c r="L686" s="28">
        <f t="shared" si="247"/>
        <v>0</v>
      </c>
      <c r="M686" s="28">
        <f t="shared" si="248"/>
        <v>15000000000</v>
      </c>
      <c r="N686" s="28">
        <f>+N687</f>
        <v>5751172050</v>
      </c>
      <c r="O686" s="28">
        <f>+O687</f>
        <v>354262050</v>
      </c>
      <c r="P686" s="28">
        <v>0</v>
      </c>
      <c r="Q686" s="29">
        <f>+Q687</f>
        <v>0</v>
      </c>
      <c r="R686" s="2"/>
    </row>
    <row r="687" spans="1:18" ht="47.4" thickBot="1" x14ac:dyDescent="0.35">
      <c r="A687" s="79" t="s">
        <v>417</v>
      </c>
      <c r="B687" s="56" t="s">
        <v>402</v>
      </c>
      <c r="C687" s="64"/>
      <c r="D687" s="16"/>
      <c r="E687" s="16"/>
      <c r="F687" s="54" t="s">
        <v>403</v>
      </c>
      <c r="G687" s="27">
        <f>+G688+G690+G692</f>
        <v>15000000000</v>
      </c>
      <c r="H687" s="27">
        <f t="shared" ref="H687:Q687" si="270">+H688+H690+H692</f>
        <v>0</v>
      </c>
      <c r="I687" s="27">
        <f t="shared" si="270"/>
        <v>0</v>
      </c>
      <c r="J687" s="27">
        <f t="shared" si="270"/>
        <v>0</v>
      </c>
      <c r="K687" s="27">
        <f t="shared" si="270"/>
        <v>0</v>
      </c>
      <c r="L687" s="27">
        <f t="shared" si="270"/>
        <v>0</v>
      </c>
      <c r="M687" s="27">
        <f t="shared" si="270"/>
        <v>15000000000</v>
      </c>
      <c r="N687" s="27">
        <f t="shared" si="270"/>
        <v>5751172050</v>
      </c>
      <c r="O687" s="27">
        <f t="shared" si="270"/>
        <v>354262050</v>
      </c>
      <c r="P687" s="27">
        <f t="shared" si="270"/>
        <v>0</v>
      </c>
      <c r="Q687" s="70">
        <f t="shared" si="270"/>
        <v>0</v>
      </c>
      <c r="R687" s="2"/>
    </row>
    <row r="688" spans="1:18" ht="18.600000000000001" thickBot="1" x14ac:dyDescent="0.35">
      <c r="A688" s="79" t="s">
        <v>417</v>
      </c>
      <c r="B688" s="56" t="s">
        <v>404</v>
      </c>
      <c r="C688" s="64"/>
      <c r="D688" s="16"/>
      <c r="E688" s="16"/>
      <c r="F688" s="54" t="s">
        <v>405</v>
      </c>
      <c r="G688" s="27">
        <f>+G689</f>
        <v>3974737950</v>
      </c>
      <c r="H688" s="27">
        <f t="shared" ref="H688:Q688" si="271">+H689</f>
        <v>0</v>
      </c>
      <c r="I688" s="27">
        <f t="shared" si="271"/>
        <v>0</v>
      </c>
      <c r="J688" s="27">
        <f t="shared" si="271"/>
        <v>0</v>
      </c>
      <c r="K688" s="27">
        <f t="shared" si="271"/>
        <v>0</v>
      </c>
      <c r="L688" s="27">
        <f t="shared" si="271"/>
        <v>0</v>
      </c>
      <c r="M688" s="27">
        <f t="shared" si="271"/>
        <v>3974737950</v>
      </c>
      <c r="N688" s="27">
        <f t="shared" si="271"/>
        <v>10000</v>
      </c>
      <c r="O688" s="27">
        <f t="shared" si="271"/>
        <v>0</v>
      </c>
      <c r="P688" s="27">
        <f t="shared" si="271"/>
        <v>0</v>
      </c>
      <c r="Q688" s="70">
        <f t="shared" si="271"/>
        <v>0</v>
      </c>
      <c r="R688" s="2"/>
    </row>
    <row r="689" spans="1:18" ht="18.600000000000001" thickBot="1" x14ac:dyDescent="0.35">
      <c r="A689" s="79" t="s">
        <v>417</v>
      </c>
      <c r="B689" s="59" t="s">
        <v>406</v>
      </c>
      <c r="C689" s="60" t="s">
        <v>175</v>
      </c>
      <c r="D689" s="21">
        <v>54</v>
      </c>
      <c r="E689" s="21" t="s">
        <v>22</v>
      </c>
      <c r="F689" s="22" t="s">
        <v>211</v>
      </c>
      <c r="G689" s="35">
        <v>3974737950</v>
      </c>
      <c r="H689" s="35">
        <v>0</v>
      </c>
      <c r="I689" s="35">
        <v>0</v>
      </c>
      <c r="J689" s="35">
        <v>0</v>
      </c>
      <c r="K689" s="35">
        <v>0</v>
      </c>
      <c r="L689" s="35">
        <f t="shared" ref="L689:L744" si="272">+H689-I689+J689-K689</f>
        <v>0</v>
      </c>
      <c r="M689" s="24">
        <f t="shared" ref="M689:M744" si="273">+G689+L689</f>
        <v>3974737950</v>
      </c>
      <c r="N689" s="35">
        <v>10000</v>
      </c>
      <c r="O689" s="35">
        <v>0</v>
      </c>
      <c r="P689" s="35">
        <v>0</v>
      </c>
      <c r="Q689" s="71">
        <v>0</v>
      </c>
    </row>
    <row r="690" spans="1:18" ht="31.8" thickBot="1" x14ac:dyDescent="0.35">
      <c r="A690" s="79" t="s">
        <v>417</v>
      </c>
      <c r="B690" s="56" t="s">
        <v>407</v>
      </c>
      <c r="C690" s="64"/>
      <c r="D690" s="16"/>
      <c r="E690" s="16"/>
      <c r="F690" s="54" t="s">
        <v>408</v>
      </c>
      <c r="G690" s="27">
        <f>+G691</f>
        <v>5396885000</v>
      </c>
      <c r="H690" s="27">
        <f t="shared" ref="H690:Q690" si="274">+H691</f>
        <v>0</v>
      </c>
      <c r="I690" s="27">
        <f t="shared" si="274"/>
        <v>0</v>
      </c>
      <c r="J690" s="27">
        <f t="shared" si="274"/>
        <v>0</v>
      </c>
      <c r="K690" s="27">
        <f t="shared" si="274"/>
        <v>0</v>
      </c>
      <c r="L690" s="27">
        <f t="shared" si="274"/>
        <v>0</v>
      </c>
      <c r="M690" s="27">
        <f t="shared" si="274"/>
        <v>5396885000</v>
      </c>
      <c r="N690" s="27">
        <f t="shared" si="274"/>
        <v>5396885000</v>
      </c>
      <c r="O690" s="27">
        <f t="shared" si="274"/>
        <v>0</v>
      </c>
      <c r="P690" s="27">
        <f t="shared" si="274"/>
        <v>0</v>
      </c>
      <c r="Q690" s="70">
        <f t="shared" si="274"/>
        <v>0</v>
      </c>
      <c r="R690" s="2"/>
    </row>
    <row r="691" spans="1:18" ht="18.600000000000001" thickBot="1" x14ac:dyDescent="0.35">
      <c r="A691" s="79" t="s">
        <v>417</v>
      </c>
      <c r="B691" s="59" t="s">
        <v>409</v>
      </c>
      <c r="C691" s="60" t="s">
        <v>175</v>
      </c>
      <c r="D691" s="21">
        <v>54</v>
      </c>
      <c r="E691" s="21" t="s">
        <v>22</v>
      </c>
      <c r="F691" s="22" t="s">
        <v>211</v>
      </c>
      <c r="G691" s="35">
        <v>5396885000</v>
      </c>
      <c r="H691" s="35">
        <v>0</v>
      </c>
      <c r="I691" s="35">
        <v>0</v>
      </c>
      <c r="J691" s="35">
        <v>0</v>
      </c>
      <c r="K691" s="35">
        <v>0</v>
      </c>
      <c r="L691" s="35">
        <f t="shared" si="272"/>
        <v>0</v>
      </c>
      <c r="M691" s="24">
        <f t="shared" si="273"/>
        <v>5396885000</v>
      </c>
      <c r="N691" s="24">
        <v>5396885000</v>
      </c>
      <c r="O691" s="24">
        <v>0</v>
      </c>
      <c r="P691" s="24">
        <v>0</v>
      </c>
      <c r="Q691" s="26">
        <v>0</v>
      </c>
    </row>
    <row r="692" spans="1:18" ht="18.600000000000001" thickBot="1" x14ac:dyDescent="0.35">
      <c r="A692" s="79" t="s">
        <v>417</v>
      </c>
      <c r="B692" s="56" t="s">
        <v>410</v>
      </c>
      <c r="C692" s="64"/>
      <c r="D692" s="16"/>
      <c r="E692" s="16"/>
      <c r="F692" s="54" t="s">
        <v>221</v>
      </c>
      <c r="G692" s="27">
        <f>+G693</f>
        <v>5628377050</v>
      </c>
      <c r="H692" s="27">
        <f t="shared" ref="H692:Q692" si="275">+H693</f>
        <v>0</v>
      </c>
      <c r="I692" s="27">
        <f t="shared" si="275"/>
        <v>0</v>
      </c>
      <c r="J692" s="27">
        <f t="shared" si="275"/>
        <v>0</v>
      </c>
      <c r="K692" s="27">
        <f t="shared" si="275"/>
        <v>0</v>
      </c>
      <c r="L692" s="27">
        <f t="shared" si="275"/>
        <v>0</v>
      </c>
      <c r="M692" s="27">
        <f t="shared" si="275"/>
        <v>5628377050</v>
      </c>
      <c r="N692" s="27">
        <f t="shared" si="275"/>
        <v>354277050</v>
      </c>
      <c r="O692" s="27">
        <f t="shared" si="275"/>
        <v>354262050</v>
      </c>
      <c r="P692" s="27">
        <f t="shared" si="275"/>
        <v>0</v>
      </c>
      <c r="Q692" s="70">
        <f t="shared" si="275"/>
        <v>0</v>
      </c>
    </row>
    <row r="693" spans="1:18" ht="18.600000000000001" thickBot="1" x14ac:dyDescent="0.35">
      <c r="A693" s="79" t="s">
        <v>417</v>
      </c>
      <c r="B693" s="59" t="s">
        <v>411</v>
      </c>
      <c r="C693" s="60" t="s">
        <v>175</v>
      </c>
      <c r="D693" s="21">
        <v>54</v>
      </c>
      <c r="E693" s="21" t="s">
        <v>22</v>
      </c>
      <c r="F693" s="22" t="s">
        <v>211</v>
      </c>
      <c r="G693" s="35">
        <v>5628377050</v>
      </c>
      <c r="H693" s="35">
        <v>0</v>
      </c>
      <c r="I693" s="35">
        <v>0</v>
      </c>
      <c r="J693" s="35">
        <v>0</v>
      </c>
      <c r="K693" s="35">
        <v>0</v>
      </c>
      <c r="L693" s="35">
        <f t="shared" si="272"/>
        <v>0</v>
      </c>
      <c r="M693" s="24">
        <f t="shared" si="273"/>
        <v>5628377050</v>
      </c>
      <c r="N693" s="35">
        <v>354277050</v>
      </c>
      <c r="O693" s="35">
        <v>354262050</v>
      </c>
      <c r="P693" s="35">
        <v>0</v>
      </c>
      <c r="Q693" s="71">
        <v>0</v>
      </c>
    </row>
    <row r="694" spans="1:18" ht="31.8" thickBot="1" x14ac:dyDescent="0.35">
      <c r="A694" s="79" t="s">
        <v>417</v>
      </c>
      <c r="B694" s="15" t="s">
        <v>327</v>
      </c>
      <c r="C694" s="53"/>
      <c r="D694" s="53"/>
      <c r="E694" s="53"/>
      <c r="F694" s="54" t="s">
        <v>328</v>
      </c>
      <c r="G694" s="30">
        <f t="shared" ref="G694:Q698" si="276">+G695</f>
        <v>2500000000</v>
      </c>
      <c r="H694" s="30">
        <f t="shared" si="276"/>
        <v>0</v>
      </c>
      <c r="I694" s="30">
        <f t="shared" si="276"/>
        <v>0</v>
      </c>
      <c r="J694" s="30">
        <f t="shared" si="276"/>
        <v>0</v>
      </c>
      <c r="K694" s="30">
        <f t="shared" si="276"/>
        <v>0</v>
      </c>
      <c r="L694" s="30">
        <f t="shared" si="276"/>
        <v>0</v>
      </c>
      <c r="M694" s="30">
        <f t="shared" si="276"/>
        <v>2500000000</v>
      </c>
      <c r="N694" s="30">
        <f t="shared" si="276"/>
        <v>2006884181.0899999</v>
      </c>
      <c r="O694" s="30">
        <f t="shared" si="276"/>
        <v>1824252188.6400001</v>
      </c>
      <c r="P694" s="30">
        <f t="shared" si="276"/>
        <v>247193312.03999999</v>
      </c>
      <c r="Q694" s="31">
        <f t="shared" si="276"/>
        <v>247184174.49000001</v>
      </c>
    </row>
    <row r="695" spans="1:18" ht="18.600000000000001" thickBot="1" x14ac:dyDescent="0.35">
      <c r="A695" s="79" t="s">
        <v>417</v>
      </c>
      <c r="B695" s="15" t="s">
        <v>329</v>
      </c>
      <c r="C695" s="21"/>
      <c r="D695" s="21"/>
      <c r="E695" s="21"/>
      <c r="F695" s="17" t="s">
        <v>204</v>
      </c>
      <c r="G695" s="30">
        <f t="shared" si="276"/>
        <v>2500000000</v>
      </c>
      <c r="H695" s="30">
        <f t="shared" si="276"/>
        <v>0</v>
      </c>
      <c r="I695" s="30">
        <f t="shared" si="276"/>
        <v>0</v>
      </c>
      <c r="J695" s="30">
        <f t="shared" si="276"/>
        <v>0</v>
      </c>
      <c r="K695" s="30">
        <f t="shared" si="276"/>
        <v>0</v>
      </c>
      <c r="L695" s="30">
        <f t="shared" si="276"/>
        <v>0</v>
      </c>
      <c r="M695" s="30">
        <f t="shared" si="276"/>
        <v>2500000000</v>
      </c>
      <c r="N695" s="30">
        <f t="shared" si="276"/>
        <v>2006884181.0899999</v>
      </c>
      <c r="O695" s="30">
        <f t="shared" si="276"/>
        <v>1824252188.6400001</v>
      </c>
      <c r="P695" s="30">
        <f t="shared" si="276"/>
        <v>247193312.03999999</v>
      </c>
      <c r="Q695" s="31">
        <f t="shared" si="276"/>
        <v>247184174.49000001</v>
      </c>
    </row>
    <row r="696" spans="1:18" ht="31.8" thickBot="1" x14ac:dyDescent="0.35">
      <c r="A696" s="79" t="s">
        <v>417</v>
      </c>
      <c r="B696" s="15" t="s">
        <v>330</v>
      </c>
      <c r="C696" s="21"/>
      <c r="D696" s="21"/>
      <c r="E696" s="21"/>
      <c r="F696" s="17" t="s">
        <v>331</v>
      </c>
      <c r="G696" s="30">
        <f t="shared" si="276"/>
        <v>2500000000</v>
      </c>
      <c r="H696" s="30">
        <f t="shared" si="276"/>
        <v>0</v>
      </c>
      <c r="I696" s="30">
        <f t="shared" si="276"/>
        <v>0</v>
      </c>
      <c r="J696" s="30">
        <f t="shared" si="276"/>
        <v>0</v>
      </c>
      <c r="K696" s="30">
        <f t="shared" si="276"/>
        <v>0</v>
      </c>
      <c r="L696" s="30">
        <f t="shared" si="276"/>
        <v>0</v>
      </c>
      <c r="M696" s="30">
        <f t="shared" si="276"/>
        <v>2500000000</v>
      </c>
      <c r="N696" s="30">
        <f t="shared" si="276"/>
        <v>2006884181.0899999</v>
      </c>
      <c r="O696" s="30">
        <f t="shared" si="276"/>
        <v>1824252188.6400001</v>
      </c>
      <c r="P696" s="30">
        <f t="shared" si="276"/>
        <v>247193312.03999999</v>
      </c>
      <c r="Q696" s="31">
        <f t="shared" si="276"/>
        <v>247184174.49000001</v>
      </c>
    </row>
    <row r="697" spans="1:18" ht="31.8" thickBot="1" x14ac:dyDescent="0.35">
      <c r="A697" s="79" t="s">
        <v>417</v>
      </c>
      <c r="B697" s="15" t="s">
        <v>332</v>
      </c>
      <c r="C697" s="21"/>
      <c r="D697" s="21"/>
      <c r="E697" s="21"/>
      <c r="F697" s="17" t="s">
        <v>331</v>
      </c>
      <c r="G697" s="30">
        <f t="shared" si="276"/>
        <v>2500000000</v>
      </c>
      <c r="H697" s="30">
        <f t="shared" si="276"/>
        <v>0</v>
      </c>
      <c r="I697" s="30">
        <f t="shared" si="276"/>
        <v>0</v>
      </c>
      <c r="J697" s="30">
        <f t="shared" si="276"/>
        <v>0</v>
      </c>
      <c r="K697" s="30">
        <f t="shared" si="276"/>
        <v>0</v>
      </c>
      <c r="L697" s="30">
        <f t="shared" si="276"/>
        <v>0</v>
      </c>
      <c r="M697" s="30">
        <f t="shared" si="276"/>
        <v>2500000000</v>
      </c>
      <c r="N697" s="30">
        <f t="shared" si="276"/>
        <v>2006884181.0899999</v>
      </c>
      <c r="O697" s="30">
        <f t="shared" si="276"/>
        <v>1824252188.6400001</v>
      </c>
      <c r="P697" s="30">
        <f t="shared" si="276"/>
        <v>247193312.03999999</v>
      </c>
      <c r="Q697" s="31">
        <f t="shared" si="276"/>
        <v>247184174.49000001</v>
      </c>
    </row>
    <row r="698" spans="1:18" ht="18.600000000000001" thickBot="1" x14ac:dyDescent="0.35">
      <c r="A698" s="79" t="s">
        <v>417</v>
      </c>
      <c r="B698" s="15" t="s">
        <v>333</v>
      </c>
      <c r="C698" s="21"/>
      <c r="D698" s="21"/>
      <c r="E698" s="21"/>
      <c r="F698" s="54" t="s">
        <v>334</v>
      </c>
      <c r="G698" s="30">
        <f t="shared" si="276"/>
        <v>2500000000</v>
      </c>
      <c r="H698" s="30">
        <f t="shared" si="276"/>
        <v>0</v>
      </c>
      <c r="I698" s="30">
        <f t="shared" si="276"/>
        <v>0</v>
      </c>
      <c r="J698" s="30">
        <f t="shared" si="276"/>
        <v>0</v>
      </c>
      <c r="K698" s="30">
        <f t="shared" si="276"/>
        <v>0</v>
      </c>
      <c r="L698" s="30">
        <f t="shared" si="276"/>
        <v>0</v>
      </c>
      <c r="M698" s="30">
        <f t="shared" si="276"/>
        <v>2500000000</v>
      </c>
      <c r="N698" s="30">
        <f t="shared" si="276"/>
        <v>2006884181.0899999</v>
      </c>
      <c r="O698" s="30">
        <f t="shared" si="276"/>
        <v>1824252188.6400001</v>
      </c>
      <c r="P698" s="30">
        <f t="shared" si="276"/>
        <v>247193312.03999999</v>
      </c>
      <c r="Q698" s="31">
        <f t="shared" si="276"/>
        <v>247184174.49000001</v>
      </c>
    </row>
    <row r="699" spans="1:18" ht="18.600000000000001" thickBot="1" x14ac:dyDescent="0.35">
      <c r="A699" s="79" t="s">
        <v>417</v>
      </c>
      <c r="B699" s="20" t="s">
        <v>335</v>
      </c>
      <c r="C699" s="21" t="s">
        <v>175</v>
      </c>
      <c r="D699" s="21">
        <v>11</v>
      </c>
      <c r="E699" s="21" t="s">
        <v>22</v>
      </c>
      <c r="F699" s="22" t="s">
        <v>211</v>
      </c>
      <c r="G699" s="24">
        <v>2500000000</v>
      </c>
      <c r="H699" s="24">
        <v>0</v>
      </c>
      <c r="I699" s="24">
        <v>0</v>
      </c>
      <c r="J699" s="24">
        <v>0</v>
      </c>
      <c r="K699" s="24">
        <v>0</v>
      </c>
      <c r="L699" s="24">
        <f t="shared" si="272"/>
        <v>0</v>
      </c>
      <c r="M699" s="24">
        <f t="shared" si="273"/>
        <v>2500000000</v>
      </c>
      <c r="N699" s="24">
        <v>2006884181.0899999</v>
      </c>
      <c r="O699" s="24">
        <v>1824252188.6400001</v>
      </c>
      <c r="P699" s="24">
        <v>247193312.03999999</v>
      </c>
      <c r="Q699" s="26">
        <v>247184174.49000001</v>
      </c>
    </row>
    <row r="700" spans="1:18" ht="18.600000000000001" thickBot="1" x14ac:dyDescent="0.35">
      <c r="A700" s="79" t="s">
        <v>417</v>
      </c>
      <c r="B700" s="15" t="s">
        <v>336</v>
      </c>
      <c r="C700" s="21"/>
      <c r="D700" s="21"/>
      <c r="E700" s="21"/>
      <c r="F700" s="17" t="s">
        <v>337</v>
      </c>
      <c r="G700" s="30">
        <f>+G701</f>
        <v>177265214000</v>
      </c>
      <c r="H700" s="30">
        <f t="shared" ref="H700:Q700" si="277">+H701</f>
        <v>0</v>
      </c>
      <c r="I700" s="30">
        <f t="shared" si="277"/>
        <v>0</v>
      </c>
      <c r="J700" s="30">
        <f t="shared" si="277"/>
        <v>0</v>
      </c>
      <c r="K700" s="30">
        <f t="shared" si="277"/>
        <v>0</v>
      </c>
      <c r="L700" s="30">
        <f t="shared" si="277"/>
        <v>0</v>
      </c>
      <c r="M700" s="30">
        <f t="shared" si="277"/>
        <v>177265214000</v>
      </c>
      <c r="N700" s="30">
        <f t="shared" si="277"/>
        <v>117264398651.33</v>
      </c>
      <c r="O700" s="30">
        <f t="shared" si="277"/>
        <v>21211091580.66</v>
      </c>
      <c r="P700" s="30">
        <f t="shared" si="277"/>
        <v>74971580.459999993</v>
      </c>
      <c r="Q700" s="31">
        <f t="shared" si="277"/>
        <v>74969047.129999995</v>
      </c>
    </row>
    <row r="701" spans="1:18" ht="18.600000000000001" thickBot="1" x14ac:dyDescent="0.35">
      <c r="A701" s="79" t="s">
        <v>417</v>
      </c>
      <c r="B701" s="15" t="s">
        <v>338</v>
      </c>
      <c r="C701" s="21"/>
      <c r="D701" s="21"/>
      <c r="E701" s="21"/>
      <c r="F701" s="17" t="s">
        <v>204</v>
      </c>
      <c r="G701" s="30">
        <f>+G702+G708</f>
        <v>177265214000</v>
      </c>
      <c r="H701" s="30">
        <f t="shared" ref="H701:Q701" si="278">+H702+H708</f>
        <v>0</v>
      </c>
      <c r="I701" s="30">
        <f t="shared" si="278"/>
        <v>0</v>
      </c>
      <c r="J701" s="30">
        <f t="shared" si="278"/>
        <v>0</v>
      </c>
      <c r="K701" s="30">
        <f t="shared" si="278"/>
        <v>0</v>
      </c>
      <c r="L701" s="30">
        <f t="shared" si="278"/>
        <v>0</v>
      </c>
      <c r="M701" s="30">
        <f t="shared" si="278"/>
        <v>177265214000</v>
      </c>
      <c r="N701" s="30">
        <f t="shared" si="278"/>
        <v>117264398651.33</v>
      </c>
      <c r="O701" s="30">
        <f t="shared" si="278"/>
        <v>21211091580.66</v>
      </c>
      <c r="P701" s="30">
        <f t="shared" si="278"/>
        <v>74971580.459999993</v>
      </c>
      <c r="Q701" s="31">
        <f t="shared" si="278"/>
        <v>74969047.129999995</v>
      </c>
    </row>
    <row r="702" spans="1:18" ht="47.4" thickBot="1" x14ac:dyDescent="0.35">
      <c r="A702" s="79" t="s">
        <v>417</v>
      </c>
      <c r="B702" s="15" t="s">
        <v>339</v>
      </c>
      <c r="C702" s="21"/>
      <c r="D702" s="21"/>
      <c r="E702" s="21"/>
      <c r="F702" s="54" t="s">
        <v>340</v>
      </c>
      <c r="G702" s="30">
        <f>+G703</f>
        <v>176465214000</v>
      </c>
      <c r="H702" s="30">
        <f t="shared" ref="H702:Q702" si="279">+H703</f>
        <v>0</v>
      </c>
      <c r="I702" s="30">
        <f t="shared" si="279"/>
        <v>0</v>
      </c>
      <c r="J702" s="30">
        <f t="shared" si="279"/>
        <v>0</v>
      </c>
      <c r="K702" s="30">
        <f t="shared" si="279"/>
        <v>0</v>
      </c>
      <c r="L702" s="30">
        <f t="shared" si="279"/>
        <v>0</v>
      </c>
      <c r="M702" s="30">
        <f t="shared" si="279"/>
        <v>176465214000</v>
      </c>
      <c r="N702" s="30">
        <f t="shared" si="279"/>
        <v>116619664851.57001</v>
      </c>
      <c r="O702" s="30">
        <f t="shared" si="279"/>
        <v>20682515259.57</v>
      </c>
      <c r="P702" s="30">
        <f t="shared" si="279"/>
        <v>22938.57</v>
      </c>
      <c r="Q702" s="31">
        <f t="shared" si="279"/>
        <v>22938.57</v>
      </c>
    </row>
    <row r="703" spans="1:18" ht="47.4" thickBot="1" x14ac:dyDescent="0.35">
      <c r="A703" s="79" t="s">
        <v>417</v>
      </c>
      <c r="B703" s="15" t="s">
        <v>341</v>
      </c>
      <c r="C703" s="53"/>
      <c r="D703" s="53"/>
      <c r="E703" s="53"/>
      <c r="F703" s="17" t="s">
        <v>340</v>
      </c>
      <c r="G703" s="30">
        <f>+G704+G706</f>
        <v>176465214000</v>
      </c>
      <c r="H703" s="30">
        <f t="shared" ref="H703:Q703" si="280">+H704+H706</f>
        <v>0</v>
      </c>
      <c r="I703" s="30">
        <f t="shared" si="280"/>
        <v>0</v>
      </c>
      <c r="J703" s="30">
        <f t="shared" si="280"/>
        <v>0</v>
      </c>
      <c r="K703" s="30">
        <f t="shared" si="280"/>
        <v>0</v>
      </c>
      <c r="L703" s="30">
        <f t="shared" si="280"/>
        <v>0</v>
      </c>
      <c r="M703" s="30">
        <f t="shared" si="280"/>
        <v>176465214000</v>
      </c>
      <c r="N703" s="30">
        <f t="shared" si="280"/>
        <v>116619664851.57001</v>
      </c>
      <c r="O703" s="30">
        <f t="shared" si="280"/>
        <v>20682515259.57</v>
      </c>
      <c r="P703" s="30">
        <f t="shared" si="280"/>
        <v>22938.57</v>
      </c>
      <c r="Q703" s="31">
        <f t="shared" si="280"/>
        <v>22938.57</v>
      </c>
    </row>
    <row r="704" spans="1:18" ht="18.600000000000001" thickBot="1" x14ac:dyDescent="0.35">
      <c r="A704" s="79" t="s">
        <v>417</v>
      </c>
      <c r="B704" s="15" t="s">
        <v>342</v>
      </c>
      <c r="C704" s="53"/>
      <c r="D704" s="53"/>
      <c r="E704" s="53"/>
      <c r="F704" s="17" t="s">
        <v>343</v>
      </c>
      <c r="G704" s="30">
        <f>+G705</f>
        <v>114613483443</v>
      </c>
      <c r="H704" s="30">
        <f t="shared" ref="H704:Q704" si="281">+H705</f>
        <v>0</v>
      </c>
      <c r="I704" s="30">
        <f t="shared" si="281"/>
        <v>0</v>
      </c>
      <c r="J704" s="30">
        <f t="shared" si="281"/>
        <v>0</v>
      </c>
      <c r="K704" s="30">
        <f t="shared" si="281"/>
        <v>0</v>
      </c>
      <c r="L704" s="30">
        <f t="shared" si="281"/>
        <v>0</v>
      </c>
      <c r="M704" s="30">
        <f t="shared" si="281"/>
        <v>114613483443</v>
      </c>
      <c r="N704" s="30">
        <f t="shared" si="281"/>
        <v>108394878340.57001</v>
      </c>
      <c r="O704" s="30">
        <f t="shared" si="281"/>
        <v>15264396314.57</v>
      </c>
      <c r="P704" s="30">
        <f t="shared" si="281"/>
        <v>22938.57</v>
      </c>
      <c r="Q704" s="31">
        <f t="shared" si="281"/>
        <v>22938.57</v>
      </c>
    </row>
    <row r="705" spans="1:18" ht="18.600000000000001" thickBot="1" x14ac:dyDescent="0.35">
      <c r="A705" s="79" t="s">
        <v>417</v>
      </c>
      <c r="B705" s="20" t="s">
        <v>344</v>
      </c>
      <c r="C705" s="21" t="s">
        <v>21</v>
      </c>
      <c r="D705" s="21">
        <v>20</v>
      </c>
      <c r="E705" s="21" t="s">
        <v>22</v>
      </c>
      <c r="F705" s="22" t="s">
        <v>211</v>
      </c>
      <c r="G705" s="24">
        <v>114613483443</v>
      </c>
      <c r="H705" s="24">
        <v>0</v>
      </c>
      <c r="I705" s="24">
        <v>0</v>
      </c>
      <c r="J705" s="24">
        <v>0</v>
      </c>
      <c r="K705" s="24">
        <v>0</v>
      </c>
      <c r="L705" s="24">
        <f t="shared" si="272"/>
        <v>0</v>
      </c>
      <c r="M705" s="24">
        <f t="shared" si="273"/>
        <v>114613483443</v>
      </c>
      <c r="N705" s="24">
        <v>108394878340.57001</v>
      </c>
      <c r="O705" s="24">
        <v>15264396314.57</v>
      </c>
      <c r="P705" s="24">
        <v>22938.57</v>
      </c>
      <c r="Q705" s="26">
        <v>22938.57</v>
      </c>
    </row>
    <row r="706" spans="1:18" ht="18.600000000000001" thickBot="1" x14ac:dyDescent="0.35">
      <c r="A706" s="79" t="s">
        <v>417</v>
      </c>
      <c r="B706" s="15" t="s">
        <v>345</v>
      </c>
      <c r="C706" s="21"/>
      <c r="D706" s="21"/>
      <c r="E706" s="21"/>
      <c r="F706" s="17" t="s">
        <v>346</v>
      </c>
      <c r="G706" s="30">
        <f>+G707</f>
        <v>61851730557</v>
      </c>
      <c r="H706" s="30">
        <f t="shared" ref="H706:Q706" si="282">+H707</f>
        <v>0</v>
      </c>
      <c r="I706" s="30">
        <f t="shared" si="282"/>
        <v>0</v>
      </c>
      <c r="J706" s="30">
        <f t="shared" si="282"/>
        <v>0</v>
      </c>
      <c r="K706" s="30">
        <f t="shared" si="282"/>
        <v>0</v>
      </c>
      <c r="L706" s="30">
        <f t="shared" si="282"/>
        <v>0</v>
      </c>
      <c r="M706" s="30">
        <f t="shared" si="282"/>
        <v>61851730557</v>
      </c>
      <c r="N706" s="30">
        <f t="shared" si="282"/>
        <v>8224786511</v>
      </c>
      <c r="O706" s="30">
        <f t="shared" si="282"/>
        <v>5418118945</v>
      </c>
      <c r="P706" s="30">
        <f t="shared" si="282"/>
        <v>0</v>
      </c>
      <c r="Q706" s="31">
        <f t="shared" si="282"/>
        <v>0</v>
      </c>
    </row>
    <row r="707" spans="1:18" ht="18.600000000000001" thickBot="1" x14ac:dyDescent="0.35">
      <c r="A707" s="79" t="s">
        <v>417</v>
      </c>
      <c r="B707" s="20" t="s">
        <v>347</v>
      </c>
      <c r="C707" s="21" t="s">
        <v>21</v>
      </c>
      <c r="D707" s="21">
        <v>20</v>
      </c>
      <c r="E707" s="21" t="s">
        <v>22</v>
      </c>
      <c r="F707" s="22" t="s">
        <v>211</v>
      </c>
      <c r="G707" s="24">
        <v>61851730557</v>
      </c>
      <c r="H707" s="24">
        <v>0</v>
      </c>
      <c r="I707" s="24">
        <v>0</v>
      </c>
      <c r="J707" s="24">
        <v>0</v>
      </c>
      <c r="K707" s="24">
        <v>0</v>
      </c>
      <c r="L707" s="24">
        <f t="shared" si="272"/>
        <v>0</v>
      </c>
      <c r="M707" s="24">
        <f t="shared" si="273"/>
        <v>61851730557</v>
      </c>
      <c r="N707" s="24">
        <v>8224786511</v>
      </c>
      <c r="O707" s="24">
        <v>5418118945</v>
      </c>
      <c r="P707" s="24">
        <v>0</v>
      </c>
      <c r="Q707" s="26">
        <v>0</v>
      </c>
    </row>
    <row r="708" spans="1:18" ht="31.8" thickBot="1" x14ac:dyDescent="0.35">
      <c r="A708" s="79" t="s">
        <v>417</v>
      </c>
      <c r="B708" s="15" t="s">
        <v>348</v>
      </c>
      <c r="C708" s="21"/>
      <c r="D708" s="21"/>
      <c r="E708" s="21"/>
      <c r="F708" s="17" t="s">
        <v>349</v>
      </c>
      <c r="G708" s="30">
        <f t="shared" ref="G708:Q710" si="283">+G709</f>
        <v>800000000</v>
      </c>
      <c r="H708" s="30">
        <f t="shared" si="283"/>
        <v>0</v>
      </c>
      <c r="I708" s="30">
        <f t="shared" si="283"/>
        <v>0</v>
      </c>
      <c r="J708" s="30">
        <f t="shared" si="283"/>
        <v>0</v>
      </c>
      <c r="K708" s="30">
        <f t="shared" si="283"/>
        <v>0</v>
      </c>
      <c r="L708" s="30">
        <f t="shared" si="283"/>
        <v>0</v>
      </c>
      <c r="M708" s="30">
        <f t="shared" si="283"/>
        <v>800000000</v>
      </c>
      <c r="N708" s="30">
        <f t="shared" si="283"/>
        <v>644733799.75999999</v>
      </c>
      <c r="O708" s="30">
        <f t="shared" si="283"/>
        <v>528576321.08999997</v>
      </c>
      <c r="P708" s="30">
        <f t="shared" si="283"/>
        <v>74948641.890000001</v>
      </c>
      <c r="Q708" s="31">
        <f t="shared" si="283"/>
        <v>74946108.560000002</v>
      </c>
    </row>
    <row r="709" spans="1:18" ht="31.8" thickBot="1" x14ac:dyDescent="0.35">
      <c r="A709" s="79" t="s">
        <v>417</v>
      </c>
      <c r="B709" s="15" t="s">
        <v>350</v>
      </c>
      <c r="C709" s="21"/>
      <c r="D709" s="21"/>
      <c r="E709" s="21"/>
      <c r="F709" s="17" t="s">
        <v>349</v>
      </c>
      <c r="G709" s="30">
        <f t="shared" si="283"/>
        <v>800000000</v>
      </c>
      <c r="H709" s="30">
        <f t="shared" si="283"/>
        <v>0</v>
      </c>
      <c r="I709" s="30">
        <f t="shared" si="283"/>
        <v>0</v>
      </c>
      <c r="J709" s="30">
        <f t="shared" si="283"/>
        <v>0</v>
      </c>
      <c r="K709" s="30">
        <f t="shared" si="283"/>
        <v>0</v>
      </c>
      <c r="L709" s="30">
        <f t="shared" si="283"/>
        <v>0</v>
      </c>
      <c r="M709" s="30">
        <f t="shared" si="283"/>
        <v>800000000</v>
      </c>
      <c r="N709" s="30">
        <f t="shared" si="283"/>
        <v>644733799.75999999</v>
      </c>
      <c r="O709" s="30">
        <f t="shared" si="283"/>
        <v>528576321.08999997</v>
      </c>
      <c r="P709" s="30">
        <f t="shared" si="283"/>
        <v>74948641.890000001</v>
      </c>
      <c r="Q709" s="31">
        <f t="shared" si="283"/>
        <v>74946108.560000002</v>
      </c>
    </row>
    <row r="710" spans="1:18" ht="18.600000000000001" thickBot="1" x14ac:dyDescent="0.35">
      <c r="A710" s="79" t="s">
        <v>417</v>
      </c>
      <c r="B710" s="15" t="s">
        <v>351</v>
      </c>
      <c r="C710" s="21"/>
      <c r="D710" s="21"/>
      <c r="E710" s="21"/>
      <c r="F710" s="17" t="s">
        <v>334</v>
      </c>
      <c r="G710" s="18">
        <f t="shared" si="283"/>
        <v>800000000</v>
      </c>
      <c r="H710" s="18">
        <f t="shared" si="283"/>
        <v>0</v>
      </c>
      <c r="I710" s="18">
        <f t="shared" si="283"/>
        <v>0</v>
      </c>
      <c r="J710" s="18">
        <f t="shared" si="283"/>
        <v>0</v>
      </c>
      <c r="K710" s="18">
        <f t="shared" si="283"/>
        <v>0</v>
      </c>
      <c r="L710" s="18">
        <f t="shared" si="283"/>
        <v>0</v>
      </c>
      <c r="M710" s="18">
        <f t="shared" si="283"/>
        <v>800000000</v>
      </c>
      <c r="N710" s="18">
        <f t="shared" si="283"/>
        <v>644733799.75999999</v>
      </c>
      <c r="O710" s="18">
        <f t="shared" si="283"/>
        <v>528576321.08999997</v>
      </c>
      <c r="P710" s="18">
        <f t="shared" si="283"/>
        <v>74948641.890000001</v>
      </c>
      <c r="Q710" s="19">
        <f t="shared" si="283"/>
        <v>74946108.560000002</v>
      </c>
    </row>
    <row r="711" spans="1:18" ht="18.600000000000001" thickBot="1" x14ac:dyDescent="0.35">
      <c r="A711" s="79" t="s">
        <v>417</v>
      </c>
      <c r="B711" s="20" t="s">
        <v>352</v>
      </c>
      <c r="C711" s="21" t="s">
        <v>175</v>
      </c>
      <c r="D711" s="21">
        <v>11</v>
      </c>
      <c r="E711" s="21" t="s">
        <v>22</v>
      </c>
      <c r="F711" s="22" t="s">
        <v>211</v>
      </c>
      <c r="G711" s="24">
        <v>800000000</v>
      </c>
      <c r="H711" s="24">
        <v>0</v>
      </c>
      <c r="I711" s="24">
        <v>0</v>
      </c>
      <c r="J711" s="24">
        <v>0</v>
      </c>
      <c r="K711" s="24">
        <v>0</v>
      </c>
      <c r="L711" s="24">
        <f t="shared" si="272"/>
        <v>0</v>
      </c>
      <c r="M711" s="24">
        <f t="shared" si="273"/>
        <v>800000000</v>
      </c>
      <c r="N711" s="24">
        <v>644733799.75999999</v>
      </c>
      <c r="O711" s="24">
        <v>528576321.08999997</v>
      </c>
      <c r="P711" s="24">
        <v>74948641.890000001</v>
      </c>
      <c r="Q711" s="26">
        <v>74946108.560000002</v>
      </c>
    </row>
    <row r="712" spans="1:18" ht="18.600000000000001" thickBot="1" x14ac:dyDescent="0.35">
      <c r="A712" s="79" t="s">
        <v>417</v>
      </c>
      <c r="B712" s="15" t="s">
        <v>353</v>
      </c>
      <c r="C712" s="21"/>
      <c r="D712" s="21"/>
      <c r="E712" s="21"/>
      <c r="F712" s="17" t="s">
        <v>354</v>
      </c>
      <c r="G712" s="27">
        <f t="shared" ref="G712:Q712" si="284">+G713</f>
        <v>4650000000</v>
      </c>
      <c r="H712" s="27">
        <f t="shared" si="284"/>
        <v>0</v>
      </c>
      <c r="I712" s="27">
        <f t="shared" si="284"/>
        <v>0</v>
      </c>
      <c r="J712" s="27">
        <f t="shared" si="284"/>
        <v>0</v>
      </c>
      <c r="K712" s="27">
        <f t="shared" si="284"/>
        <v>0</v>
      </c>
      <c r="L712" s="27">
        <f t="shared" si="284"/>
        <v>0</v>
      </c>
      <c r="M712" s="27">
        <f t="shared" si="284"/>
        <v>4650000000</v>
      </c>
      <c r="N712" s="27">
        <f t="shared" si="284"/>
        <v>2725650813.6199999</v>
      </c>
      <c r="O712" s="27">
        <f t="shared" si="284"/>
        <v>2488644640.0900002</v>
      </c>
      <c r="P712" s="27">
        <f t="shared" si="284"/>
        <v>327368626.69</v>
      </c>
      <c r="Q712" s="70">
        <f t="shared" si="284"/>
        <v>327360777.21999997</v>
      </c>
    </row>
    <row r="713" spans="1:18" ht="18.600000000000001" thickBot="1" x14ac:dyDescent="0.35">
      <c r="A713" s="79" t="s">
        <v>417</v>
      </c>
      <c r="B713" s="15" t="s">
        <v>355</v>
      </c>
      <c r="C713" s="21"/>
      <c r="D713" s="21"/>
      <c r="E713" s="21"/>
      <c r="F713" s="54" t="s">
        <v>204</v>
      </c>
      <c r="G713" s="27">
        <f>G714+G719</f>
        <v>4650000000</v>
      </c>
      <c r="H713" s="27">
        <f t="shared" ref="H713:Q713" si="285">H714+H719</f>
        <v>0</v>
      </c>
      <c r="I713" s="27">
        <f t="shared" si="285"/>
        <v>0</v>
      </c>
      <c r="J713" s="27">
        <f t="shared" si="285"/>
        <v>0</v>
      </c>
      <c r="K713" s="27">
        <f t="shared" si="285"/>
        <v>0</v>
      </c>
      <c r="L713" s="27">
        <f t="shared" si="285"/>
        <v>0</v>
      </c>
      <c r="M713" s="27">
        <f t="shared" si="285"/>
        <v>4650000000</v>
      </c>
      <c r="N713" s="27">
        <f t="shared" si="285"/>
        <v>2725650813.6199999</v>
      </c>
      <c r="O713" s="27">
        <f t="shared" si="285"/>
        <v>2488644640.0900002</v>
      </c>
      <c r="P713" s="27">
        <f t="shared" si="285"/>
        <v>327368626.69</v>
      </c>
      <c r="Q713" s="70">
        <f t="shared" si="285"/>
        <v>327360777.21999997</v>
      </c>
    </row>
    <row r="714" spans="1:18" ht="31.8" thickBot="1" x14ac:dyDescent="0.35">
      <c r="A714" s="79" t="s">
        <v>417</v>
      </c>
      <c r="B714" s="15" t="s">
        <v>356</v>
      </c>
      <c r="C714" s="53"/>
      <c r="D714" s="53"/>
      <c r="E714" s="53"/>
      <c r="F714" s="17" t="s">
        <v>359</v>
      </c>
      <c r="G714" s="27">
        <f>G715</f>
        <v>1000000000</v>
      </c>
      <c r="H714" s="27">
        <f t="shared" ref="H714:Q714" si="286">H715</f>
        <v>0</v>
      </c>
      <c r="I714" s="27">
        <f t="shared" si="286"/>
        <v>0</v>
      </c>
      <c r="J714" s="27">
        <f t="shared" si="286"/>
        <v>0</v>
      </c>
      <c r="K714" s="27">
        <f t="shared" si="286"/>
        <v>0</v>
      </c>
      <c r="L714" s="27">
        <f t="shared" si="286"/>
        <v>0</v>
      </c>
      <c r="M714" s="27">
        <f t="shared" si="286"/>
        <v>1000000000</v>
      </c>
      <c r="N714" s="27">
        <f t="shared" si="286"/>
        <v>201665.52</v>
      </c>
      <c r="O714" s="27">
        <f t="shared" si="286"/>
        <v>1665.52</v>
      </c>
      <c r="P714" s="27">
        <f t="shared" si="286"/>
        <v>1665.52</v>
      </c>
      <c r="Q714" s="70">
        <f t="shared" si="286"/>
        <v>1665.52</v>
      </c>
    </row>
    <row r="715" spans="1:18" ht="31.8" thickBot="1" x14ac:dyDescent="0.35">
      <c r="A715" s="79" t="s">
        <v>417</v>
      </c>
      <c r="B715" s="15" t="s">
        <v>358</v>
      </c>
      <c r="C715" s="53"/>
      <c r="D715" s="53"/>
      <c r="E715" s="53"/>
      <c r="F715" s="17" t="s">
        <v>359</v>
      </c>
      <c r="G715" s="27">
        <f t="shared" ref="G715:Q715" si="287">+G716</f>
        <v>1000000000</v>
      </c>
      <c r="H715" s="27">
        <f t="shared" si="287"/>
        <v>0</v>
      </c>
      <c r="I715" s="27">
        <f t="shared" si="287"/>
        <v>0</v>
      </c>
      <c r="J715" s="27">
        <f t="shared" si="287"/>
        <v>0</v>
      </c>
      <c r="K715" s="27">
        <f t="shared" si="287"/>
        <v>0</v>
      </c>
      <c r="L715" s="27">
        <f t="shared" si="287"/>
        <v>0</v>
      </c>
      <c r="M715" s="27">
        <f t="shared" si="287"/>
        <v>1000000000</v>
      </c>
      <c r="N715" s="27">
        <f t="shared" si="287"/>
        <v>201665.52</v>
      </c>
      <c r="O715" s="27">
        <f t="shared" si="287"/>
        <v>1665.52</v>
      </c>
      <c r="P715" s="27">
        <f t="shared" si="287"/>
        <v>1665.52</v>
      </c>
      <c r="Q715" s="70">
        <f t="shared" si="287"/>
        <v>1665.52</v>
      </c>
    </row>
    <row r="716" spans="1:18" ht="18.600000000000001" thickBot="1" x14ac:dyDescent="0.35">
      <c r="A716" s="79" t="s">
        <v>417</v>
      </c>
      <c r="B716" s="15" t="s">
        <v>360</v>
      </c>
      <c r="C716" s="21"/>
      <c r="D716" s="21"/>
      <c r="E716" s="21"/>
      <c r="F716" s="17" t="s">
        <v>361</v>
      </c>
      <c r="G716" s="27">
        <f>+G717+G718</f>
        <v>1000000000</v>
      </c>
      <c r="H716" s="27">
        <f t="shared" ref="H716:Q716" si="288">+H717+H718</f>
        <v>0</v>
      </c>
      <c r="I716" s="27">
        <f t="shared" si="288"/>
        <v>0</v>
      </c>
      <c r="J716" s="27">
        <f t="shared" si="288"/>
        <v>0</v>
      </c>
      <c r="K716" s="27">
        <f t="shared" si="288"/>
        <v>0</v>
      </c>
      <c r="L716" s="27">
        <f t="shared" si="288"/>
        <v>0</v>
      </c>
      <c r="M716" s="27">
        <f t="shared" si="288"/>
        <v>1000000000</v>
      </c>
      <c r="N716" s="27">
        <f t="shared" si="288"/>
        <v>201665.52</v>
      </c>
      <c r="O716" s="27">
        <f t="shared" si="288"/>
        <v>1665.52</v>
      </c>
      <c r="P716" s="27">
        <f t="shared" si="288"/>
        <v>1665.52</v>
      </c>
      <c r="Q716" s="70">
        <f t="shared" si="288"/>
        <v>1665.52</v>
      </c>
    </row>
    <row r="717" spans="1:18" ht="18.600000000000001" thickBot="1" x14ac:dyDescent="0.35">
      <c r="A717" s="79" t="s">
        <v>417</v>
      </c>
      <c r="B717" s="20" t="s">
        <v>362</v>
      </c>
      <c r="C717" s="21" t="s">
        <v>175</v>
      </c>
      <c r="D717" s="21">
        <v>11</v>
      </c>
      <c r="E717" s="21" t="s">
        <v>22</v>
      </c>
      <c r="F717" s="22" t="s">
        <v>211</v>
      </c>
      <c r="G717" s="35">
        <v>500000000</v>
      </c>
      <c r="H717" s="24">
        <v>0</v>
      </c>
      <c r="I717" s="24">
        <v>0</v>
      </c>
      <c r="J717" s="24">
        <v>0</v>
      </c>
      <c r="K717" s="24">
        <v>0</v>
      </c>
      <c r="L717" s="24">
        <f t="shared" si="272"/>
        <v>0</v>
      </c>
      <c r="M717" s="24">
        <f t="shared" si="273"/>
        <v>500000000</v>
      </c>
      <c r="N717" s="24">
        <v>201665.52</v>
      </c>
      <c r="O717" s="24">
        <v>1665.52</v>
      </c>
      <c r="P717" s="24">
        <v>1665.52</v>
      </c>
      <c r="Q717" s="26">
        <v>1665.52</v>
      </c>
    </row>
    <row r="718" spans="1:18" ht="18.600000000000001" thickBot="1" x14ac:dyDescent="0.35">
      <c r="A718" s="79" t="s">
        <v>417</v>
      </c>
      <c r="B718" s="59" t="s">
        <v>362</v>
      </c>
      <c r="C718" s="60" t="s">
        <v>175</v>
      </c>
      <c r="D718" s="53">
        <v>54</v>
      </c>
      <c r="E718" s="53" t="s">
        <v>22</v>
      </c>
      <c r="F718" s="61" t="s">
        <v>211</v>
      </c>
      <c r="G718" s="35">
        <v>500000000</v>
      </c>
      <c r="H718" s="24">
        <v>0</v>
      </c>
      <c r="I718" s="24">
        <v>0</v>
      </c>
      <c r="J718" s="24">
        <v>0</v>
      </c>
      <c r="K718" s="24">
        <v>0</v>
      </c>
      <c r="L718" s="24">
        <f t="shared" si="272"/>
        <v>0</v>
      </c>
      <c r="M718" s="24">
        <f t="shared" si="273"/>
        <v>500000000</v>
      </c>
      <c r="N718" s="25">
        <v>0</v>
      </c>
      <c r="O718" s="25">
        <v>0</v>
      </c>
      <c r="P718" s="25">
        <v>0</v>
      </c>
      <c r="Q718" s="32">
        <v>0</v>
      </c>
      <c r="R718" s="62"/>
    </row>
    <row r="719" spans="1:18" ht="31.8" thickBot="1" x14ac:dyDescent="0.35">
      <c r="A719" s="79" t="s">
        <v>417</v>
      </c>
      <c r="B719" s="15" t="s">
        <v>363</v>
      </c>
      <c r="C719" s="53"/>
      <c r="D719" s="53"/>
      <c r="E719" s="53"/>
      <c r="F719" s="17" t="s">
        <v>364</v>
      </c>
      <c r="G719" s="30">
        <f t="shared" ref="G719:Q721" si="289">+G720</f>
        <v>3650000000</v>
      </c>
      <c r="H719" s="30">
        <f t="shared" si="289"/>
        <v>0</v>
      </c>
      <c r="I719" s="30">
        <f t="shared" si="289"/>
        <v>0</v>
      </c>
      <c r="J719" s="30">
        <f t="shared" si="289"/>
        <v>0</v>
      </c>
      <c r="K719" s="30">
        <f t="shared" si="289"/>
        <v>0</v>
      </c>
      <c r="L719" s="30">
        <f t="shared" si="289"/>
        <v>0</v>
      </c>
      <c r="M719" s="30">
        <f t="shared" si="289"/>
        <v>3650000000</v>
      </c>
      <c r="N719" s="30">
        <f t="shared" si="289"/>
        <v>2725449148.0999999</v>
      </c>
      <c r="O719" s="30">
        <f t="shared" si="289"/>
        <v>2488642974.5700002</v>
      </c>
      <c r="P719" s="30">
        <f t="shared" si="289"/>
        <v>327366961.17000002</v>
      </c>
      <c r="Q719" s="31">
        <f t="shared" si="289"/>
        <v>327359111.69999999</v>
      </c>
    </row>
    <row r="720" spans="1:18" ht="31.8" thickBot="1" x14ac:dyDescent="0.35">
      <c r="A720" s="79" t="s">
        <v>417</v>
      </c>
      <c r="B720" s="15" t="s">
        <v>365</v>
      </c>
      <c r="C720" s="53"/>
      <c r="D720" s="53"/>
      <c r="E720" s="53"/>
      <c r="F720" s="17" t="s">
        <v>364</v>
      </c>
      <c r="G720" s="30">
        <f t="shared" si="289"/>
        <v>3650000000</v>
      </c>
      <c r="H720" s="30">
        <f t="shared" si="289"/>
        <v>0</v>
      </c>
      <c r="I720" s="30">
        <f t="shared" si="289"/>
        <v>0</v>
      </c>
      <c r="J720" s="30">
        <f t="shared" si="289"/>
        <v>0</v>
      </c>
      <c r="K720" s="30">
        <f t="shared" si="289"/>
        <v>0</v>
      </c>
      <c r="L720" s="30">
        <f t="shared" si="289"/>
        <v>0</v>
      </c>
      <c r="M720" s="30">
        <f t="shared" si="289"/>
        <v>3650000000</v>
      </c>
      <c r="N720" s="30">
        <f t="shared" si="289"/>
        <v>2725449148.0999999</v>
      </c>
      <c r="O720" s="30">
        <f t="shared" si="289"/>
        <v>2488642974.5700002</v>
      </c>
      <c r="P720" s="30">
        <f t="shared" si="289"/>
        <v>327366961.17000002</v>
      </c>
      <c r="Q720" s="31">
        <f t="shared" si="289"/>
        <v>327359111.69999999</v>
      </c>
    </row>
    <row r="721" spans="1:17" ht="18.600000000000001" thickBot="1" x14ac:dyDescent="0.35">
      <c r="A721" s="79" t="s">
        <v>417</v>
      </c>
      <c r="B721" s="15" t="s">
        <v>366</v>
      </c>
      <c r="C721" s="53"/>
      <c r="D721" s="53"/>
      <c r="E721" s="53"/>
      <c r="F721" s="17" t="s">
        <v>334</v>
      </c>
      <c r="G721" s="30">
        <f t="shared" si="289"/>
        <v>3650000000</v>
      </c>
      <c r="H721" s="30">
        <f t="shared" si="289"/>
        <v>0</v>
      </c>
      <c r="I721" s="30">
        <f t="shared" si="289"/>
        <v>0</v>
      </c>
      <c r="J721" s="30">
        <f t="shared" si="289"/>
        <v>0</v>
      </c>
      <c r="K721" s="30">
        <f t="shared" si="289"/>
        <v>0</v>
      </c>
      <c r="L721" s="30">
        <f t="shared" si="289"/>
        <v>0</v>
      </c>
      <c r="M721" s="30">
        <f t="shared" si="289"/>
        <v>3650000000</v>
      </c>
      <c r="N721" s="30">
        <f t="shared" si="289"/>
        <v>2725449148.0999999</v>
      </c>
      <c r="O721" s="30">
        <f t="shared" si="289"/>
        <v>2488642974.5700002</v>
      </c>
      <c r="P721" s="30">
        <f t="shared" si="289"/>
        <v>327366961.17000002</v>
      </c>
      <c r="Q721" s="31">
        <f t="shared" si="289"/>
        <v>327359111.69999999</v>
      </c>
    </row>
    <row r="722" spans="1:17" ht="18.600000000000001" thickBot="1" x14ac:dyDescent="0.35">
      <c r="A722" s="79" t="s">
        <v>417</v>
      </c>
      <c r="B722" s="20" t="s">
        <v>367</v>
      </c>
      <c r="C722" s="21" t="s">
        <v>175</v>
      </c>
      <c r="D722" s="21">
        <v>11</v>
      </c>
      <c r="E722" s="21" t="s">
        <v>22</v>
      </c>
      <c r="F722" s="22" t="s">
        <v>211</v>
      </c>
      <c r="G722" s="24">
        <v>3650000000</v>
      </c>
      <c r="H722" s="24">
        <v>0</v>
      </c>
      <c r="I722" s="24">
        <v>0</v>
      </c>
      <c r="J722" s="24">
        <v>0</v>
      </c>
      <c r="K722" s="24">
        <v>0</v>
      </c>
      <c r="L722" s="24">
        <f t="shared" si="272"/>
        <v>0</v>
      </c>
      <c r="M722" s="24">
        <f t="shared" si="273"/>
        <v>3650000000</v>
      </c>
      <c r="N722" s="24">
        <v>2725449148.0999999</v>
      </c>
      <c r="O722" s="24">
        <v>2488642974.5700002</v>
      </c>
      <c r="P722" s="24">
        <v>327366961.17000002</v>
      </c>
      <c r="Q722" s="26">
        <v>327359111.69999999</v>
      </c>
    </row>
    <row r="723" spans="1:17" ht="31.8" thickBot="1" x14ac:dyDescent="0.35">
      <c r="A723" s="79" t="s">
        <v>417</v>
      </c>
      <c r="B723" s="63" t="s">
        <v>368</v>
      </c>
      <c r="C723" s="55"/>
      <c r="D723" s="55"/>
      <c r="E723" s="55"/>
      <c r="F723" s="54" t="s">
        <v>369</v>
      </c>
      <c r="G723" s="28">
        <f>+G724</f>
        <v>39914957829</v>
      </c>
      <c r="H723" s="28">
        <f t="shared" ref="H723:Q723" si="290">+H724</f>
        <v>0</v>
      </c>
      <c r="I723" s="28">
        <f t="shared" si="290"/>
        <v>0</v>
      </c>
      <c r="J723" s="28">
        <f t="shared" si="290"/>
        <v>1990000000</v>
      </c>
      <c r="K723" s="28">
        <f t="shared" si="290"/>
        <v>1990000000</v>
      </c>
      <c r="L723" s="28">
        <f t="shared" si="290"/>
        <v>0</v>
      </c>
      <c r="M723" s="28">
        <f t="shared" si="290"/>
        <v>39914957829</v>
      </c>
      <c r="N723" s="28">
        <f t="shared" si="290"/>
        <v>26440704690.529999</v>
      </c>
      <c r="O723" s="28">
        <f t="shared" si="290"/>
        <v>9751392342.5299988</v>
      </c>
      <c r="P723" s="28">
        <f t="shared" si="290"/>
        <v>982220470.57000005</v>
      </c>
      <c r="Q723" s="29">
        <f t="shared" si="290"/>
        <v>982215670.57000005</v>
      </c>
    </row>
    <row r="724" spans="1:17" ht="18.600000000000001" thickBot="1" x14ac:dyDescent="0.35">
      <c r="A724" s="79" t="s">
        <v>417</v>
      </c>
      <c r="B724" s="63" t="s">
        <v>370</v>
      </c>
      <c r="C724" s="55"/>
      <c r="D724" s="55"/>
      <c r="E724" s="55"/>
      <c r="F724" s="54" t="s">
        <v>204</v>
      </c>
      <c r="G724" s="28">
        <f>+G725+G729+G736+G741</f>
        <v>39914957829</v>
      </c>
      <c r="H724" s="28">
        <f t="shared" ref="H724:Q724" si="291">+H725+H729+H736+H741</f>
        <v>0</v>
      </c>
      <c r="I724" s="28">
        <f t="shared" si="291"/>
        <v>0</v>
      </c>
      <c r="J724" s="28">
        <f t="shared" si="291"/>
        <v>1990000000</v>
      </c>
      <c r="K724" s="28">
        <f t="shared" si="291"/>
        <v>1990000000</v>
      </c>
      <c r="L724" s="28">
        <f t="shared" si="291"/>
        <v>0</v>
      </c>
      <c r="M724" s="28">
        <f t="shared" si="291"/>
        <v>39914957829</v>
      </c>
      <c r="N724" s="28">
        <f t="shared" si="291"/>
        <v>26440704690.529999</v>
      </c>
      <c r="O724" s="28">
        <f t="shared" si="291"/>
        <v>9751392342.5299988</v>
      </c>
      <c r="P724" s="28">
        <f t="shared" si="291"/>
        <v>982220470.57000005</v>
      </c>
      <c r="Q724" s="29">
        <f t="shared" si="291"/>
        <v>982215670.57000005</v>
      </c>
    </row>
    <row r="725" spans="1:17" ht="47.4" thickBot="1" x14ac:dyDescent="0.35">
      <c r="A725" s="79" t="s">
        <v>417</v>
      </c>
      <c r="B725" s="56" t="s">
        <v>371</v>
      </c>
      <c r="C725" s="55"/>
      <c r="D725" s="55"/>
      <c r="E725" s="55"/>
      <c r="F725" s="54" t="s">
        <v>374</v>
      </c>
      <c r="G725" s="28">
        <f>+G726</f>
        <v>50000000</v>
      </c>
      <c r="H725" s="28">
        <f t="shared" ref="H725:Q727" si="292">+H726</f>
        <v>0</v>
      </c>
      <c r="I725" s="28">
        <f t="shared" si="292"/>
        <v>0</v>
      </c>
      <c r="J725" s="28">
        <f t="shared" si="292"/>
        <v>0</v>
      </c>
      <c r="K725" s="28">
        <f t="shared" si="292"/>
        <v>0</v>
      </c>
      <c r="L725" s="28">
        <f t="shared" si="292"/>
        <v>0</v>
      </c>
      <c r="M725" s="28">
        <f t="shared" si="292"/>
        <v>50000000</v>
      </c>
      <c r="N725" s="28">
        <f t="shared" si="292"/>
        <v>24949159</v>
      </c>
      <c r="O725" s="28">
        <f t="shared" si="292"/>
        <v>3897250</v>
      </c>
      <c r="P725" s="28">
        <f t="shared" si="292"/>
        <v>0</v>
      </c>
      <c r="Q725" s="29">
        <f t="shared" si="292"/>
        <v>0</v>
      </c>
    </row>
    <row r="726" spans="1:17" ht="47.4" thickBot="1" x14ac:dyDescent="0.35">
      <c r="A726" s="79" t="s">
        <v>417</v>
      </c>
      <c r="B726" s="56" t="s">
        <v>373</v>
      </c>
      <c r="C726" s="55"/>
      <c r="D726" s="55"/>
      <c r="E726" s="55"/>
      <c r="F726" s="54" t="s">
        <v>374</v>
      </c>
      <c r="G726" s="28">
        <f>+G727</f>
        <v>50000000</v>
      </c>
      <c r="H726" s="28">
        <f t="shared" si="292"/>
        <v>0</v>
      </c>
      <c r="I726" s="28">
        <f t="shared" si="292"/>
        <v>0</v>
      </c>
      <c r="J726" s="28">
        <f t="shared" si="292"/>
        <v>0</v>
      </c>
      <c r="K726" s="28">
        <f t="shared" si="292"/>
        <v>0</v>
      </c>
      <c r="L726" s="28">
        <f t="shared" si="292"/>
        <v>0</v>
      </c>
      <c r="M726" s="28">
        <f t="shared" si="292"/>
        <v>50000000</v>
      </c>
      <c r="N726" s="28">
        <f t="shared" si="292"/>
        <v>24949159</v>
      </c>
      <c r="O726" s="28">
        <f t="shared" si="292"/>
        <v>3897250</v>
      </c>
      <c r="P726" s="28">
        <f t="shared" si="292"/>
        <v>0</v>
      </c>
      <c r="Q726" s="29">
        <f t="shared" si="292"/>
        <v>0</v>
      </c>
    </row>
    <row r="727" spans="1:17" ht="31.8" thickBot="1" x14ac:dyDescent="0.35">
      <c r="A727" s="79" t="s">
        <v>417</v>
      </c>
      <c r="B727" s="56" t="s">
        <v>375</v>
      </c>
      <c r="C727" s="55"/>
      <c r="D727" s="55"/>
      <c r="E727" s="55"/>
      <c r="F727" s="54" t="s">
        <v>376</v>
      </c>
      <c r="G727" s="28">
        <f>+G728</f>
        <v>50000000</v>
      </c>
      <c r="H727" s="28">
        <f t="shared" si="292"/>
        <v>0</v>
      </c>
      <c r="I727" s="28">
        <f t="shared" si="292"/>
        <v>0</v>
      </c>
      <c r="J727" s="28">
        <f t="shared" si="292"/>
        <v>0</v>
      </c>
      <c r="K727" s="28">
        <f t="shared" si="292"/>
        <v>0</v>
      </c>
      <c r="L727" s="28">
        <f t="shared" si="292"/>
        <v>0</v>
      </c>
      <c r="M727" s="28">
        <f t="shared" si="292"/>
        <v>50000000</v>
      </c>
      <c r="N727" s="28">
        <f t="shared" si="292"/>
        <v>24949159</v>
      </c>
      <c r="O727" s="28">
        <f t="shared" si="292"/>
        <v>3897250</v>
      </c>
      <c r="P727" s="28">
        <f t="shared" si="292"/>
        <v>0</v>
      </c>
      <c r="Q727" s="29">
        <f t="shared" si="292"/>
        <v>0</v>
      </c>
    </row>
    <row r="728" spans="1:17" ht="18.600000000000001" thickBot="1" x14ac:dyDescent="0.35">
      <c r="A728" s="79" t="s">
        <v>417</v>
      </c>
      <c r="B728" s="20" t="s">
        <v>377</v>
      </c>
      <c r="C728" s="60" t="s">
        <v>175</v>
      </c>
      <c r="D728" s="21">
        <v>54</v>
      </c>
      <c r="E728" s="21" t="s">
        <v>22</v>
      </c>
      <c r="F728" s="22" t="s">
        <v>211</v>
      </c>
      <c r="G728" s="24">
        <v>50000000</v>
      </c>
      <c r="H728" s="24">
        <v>0</v>
      </c>
      <c r="I728" s="24">
        <v>0</v>
      </c>
      <c r="J728" s="24">
        <v>0</v>
      </c>
      <c r="K728" s="24">
        <v>0</v>
      </c>
      <c r="L728" s="24">
        <f t="shared" si="272"/>
        <v>0</v>
      </c>
      <c r="M728" s="24">
        <f t="shared" si="273"/>
        <v>50000000</v>
      </c>
      <c r="N728" s="24">
        <v>24949159</v>
      </c>
      <c r="O728" s="24">
        <v>3897250</v>
      </c>
      <c r="P728" s="24">
        <v>0</v>
      </c>
      <c r="Q728" s="26">
        <v>0</v>
      </c>
    </row>
    <row r="729" spans="1:17" ht="47.4" thickBot="1" x14ac:dyDescent="0.35">
      <c r="A729" s="79" t="s">
        <v>417</v>
      </c>
      <c r="B729" s="56" t="s">
        <v>378</v>
      </c>
      <c r="C729" s="53"/>
      <c r="D729" s="53"/>
      <c r="E729" s="53"/>
      <c r="F729" s="54" t="s">
        <v>381</v>
      </c>
      <c r="G729" s="27">
        <f>+G730</f>
        <v>34364957829</v>
      </c>
      <c r="H729" s="28">
        <f t="shared" ref="H729:Q729" si="293">+H730</f>
        <v>0</v>
      </c>
      <c r="I729" s="28">
        <f t="shared" si="293"/>
        <v>0</v>
      </c>
      <c r="J729" s="28">
        <f t="shared" si="293"/>
        <v>1990000000</v>
      </c>
      <c r="K729" s="28">
        <f t="shared" si="293"/>
        <v>1990000000</v>
      </c>
      <c r="L729" s="28">
        <f t="shared" si="272"/>
        <v>0</v>
      </c>
      <c r="M729" s="30">
        <f t="shared" si="273"/>
        <v>34364957829</v>
      </c>
      <c r="N729" s="28">
        <f t="shared" si="293"/>
        <v>22981056356.360001</v>
      </c>
      <c r="O729" s="28">
        <f t="shared" si="293"/>
        <v>6808884951.3599997</v>
      </c>
      <c r="P729" s="28">
        <f t="shared" si="293"/>
        <v>767289076.10000002</v>
      </c>
      <c r="Q729" s="29">
        <f t="shared" si="293"/>
        <v>767284276.10000002</v>
      </c>
    </row>
    <row r="730" spans="1:17" ht="47.4" thickBot="1" x14ac:dyDescent="0.35">
      <c r="A730" s="79" t="s">
        <v>417</v>
      </c>
      <c r="B730" s="56" t="s">
        <v>380</v>
      </c>
      <c r="C730" s="53"/>
      <c r="D730" s="53"/>
      <c r="E730" s="53"/>
      <c r="F730" s="54" t="s">
        <v>381</v>
      </c>
      <c r="G730" s="28">
        <f>G731+G734</f>
        <v>34364957829</v>
      </c>
      <c r="H730" s="28">
        <f t="shared" ref="H730:Q730" si="294">H731+H734</f>
        <v>0</v>
      </c>
      <c r="I730" s="28">
        <f t="shared" si="294"/>
        <v>0</v>
      </c>
      <c r="J730" s="28">
        <f t="shared" si="294"/>
        <v>1990000000</v>
      </c>
      <c r="K730" s="28">
        <f t="shared" si="294"/>
        <v>1990000000</v>
      </c>
      <c r="L730" s="28">
        <f t="shared" si="294"/>
        <v>0</v>
      </c>
      <c r="M730" s="28">
        <f t="shared" si="294"/>
        <v>34364957829</v>
      </c>
      <c r="N730" s="28">
        <f t="shared" si="294"/>
        <v>22981056356.360001</v>
      </c>
      <c r="O730" s="28">
        <f t="shared" si="294"/>
        <v>6808884951.3599997</v>
      </c>
      <c r="P730" s="28">
        <f t="shared" si="294"/>
        <v>767289076.10000002</v>
      </c>
      <c r="Q730" s="29">
        <f t="shared" si="294"/>
        <v>767284276.10000002</v>
      </c>
    </row>
    <row r="731" spans="1:17" ht="18.600000000000001" thickBot="1" x14ac:dyDescent="0.35">
      <c r="A731" s="79" t="s">
        <v>417</v>
      </c>
      <c r="B731" s="56" t="s">
        <v>382</v>
      </c>
      <c r="C731" s="53"/>
      <c r="D731" s="53"/>
      <c r="E731" s="53"/>
      <c r="F731" s="54" t="s">
        <v>334</v>
      </c>
      <c r="G731" s="28">
        <f>+G732+G733</f>
        <v>13870400807</v>
      </c>
      <c r="H731" s="28">
        <f t="shared" ref="H731:Q731" si="295">+H732+H733</f>
        <v>0</v>
      </c>
      <c r="I731" s="28">
        <f t="shared" si="295"/>
        <v>0</v>
      </c>
      <c r="J731" s="28">
        <f t="shared" si="295"/>
        <v>1990000000</v>
      </c>
      <c r="K731" s="28">
        <f t="shared" si="295"/>
        <v>0</v>
      </c>
      <c r="L731" s="28">
        <f t="shared" si="295"/>
        <v>1990000000</v>
      </c>
      <c r="M731" s="28">
        <f t="shared" si="295"/>
        <v>15860400807</v>
      </c>
      <c r="N731" s="28">
        <f t="shared" si="295"/>
        <v>8985382356.3600006</v>
      </c>
      <c r="O731" s="28">
        <f t="shared" si="295"/>
        <v>6808884951.3599997</v>
      </c>
      <c r="P731" s="28">
        <f t="shared" si="295"/>
        <v>767289076.10000002</v>
      </c>
      <c r="Q731" s="29">
        <f t="shared" si="295"/>
        <v>767284276.10000002</v>
      </c>
    </row>
    <row r="732" spans="1:17" ht="18.600000000000001" thickBot="1" x14ac:dyDescent="0.35">
      <c r="A732" s="79" t="s">
        <v>417</v>
      </c>
      <c r="B732" s="20" t="s">
        <v>383</v>
      </c>
      <c r="C732" s="53" t="s">
        <v>175</v>
      </c>
      <c r="D732" s="21">
        <v>11</v>
      </c>
      <c r="E732" s="21" t="s">
        <v>22</v>
      </c>
      <c r="F732" s="61" t="s">
        <v>211</v>
      </c>
      <c r="G732" s="25">
        <v>5414957829</v>
      </c>
      <c r="H732" s="24">
        <v>0</v>
      </c>
      <c r="I732" s="24">
        <v>0</v>
      </c>
      <c r="J732" s="24">
        <v>0</v>
      </c>
      <c r="K732" s="24">
        <v>0</v>
      </c>
      <c r="L732" s="24">
        <f t="shared" si="272"/>
        <v>0</v>
      </c>
      <c r="M732" s="24">
        <f t="shared" si="273"/>
        <v>5414957829</v>
      </c>
      <c r="N732" s="24">
        <v>5273358164.3599997</v>
      </c>
      <c r="O732" s="24">
        <v>5036105402.3599997</v>
      </c>
      <c r="P732" s="24">
        <v>718218132.10000002</v>
      </c>
      <c r="Q732" s="26">
        <v>718213332.10000002</v>
      </c>
    </row>
    <row r="733" spans="1:17" ht="18.600000000000001" thickBot="1" x14ac:dyDescent="0.35">
      <c r="A733" s="79" t="s">
        <v>417</v>
      </c>
      <c r="B733" s="20" t="s">
        <v>383</v>
      </c>
      <c r="C733" s="60" t="s">
        <v>175</v>
      </c>
      <c r="D733" s="21">
        <v>54</v>
      </c>
      <c r="E733" s="21" t="s">
        <v>22</v>
      </c>
      <c r="F733" s="61" t="s">
        <v>211</v>
      </c>
      <c r="G733" s="35">
        <f>2010523584+6444919394</f>
        <v>8455442978</v>
      </c>
      <c r="H733" s="24">
        <v>0</v>
      </c>
      <c r="I733" s="24">
        <v>0</v>
      </c>
      <c r="J733" s="24">
        <v>1990000000</v>
      </c>
      <c r="K733" s="24">
        <v>0</v>
      </c>
      <c r="L733" s="24">
        <f t="shared" si="272"/>
        <v>1990000000</v>
      </c>
      <c r="M733" s="25">
        <f t="shared" si="273"/>
        <v>10445442978</v>
      </c>
      <c r="N733" s="24">
        <v>3712024192</v>
      </c>
      <c r="O733" s="24">
        <v>1772779549</v>
      </c>
      <c r="P733" s="24">
        <v>49070944</v>
      </c>
      <c r="Q733" s="26">
        <v>49070944</v>
      </c>
    </row>
    <row r="734" spans="1:17" ht="18.600000000000001" thickBot="1" x14ac:dyDescent="0.35">
      <c r="A734" s="79" t="s">
        <v>417</v>
      </c>
      <c r="B734" s="15" t="s">
        <v>384</v>
      </c>
      <c r="C734" s="53"/>
      <c r="D734" s="21"/>
      <c r="E734" s="21"/>
      <c r="F734" s="17" t="s">
        <v>385</v>
      </c>
      <c r="G734" s="30">
        <f>+G735</f>
        <v>20494557022</v>
      </c>
      <c r="H734" s="30">
        <f t="shared" ref="H734:Q734" si="296">+H735</f>
        <v>0</v>
      </c>
      <c r="I734" s="30">
        <f t="shared" si="296"/>
        <v>0</v>
      </c>
      <c r="J734" s="30">
        <f t="shared" si="296"/>
        <v>0</v>
      </c>
      <c r="K734" s="30">
        <f t="shared" si="296"/>
        <v>1990000000</v>
      </c>
      <c r="L734" s="30">
        <f t="shared" si="296"/>
        <v>-1990000000</v>
      </c>
      <c r="M734" s="30">
        <f t="shared" si="296"/>
        <v>18504557022</v>
      </c>
      <c r="N734" s="30">
        <f t="shared" si="296"/>
        <v>13995674000</v>
      </c>
      <c r="O734" s="30">
        <f t="shared" si="296"/>
        <v>0</v>
      </c>
      <c r="P734" s="30">
        <f t="shared" si="296"/>
        <v>0</v>
      </c>
      <c r="Q734" s="31">
        <f t="shared" si="296"/>
        <v>0</v>
      </c>
    </row>
    <row r="735" spans="1:17" ht="18.600000000000001" thickBot="1" x14ac:dyDescent="0.35">
      <c r="A735" s="79" t="s">
        <v>417</v>
      </c>
      <c r="B735" s="20" t="s">
        <v>386</v>
      </c>
      <c r="C735" s="60" t="s">
        <v>175</v>
      </c>
      <c r="D735" s="21">
        <v>54</v>
      </c>
      <c r="E735" s="21" t="s">
        <v>22</v>
      </c>
      <c r="F735" s="61" t="s">
        <v>211</v>
      </c>
      <c r="G735" s="35">
        <v>20494557022</v>
      </c>
      <c r="H735" s="24">
        <v>0</v>
      </c>
      <c r="I735" s="24">
        <v>0</v>
      </c>
      <c r="J735" s="24">
        <v>0</v>
      </c>
      <c r="K735" s="24">
        <v>1990000000</v>
      </c>
      <c r="L735" s="24">
        <f t="shared" si="272"/>
        <v>-1990000000</v>
      </c>
      <c r="M735" s="25">
        <f t="shared" si="273"/>
        <v>18504557022</v>
      </c>
      <c r="N735" s="24">
        <v>13995674000</v>
      </c>
      <c r="O735" s="24">
        <v>0</v>
      </c>
      <c r="P735" s="24">
        <v>0</v>
      </c>
      <c r="Q735" s="26">
        <v>0</v>
      </c>
    </row>
    <row r="736" spans="1:17" ht="47.4" thickBot="1" x14ac:dyDescent="0.35">
      <c r="A736" s="79" t="s">
        <v>417</v>
      </c>
      <c r="B736" s="56" t="s">
        <v>387</v>
      </c>
      <c r="C736" s="53"/>
      <c r="D736" s="53"/>
      <c r="E736" s="53"/>
      <c r="F736" s="54" t="s">
        <v>390</v>
      </c>
      <c r="G736" s="28">
        <f>+G737</f>
        <v>4000000000</v>
      </c>
      <c r="H736" s="28">
        <f t="shared" ref="H736:Q737" si="297">+H737</f>
        <v>0</v>
      </c>
      <c r="I736" s="28">
        <f t="shared" si="297"/>
        <v>0</v>
      </c>
      <c r="J736" s="28">
        <f t="shared" si="297"/>
        <v>0</v>
      </c>
      <c r="K736" s="28">
        <f t="shared" si="297"/>
        <v>0</v>
      </c>
      <c r="L736" s="28">
        <f t="shared" si="297"/>
        <v>0</v>
      </c>
      <c r="M736" s="28">
        <f t="shared" si="297"/>
        <v>4000000000</v>
      </c>
      <c r="N736" s="28">
        <f t="shared" si="297"/>
        <v>2753421361.4200001</v>
      </c>
      <c r="O736" s="28">
        <f t="shared" si="297"/>
        <v>2393469959.4200001</v>
      </c>
      <c r="P736" s="28">
        <f t="shared" si="297"/>
        <v>175489548.72</v>
      </c>
      <c r="Q736" s="29">
        <f t="shared" si="297"/>
        <v>175489548.72</v>
      </c>
    </row>
    <row r="737" spans="1:17" ht="47.4" thickBot="1" x14ac:dyDescent="0.35">
      <c r="A737" s="79" t="s">
        <v>417</v>
      </c>
      <c r="B737" s="56" t="s">
        <v>389</v>
      </c>
      <c r="C737" s="53"/>
      <c r="D737" s="53"/>
      <c r="E737" s="53"/>
      <c r="F737" s="54" t="s">
        <v>390</v>
      </c>
      <c r="G737" s="28">
        <f>+G738</f>
        <v>4000000000</v>
      </c>
      <c r="H737" s="28">
        <f t="shared" si="297"/>
        <v>0</v>
      </c>
      <c r="I737" s="28">
        <f t="shared" si="297"/>
        <v>0</v>
      </c>
      <c r="J737" s="28">
        <f t="shared" si="297"/>
        <v>0</v>
      </c>
      <c r="K737" s="28">
        <f t="shared" si="297"/>
        <v>0</v>
      </c>
      <c r="L737" s="28">
        <f t="shared" si="297"/>
        <v>0</v>
      </c>
      <c r="M737" s="28">
        <f t="shared" si="297"/>
        <v>4000000000</v>
      </c>
      <c r="N737" s="28">
        <f t="shared" si="297"/>
        <v>2753421361.4200001</v>
      </c>
      <c r="O737" s="28">
        <f t="shared" si="297"/>
        <v>2393469959.4200001</v>
      </c>
      <c r="P737" s="28">
        <f t="shared" si="297"/>
        <v>175489548.72</v>
      </c>
      <c r="Q737" s="29">
        <f t="shared" si="297"/>
        <v>175489548.72</v>
      </c>
    </row>
    <row r="738" spans="1:17" ht="18.600000000000001" thickBot="1" x14ac:dyDescent="0.35">
      <c r="A738" s="79" t="s">
        <v>417</v>
      </c>
      <c r="B738" s="56" t="s">
        <v>391</v>
      </c>
      <c r="C738" s="53"/>
      <c r="D738" s="53"/>
      <c r="E738" s="53"/>
      <c r="F738" s="54" t="s">
        <v>392</v>
      </c>
      <c r="G738" s="28">
        <f>+G739+G740</f>
        <v>4000000000</v>
      </c>
      <c r="H738" s="28">
        <f t="shared" ref="H738:Q738" si="298">+H739+H740</f>
        <v>0</v>
      </c>
      <c r="I738" s="28">
        <f t="shared" si="298"/>
        <v>0</v>
      </c>
      <c r="J738" s="28">
        <f t="shared" si="298"/>
        <v>0</v>
      </c>
      <c r="K738" s="28">
        <f t="shared" si="298"/>
        <v>0</v>
      </c>
      <c r="L738" s="28">
        <f t="shared" si="298"/>
        <v>0</v>
      </c>
      <c r="M738" s="28">
        <f t="shared" si="298"/>
        <v>4000000000</v>
      </c>
      <c r="N738" s="28">
        <f t="shared" si="298"/>
        <v>2753421361.4200001</v>
      </c>
      <c r="O738" s="28">
        <f t="shared" si="298"/>
        <v>2393469959.4200001</v>
      </c>
      <c r="P738" s="28">
        <f t="shared" si="298"/>
        <v>175489548.72</v>
      </c>
      <c r="Q738" s="29">
        <f t="shared" si="298"/>
        <v>175489548.72</v>
      </c>
    </row>
    <row r="739" spans="1:17" ht="18.600000000000001" thickBot="1" x14ac:dyDescent="0.35">
      <c r="A739" s="79" t="s">
        <v>417</v>
      </c>
      <c r="B739" s="20" t="s">
        <v>393</v>
      </c>
      <c r="C739" s="21" t="s">
        <v>175</v>
      </c>
      <c r="D739" s="21">
        <v>11</v>
      </c>
      <c r="E739" s="21" t="s">
        <v>22</v>
      </c>
      <c r="F739" s="61" t="s">
        <v>211</v>
      </c>
      <c r="G739" s="25">
        <v>1000000000</v>
      </c>
      <c r="H739" s="24">
        <v>0</v>
      </c>
      <c r="I739" s="24">
        <v>0</v>
      </c>
      <c r="J739" s="24">
        <v>0</v>
      </c>
      <c r="K739" s="24">
        <v>0</v>
      </c>
      <c r="L739" s="24">
        <f t="shared" si="272"/>
        <v>0</v>
      </c>
      <c r="M739" s="24">
        <f t="shared" si="273"/>
        <v>1000000000</v>
      </c>
      <c r="N739" s="24">
        <v>999524738.22000003</v>
      </c>
      <c r="O739" s="24">
        <v>975924181.41999996</v>
      </c>
      <c r="P739" s="24">
        <v>64477027.719999999</v>
      </c>
      <c r="Q739" s="26">
        <v>64477027.719999999</v>
      </c>
    </row>
    <row r="740" spans="1:17" ht="18.600000000000001" thickBot="1" x14ac:dyDescent="0.35">
      <c r="A740" s="79" t="s">
        <v>417</v>
      </c>
      <c r="B740" s="20" t="s">
        <v>393</v>
      </c>
      <c r="C740" s="60" t="s">
        <v>175</v>
      </c>
      <c r="D740" s="21">
        <v>54</v>
      </c>
      <c r="E740" s="21" t="s">
        <v>22</v>
      </c>
      <c r="F740" s="61" t="s">
        <v>211</v>
      </c>
      <c r="G740" s="25">
        <v>3000000000</v>
      </c>
      <c r="H740" s="24">
        <v>0</v>
      </c>
      <c r="I740" s="24">
        <v>0</v>
      </c>
      <c r="J740" s="24">
        <v>0</v>
      </c>
      <c r="K740" s="24">
        <v>0</v>
      </c>
      <c r="L740" s="24">
        <f t="shared" si="272"/>
        <v>0</v>
      </c>
      <c r="M740" s="24">
        <f t="shared" si="273"/>
        <v>3000000000</v>
      </c>
      <c r="N740" s="24">
        <v>1753896623.2</v>
      </c>
      <c r="O740" s="24">
        <v>1417545778</v>
      </c>
      <c r="P740" s="24">
        <v>111012521</v>
      </c>
      <c r="Q740" s="26">
        <v>111012521</v>
      </c>
    </row>
    <row r="741" spans="1:17" ht="47.4" thickBot="1" x14ac:dyDescent="0.35">
      <c r="A741" s="79" t="s">
        <v>417</v>
      </c>
      <c r="B741" s="56" t="s">
        <v>394</v>
      </c>
      <c r="C741" s="64"/>
      <c r="D741" s="55"/>
      <c r="E741" s="55"/>
      <c r="F741" s="54" t="s">
        <v>397</v>
      </c>
      <c r="G741" s="28">
        <f>+G742</f>
        <v>1500000000</v>
      </c>
      <c r="H741" s="28">
        <f t="shared" ref="H741:Q743" si="299">+H742</f>
        <v>0</v>
      </c>
      <c r="I741" s="28">
        <f t="shared" si="299"/>
        <v>0</v>
      </c>
      <c r="J741" s="28">
        <f t="shared" si="299"/>
        <v>0</v>
      </c>
      <c r="K741" s="28">
        <f t="shared" si="299"/>
        <v>0</v>
      </c>
      <c r="L741" s="28">
        <f t="shared" si="299"/>
        <v>0</v>
      </c>
      <c r="M741" s="28">
        <f t="shared" si="299"/>
        <v>1500000000</v>
      </c>
      <c r="N741" s="28">
        <f t="shared" si="299"/>
        <v>681277813.75</v>
      </c>
      <c r="O741" s="28">
        <f t="shared" si="299"/>
        <v>545140181.75</v>
      </c>
      <c r="P741" s="28">
        <f t="shared" si="299"/>
        <v>39441845.75</v>
      </c>
      <c r="Q741" s="29">
        <f t="shared" si="299"/>
        <v>39441845.75</v>
      </c>
    </row>
    <row r="742" spans="1:17" ht="47.4" thickBot="1" x14ac:dyDescent="0.35">
      <c r="A742" s="79" t="s">
        <v>417</v>
      </c>
      <c r="B742" s="56" t="s">
        <v>396</v>
      </c>
      <c r="C742" s="65"/>
      <c r="D742" s="66"/>
      <c r="E742" s="66"/>
      <c r="F742" s="54" t="s">
        <v>397</v>
      </c>
      <c r="G742" s="28">
        <f>+G743</f>
        <v>1500000000</v>
      </c>
      <c r="H742" s="28">
        <f t="shared" si="299"/>
        <v>0</v>
      </c>
      <c r="I742" s="28">
        <f t="shared" si="299"/>
        <v>0</v>
      </c>
      <c r="J742" s="28">
        <f t="shared" si="299"/>
        <v>0</v>
      </c>
      <c r="K742" s="28">
        <f t="shared" si="299"/>
        <v>0</v>
      </c>
      <c r="L742" s="28">
        <f t="shared" si="299"/>
        <v>0</v>
      </c>
      <c r="M742" s="28">
        <f t="shared" si="299"/>
        <v>1500000000</v>
      </c>
      <c r="N742" s="28">
        <f t="shared" si="299"/>
        <v>681277813.75</v>
      </c>
      <c r="O742" s="28">
        <f t="shared" si="299"/>
        <v>545140181.75</v>
      </c>
      <c r="P742" s="28">
        <f t="shared" si="299"/>
        <v>39441845.75</v>
      </c>
      <c r="Q742" s="29">
        <f t="shared" si="299"/>
        <v>39441845.75</v>
      </c>
    </row>
    <row r="743" spans="1:17" ht="18.600000000000001" thickBot="1" x14ac:dyDescent="0.35">
      <c r="A743" s="79" t="s">
        <v>417</v>
      </c>
      <c r="B743" s="56" t="s">
        <v>398</v>
      </c>
      <c r="C743" s="65"/>
      <c r="D743" s="66"/>
      <c r="E743" s="66"/>
      <c r="F743" s="54" t="s">
        <v>399</v>
      </c>
      <c r="G743" s="28">
        <f>+G744</f>
        <v>1500000000</v>
      </c>
      <c r="H743" s="28">
        <f t="shared" si="299"/>
        <v>0</v>
      </c>
      <c r="I743" s="28">
        <f t="shared" si="299"/>
        <v>0</v>
      </c>
      <c r="J743" s="28">
        <f t="shared" si="299"/>
        <v>0</v>
      </c>
      <c r="K743" s="28">
        <f t="shared" si="299"/>
        <v>0</v>
      </c>
      <c r="L743" s="28">
        <f t="shared" si="299"/>
        <v>0</v>
      </c>
      <c r="M743" s="28">
        <f t="shared" si="299"/>
        <v>1500000000</v>
      </c>
      <c r="N743" s="28">
        <f t="shared" si="299"/>
        <v>681277813.75</v>
      </c>
      <c r="O743" s="28">
        <f t="shared" si="299"/>
        <v>545140181.75</v>
      </c>
      <c r="P743" s="28">
        <f t="shared" si="299"/>
        <v>39441845.75</v>
      </c>
      <c r="Q743" s="29">
        <f t="shared" si="299"/>
        <v>39441845.75</v>
      </c>
    </row>
    <row r="744" spans="1:17" ht="18.600000000000001" thickBot="1" x14ac:dyDescent="0.35">
      <c r="A744" s="79" t="s">
        <v>417</v>
      </c>
      <c r="B744" s="72" t="s">
        <v>426</v>
      </c>
      <c r="C744" s="73" t="s">
        <v>175</v>
      </c>
      <c r="D744" s="74">
        <v>54</v>
      </c>
      <c r="E744" s="74" t="s">
        <v>22</v>
      </c>
      <c r="F744" s="75" t="s">
        <v>211</v>
      </c>
      <c r="G744" s="76">
        <v>1500000000</v>
      </c>
      <c r="H744" s="77">
        <v>0</v>
      </c>
      <c r="I744" s="77">
        <v>0</v>
      </c>
      <c r="J744" s="77">
        <v>0</v>
      </c>
      <c r="K744" s="77">
        <v>0</v>
      </c>
      <c r="L744" s="77">
        <f t="shared" si="272"/>
        <v>0</v>
      </c>
      <c r="M744" s="77">
        <f t="shared" si="273"/>
        <v>1500000000</v>
      </c>
      <c r="N744" s="77">
        <v>681277813.75</v>
      </c>
      <c r="O744" s="77">
        <v>545140181.75</v>
      </c>
      <c r="P744" s="77">
        <v>39441845.75</v>
      </c>
      <c r="Q744" s="78">
        <v>39441845.75</v>
      </c>
    </row>
    <row r="745" spans="1:17" ht="18.600000000000001" thickBot="1" x14ac:dyDescent="0.35">
      <c r="A745" s="79" t="s">
        <v>425</v>
      </c>
      <c r="B745" s="5" t="s">
        <v>10</v>
      </c>
      <c r="C745" s="6"/>
      <c r="D745" s="6"/>
      <c r="E745" s="6"/>
      <c r="F745" s="7" t="s">
        <v>11</v>
      </c>
      <c r="G745" s="8">
        <f>+G746+G774+G816+G830</f>
        <v>101565565000</v>
      </c>
      <c r="H745" s="8">
        <f t="shared" ref="H745:L745" si="300">+H746+H774+H816+H830</f>
        <v>0</v>
      </c>
      <c r="I745" s="8">
        <f t="shared" si="300"/>
        <v>0</v>
      </c>
      <c r="J745" s="8">
        <f t="shared" si="300"/>
        <v>140881568</v>
      </c>
      <c r="K745" s="8">
        <f t="shared" si="300"/>
        <v>140881568</v>
      </c>
      <c r="L745" s="8">
        <f t="shared" si="300"/>
        <v>0</v>
      </c>
      <c r="M745" s="8">
        <f>+G745+L745</f>
        <v>101565565000</v>
      </c>
      <c r="N745" s="8">
        <f t="shared" ref="N745:Q745" si="301">+N746+N774+N816+N830</f>
        <v>73234147867.599991</v>
      </c>
      <c r="O745" s="8">
        <f t="shared" si="301"/>
        <v>40318901938.269997</v>
      </c>
      <c r="P745" s="8">
        <f t="shared" si="301"/>
        <v>25930348957.830002</v>
      </c>
      <c r="Q745" s="9">
        <f t="shared" si="301"/>
        <v>25025999582.830002</v>
      </c>
    </row>
    <row r="746" spans="1:17" ht="18.600000000000001" thickBot="1" x14ac:dyDescent="0.35">
      <c r="A746" s="79" t="s">
        <v>425</v>
      </c>
      <c r="B746" s="10" t="s">
        <v>12</v>
      </c>
      <c r="C746" s="11"/>
      <c r="D746" s="11"/>
      <c r="E746" s="11"/>
      <c r="F746" s="12" t="s">
        <v>13</v>
      </c>
      <c r="G746" s="13">
        <f>+G747</f>
        <v>48846668000</v>
      </c>
      <c r="H746" s="13">
        <f t="shared" ref="H746:Q746" si="302">+H747</f>
        <v>0</v>
      </c>
      <c r="I746" s="13">
        <f t="shared" si="302"/>
        <v>0</v>
      </c>
      <c r="J746" s="13">
        <f t="shared" si="302"/>
        <v>0</v>
      </c>
      <c r="K746" s="13">
        <f t="shared" si="302"/>
        <v>0</v>
      </c>
      <c r="L746" s="13">
        <f t="shared" si="302"/>
        <v>0</v>
      </c>
      <c r="M746" s="13">
        <f t="shared" si="302"/>
        <v>48846668000</v>
      </c>
      <c r="N746" s="13">
        <f t="shared" si="302"/>
        <v>44256310000</v>
      </c>
      <c r="O746" s="13">
        <f t="shared" si="302"/>
        <v>14308725444.669998</v>
      </c>
      <c r="P746" s="13">
        <f t="shared" si="302"/>
        <v>14308725441.669998</v>
      </c>
      <c r="Q746" s="14">
        <f t="shared" si="302"/>
        <v>13405089720.669998</v>
      </c>
    </row>
    <row r="747" spans="1:17" ht="18.600000000000001" thickBot="1" x14ac:dyDescent="0.35">
      <c r="A747" s="79" t="s">
        <v>425</v>
      </c>
      <c r="B747" s="15" t="s">
        <v>14</v>
      </c>
      <c r="C747" s="16"/>
      <c r="D747" s="16"/>
      <c r="E747" s="16"/>
      <c r="F747" s="17" t="s">
        <v>15</v>
      </c>
      <c r="G747" s="18">
        <f>+G748+G758+G766+G773</f>
        <v>48846668000</v>
      </c>
      <c r="H747" s="18">
        <f t="shared" ref="H747:Q747" si="303">+H748+H758+H766+H773</f>
        <v>0</v>
      </c>
      <c r="I747" s="18">
        <f t="shared" si="303"/>
        <v>0</v>
      </c>
      <c r="J747" s="18">
        <f t="shared" si="303"/>
        <v>0</v>
      </c>
      <c r="K747" s="18">
        <f t="shared" si="303"/>
        <v>0</v>
      </c>
      <c r="L747" s="18">
        <f t="shared" si="303"/>
        <v>0</v>
      </c>
      <c r="M747" s="18">
        <f t="shared" si="303"/>
        <v>48846668000</v>
      </c>
      <c r="N747" s="18">
        <f t="shared" si="303"/>
        <v>44256310000</v>
      </c>
      <c r="O747" s="18">
        <f t="shared" si="303"/>
        <v>14308725444.669998</v>
      </c>
      <c r="P747" s="18">
        <f t="shared" si="303"/>
        <v>14308725441.669998</v>
      </c>
      <c r="Q747" s="19">
        <f t="shared" si="303"/>
        <v>13405089720.669998</v>
      </c>
    </row>
    <row r="748" spans="1:17" ht="18.600000000000001" thickBot="1" x14ac:dyDescent="0.35">
      <c r="A748" s="79" t="s">
        <v>425</v>
      </c>
      <c r="B748" s="15" t="s">
        <v>16</v>
      </c>
      <c r="C748" s="16"/>
      <c r="D748" s="16"/>
      <c r="E748" s="16"/>
      <c r="F748" s="17" t="s">
        <v>17</v>
      </c>
      <c r="G748" s="18">
        <f>+G749</f>
        <v>28789591000</v>
      </c>
      <c r="H748" s="18">
        <f t="shared" ref="H748:Q748" si="304">+H749</f>
        <v>0</v>
      </c>
      <c r="I748" s="18">
        <f t="shared" si="304"/>
        <v>0</v>
      </c>
      <c r="J748" s="18">
        <f t="shared" si="304"/>
        <v>0</v>
      </c>
      <c r="K748" s="18">
        <f t="shared" si="304"/>
        <v>0</v>
      </c>
      <c r="L748" s="18">
        <f t="shared" si="304"/>
        <v>0</v>
      </c>
      <c r="M748" s="18">
        <f t="shared" si="304"/>
        <v>28789591000</v>
      </c>
      <c r="N748" s="18">
        <f t="shared" si="304"/>
        <v>28789591000</v>
      </c>
      <c r="O748" s="18">
        <f t="shared" si="304"/>
        <v>9544254498.9599991</v>
      </c>
      <c r="P748" s="18">
        <f t="shared" si="304"/>
        <v>9544254495.9599991</v>
      </c>
      <c r="Q748" s="19">
        <f t="shared" si="304"/>
        <v>9544254495.9599991</v>
      </c>
    </row>
    <row r="749" spans="1:17" ht="18.600000000000001" thickBot="1" x14ac:dyDescent="0.35">
      <c r="A749" s="79" t="s">
        <v>425</v>
      </c>
      <c r="B749" s="15" t="s">
        <v>18</v>
      </c>
      <c r="C749" s="16"/>
      <c r="D749" s="16"/>
      <c r="E749" s="16"/>
      <c r="F749" s="17" t="s">
        <v>19</v>
      </c>
      <c r="G749" s="18">
        <f>SUM(G750:G757)</f>
        <v>28789591000</v>
      </c>
      <c r="H749" s="18">
        <f t="shared" ref="H749:Q749" si="305">SUM(H750:H757)</f>
        <v>0</v>
      </c>
      <c r="I749" s="18">
        <f t="shared" si="305"/>
        <v>0</v>
      </c>
      <c r="J749" s="18">
        <f t="shared" si="305"/>
        <v>0</v>
      </c>
      <c r="K749" s="18">
        <f t="shared" si="305"/>
        <v>0</v>
      </c>
      <c r="L749" s="18">
        <f t="shared" si="305"/>
        <v>0</v>
      </c>
      <c r="M749" s="18">
        <f t="shared" si="305"/>
        <v>28789591000</v>
      </c>
      <c r="N749" s="18">
        <f t="shared" si="305"/>
        <v>28789591000</v>
      </c>
      <c r="O749" s="18">
        <f t="shared" si="305"/>
        <v>9544254498.9599991</v>
      </c>
      <c r="P749" s="18">
        <f t="shared" si="305"/>
        <v>9544254495.9599991</v>
      </c>
      <c r="Q749" s="19">
        <f t="shared" si="305"/>
        <v>9544254495.9599991</v>
      </c>
    </row>
    <row r="750" spans="1:17" ht="18.600000000000001" thickBot="1" x14ac:dyDescent="0.35">
      <c r="A750" s="79" t="s">
        <v>425</v>
      </c>
      <c r="B750" s="20" t="s">
        <v>20</v>
      </c>
      <c r="C750" s="21" t="s">
        <v>21</v>
      </c>
      <c r="D750" s="21">
        <v>20</v>
      </c>
      <c r="E750" s="21" t="s">
        <v>22</v>
      </c>
      <c r="F750" s="22" t="s">
        <v>23</v>
      </c>
      <c r="G750" s="23">
        <v>22821279655</v>
      </c>
      <c r="H750" s="24">
        <v>0</v>
      </c>
      <c r="I750" s="24">
        <v>0</v>
      </c>
      <c r="J750" s="24">
        <v>0</v>
      </c>
      <c r="K750" s="24">
        <v>0</v>
      </c>
      <c r="L750" s="24">
        <f t="shared" ref="L750:L808" si="306">+H750-I750+J750-K750</f>
        <v>0</v>
      </c>
      <c r="M750" s="23">
        <f t="shared" ref="M750:M757" si="307">+G750+L750</f>
        <v>22821279655</v>
      </c>
      <c r="N750" s="24">
        <v>22821279655</v>
      </c>
      <c r="O750" s="24">
        <v>8356781914.1000004</v>
      </c>
      <c r="P750" s="24">
        <v>8356781911.1000004</v>
      </c>
      <c r="Q750" s="26">
        <v>8356781911.1000004</v>
      </c>
    </row>
    <row r="751" spans="1:17" ht="18.600000000000001" thickBot="1" x14ac:dyDescent="0.35">
      <c r="A751" s="79" t="s">
        <v>425</v>
      </c>
      <c r="B751" s="20" t="s">
        <v>24</v>
      </c>
      <c r="C751" s="21" t="s">
        <v>21</v>
      </c>
      <c r="D751" s="21">
        <v>20</v>
      </c>
      <c r="E751" s="21" t="s">
        <v>22</v>
      </c>
      <c r="F751" s="22" t="s">
        <v>25</v>
      </c>
      <c r="G751" s="23">
        <v>1516830834</v>
      </c>
      <c r="H751" s="24">
        <v>0</v>
      </c>
      <c r="I751" s="24">
        <v>0</v>
      </c>
      <c r="J751" s="24">
        <v>0</v>
      </c>
      <c r="K751" s="24">
        <v>0</v>
      </c>
      <c r="L751" s="24">
        <f t="shared" si="306"/>
        <v>0</v>
      </c>
      <c r="M751" s="23">
        <f t="shared" si="307"/>
        <v>1516830834</v>
      </c>
      <c r="N751" s="24">
        <v>1516830834</v>
      </c>
      <c r="O751" s="24">
        <v>626892265.57000005</v>
      </c>
      <c r="P751" s="24">
        <v>626892265.57000005</v>
      </c>
      <c r="Q751" s="26">
        <v>626892265.57000005</v>
      </c>
    </row>
    <row r="752" spans="1:17" ht="18.600000000000001" thickBot="1" x14ac:dyDescent="0.35">
      <c r="A752" s="79" t="s">
        <v>425</v>
      </c>
      <c r="B752" s="20" t="s">
        <v>26</v>
      </c>
      <c r="C752" s="21" t="s">
        <v>21</v>
      </c>
      <c r="D752" s="21">
        <v>20</v>
      </c>
      <c r="E752" s="21" t="s">
        <v>22</v>
      </c>
      <c r="F752" s="22" t="s">
        <v>27</v>
      </c>
      <c r="G752" s="23">
        <v>2475792</v>
      </c>
      <c r="H752" s="24">
        <v>0</v>
      </c>
      <c r="I752" s="24">
        <v>0</v>
      </c>
      <c r="J752" s="24">
        <v>0</v>
      </c>
      <c r="K752" s="24">
        <v>0</v>
      </c>
      <c r="L752" s="24">
        <f t="shared" si="306"/>
        <v>0</v>
      </c>
      <c r="M752" s="23">
        <f t="shared" si="307"/>
        <v>2475792</v>
      </c>
      <c r="N752" s="25">
        <v>2475792</v>
      </c>
      <c r="O752" s="24">
        <v>757283.44</v>
      </c>
      <c r="P752" s="24">
        <v>757283.44</v>
      </c>
      <c r="Q752" s="26">
        <v>757283.44</v>
      </c>
    </row>
    <row r="753" spans="1:17" ht="18.600000000000001" thickBot="1" x14ac:dyDescent="0.35">
      <c r="A753" s="79" t="s">
        <v>425</v>
      </c>
      <c r="B753" s="20" t="s">
        <v>28</v>
      </c>
      <c r="C753" s="21" t="s">
        <v>21</v>
      </c>
      <c r="D753" s="21">
        <v>20</v>
      </c>
      <c r="E753" s="21" t="s">
        <v>22</v>
      </c>
      <c r="F753" s="22" t="s">
        <v>29</v>
      </c>
      <c r="G753" s="23">
        <v>1222067257</v>
      </c>
      <c r="H753" s="24">
        <v>0</v>
      </c>
      <c r="I753" s="24">
        <v>0</v>
      </c>
      <c r="J753" s="24">
        <v>0</v>
      </c>
      <c r="K753" s="24">
        <v>0</v>
      </c>
      <c r="L753" s="24">
        <f t="shared" si="306"/>
        <v>0</v>
      </c>
      <c r="M753" s="23">
        <f t="shared" si="307"/>
        <v>1222067257</v>
      </c>
      <c r="N753" s="25">
        <v>1222067257</v>
      </c>
      <c r="O753" s="24">
        <v>38202582.890000001</v>
      </c>
      <c r="P753" s="24">
        <v>38202582.890000001</v>
      </c>
      <c r="Q753" s="26">
        <v>38202582.890000001</v>
      </c>
    </row>
    <row r="754" spans="1:17" ht="18.600000000000001" thickBot="1" x14ac:dyDescent="0.35">
      <c r="A754" s="79" t="s">
        <v>425</v>
      </c>
      <c r="B754" s="20" t="s">
        <v>30</v>
      </c>
      <c r="C754" s="21" t="s">
        <v>21</v>
      </c>
      <c r="D754" s="21">
        <v>20</v>
      </c>
      <c r="E754" s="21" t="s">
        <v>22</v>
      </c>
      <c r="F754" s="22" t="s">
        <v>31</v>
      </c>
      <c r="G754" s="23">
        <v>883433667</v>
      </c>
      <c r="H754" s="24">
        <v>0</v>
      </c>
      <c r="I754" s="24">
        <v>0</v>
      </c>
      <c r="J754" s="24">
        <v>0</v>
      </c>
      <c r="K754" s="24">
        <v>0</v>
      </c>
      <c r="L754" s="24">
        <f t="shared" si="306"/>
        <v>0</v>
      </c>
      <c r="M754" s="23">
        <f t="shared" si="307"/>
        <v>883433667</v>
      </c>
      <c r="N754" s="25">
        <v>883433667</v>
      </c>
      <c r="O754" s="24">
        <v>255805113.69999999</v>
      </c>
      <c r="P754" s="24">
        <v>255805113.69999999</v>
      </c>
      <c r="Q754" s="26">
        <v>255805113.69999999</v>
      </c>
    </row>
    <row r="755" spans="1:17" ht="31.8" thickBot="1" x14ac:dyDescent="0.35">
      <c r="A755" s="79" t="s">
        <v>425</v>
      </c>
      <c r="B755" s="20" t="s">
        <v>32</v>
      </c>
      <c r="C755" s="21" t="s">
        <v>21</v>
      </c>
      <c r="D755" s="21">
        <v>20</v>
      </c>
      <c r="E755" s="21" t="s">
        <v>22</v>
      </c>
      <c r="F755" s="22" t="s">
        <v>33</v>
      </c>
      <c r="G755" s="23">
        <v>76852744</v>
      </c>
      <c r="H755" s="24">
        <v>0</v>
      </c>
      <c r="I755" s="24">
        <v>0</v>
      </c>
      <c r="J755" s="24">
        <v>0</v>
      </c>
      <c r="K755" s="24">
        <v>0</v>
      </c>
      <c r="L755" s="24">
        <f t="shared" si="306"/>
        <v>0</v>
      </c>
      <c r="M755" s="23">
        <f t="shared" si="307"/>
        <v>76852744</v>
      </c>
      <c r="N755" s="25">
        <v>76852744</v>
      </c>
      <c r="O755" s="24">
        <v>17478419.73</v>
      </c>
      <c r="P755" s="24">
        <v>17478419.73</v>
      </c>
      <c r="Q755" s="26">
        <v>17478419.73</v>
      </c>
    </row>
    <row r="756" spans="1:17" ht="18.600000000000001" thickBot="1" x14ac:dyDescent="0.35">
      <c r="A756" s="79" t="s">
        <v>425</v>
      </c>
      <c r="B756" s="20" t="s">
        <v>34</v>
      </c>
      <c r="C756" s="21" t="s">
        <v>21</v>
      </c>
      <c r="D756" s="21">
        <v>20</v>
      </c>
      <c r="E756" s="21" t="s">
        <v>22</v>
      </c>
      <c r="F756" s="22" t="s">
        <v>35</v>
      </c>
      <c r="G756" s="23">
        <v>1271900429</v>
      </c>
      <c r="H756" s="24">
        <v>0</v>
      </c>
      <c r="I756" s="24">
        <v>0</v>
      </c>
      <c r="J756" s="24">
        <v>0</v>
      </c>
      <c r="K756" s="24">
        <v>0</v>
      </c>
      <c r="L756" s="24">
        <f t="shared" si="306"/>
        <v>0</v>
      </c>
      <c r="M756" s="23">
        <f t="shared" si="307"/>
        <v>1271900429</v>
      </c>
      <c r="N756" s="25">
        <v>1271900429</v>
      </c>
      <c r="O756" s="24">
        <v>12892706.810000001</v>
      </c>
      <c r="P756" s="24">
        <v>12892706.810000001</v>
      </c>
      <c r="Q756" s="26">
        <v>12892706.810000001</v>
      </c>
    </row>
    <row r="757" spans="1:17" ht="18.600000000000001" thickBot="1" x14ac:dyDescent="0.35">
      <c r="A757" s="79" t="s">
        <v>425</v>
      </c>
      <c r="B757" s="20" t="s">
        <v>36</v>
      </c>
      <c r="C757" s="21" t="s">
        <v>21</v>
      </c>
      <c r="D757" s="21">
        <v>20</v>
      </c>
      <c r="E757" s="21" t="s">
        <v>22</v>
      </c>
      <c r="F757" s="22" t="s">
        <v>37</v>
      </c>
      <c r="G757" s="23">
        <v>994750622</v>
      </c>
      <c r="H757" s="24">
        <v>0</v>
      </c>
      <c r="I757" s="24">
        <v>0</v>
      </c>
      <c r="J757" s="24">
        <v>0</v>
      </c>
      <c r="K757" s="24">
        <v>0</v>
      </c>
      <c r="L757" s="24">
        <f t="shared" si="306"/>
        <v>0</v>
      </c>
      <c r="M757" s="23">
        <f t="shared" si="307"/>
        <v>994750622</v>
      </c>
      <c r="N757" s="25">
        <v>994750622</v>
      </c>
      <c r="O757" s="24">
        <v>235444212.72</v>
      </c>
      <c r="P757" s="24">
        <v>235444212.72</v>
      </c>
      <c r="Q757" s="26">
        <v>235444212.72</v>
      </c>
    </row>
    <row r="758" spans="1:17" ht="18.600000000000001" thickBot="1" x14ac:dyDescent="0.35">
      <c r="A758" s="79" t="s">
        <v>425</v>
      </c>
      <c r="B758" s="15" t="s">
        <v>38</v>
      </c>
      <c r="C758" s="16"/>
      <c r="D758" s="16"/>
      <c r="E758" s="21"/>
      <c r="F758" s="17" t="s">
        <v>39</v>
      </c>
      <c r="G758" s="18">
        <f>SUM(G759:G765)</f>
        <v>10389288000</v>
      </c>
      <c r="H758" s="18">
        <f t="shared" ref="H758:Q758" si="308">SUM(H759:H765)</f>
        <v>0</v>
      </c>
      <c r="I758" s="18">
        <f t="shared" si="308"/>
        <v>0</v>
      </c>
      <c r="J758" s="18">
        <f t="shared" si="308"/>
        <v>0</v>
      </c>
      <c r="K758" s="18">
        <f t="shared" si="308"/>
        <v>0</v>
      </c>
      <c r="L758" s="18">
        <f t="shared" si="308"/>
        <v>0</v>
      </c>
      <c r="M758" s="18">
        <f t="shared" si="308"/>
        <v>10389288000</v>
      </c>
      <c r="N758" s="18">
        <f t="shared" si="308"/>
        <v>10389288000</v>
      </c>
      <c r="O758" s="18">
        <f t="shared" si="308"/>
        <v>3673297723.8699994</v>
      </c>
      <c r="P758" s="18">
        <f t="shared" si="308"/>
        <v>3673297723.8699994</v>
      </c>
      <c r="Q758" s="19">
        <f t="shared" si="308"/>
        <v>2769662002.8699999</v>
      </c>
    </row>
    <row r="759" spans="1:17" ht="18.600000000000001" thickBot="1" x14ac:dyDescent="0.35">
      <c r="A759" s="79" t="s">
        <v>425</v>
      </c>
      <c r="B759" s="20" t="s">
        <v>40</v>
      </c>
      <c r="C759" s="21" t="s">
        <v>21</v>
      </c>
      <c r="D759" s="21">
        <v>20</v>
      </c>
      <c r="E759" s="21" t="s">
        <v>22</v>
      </c>
      <c r="F759" s="22" t="s">
        <v>415</v>
      </c>
      <c r="G759" s="23">
        <v>3540437888</v>
      </c>
      <c r="H759" s="24">
        <v>0</v>
      </c>
      <c r="I759" s="24">
        <v>0</v>
      </c>
      <c r="J759" s="24">
        <v>0</v>
      </c>
      <c r="K759" s="24">
        <v>0</v>
      </c>
      <c r="L759" s="24">
        <f t="shared" si="306"/>
        <v>0</v>
      </c>
      <c r="M759" s="23">
        <f t="shared" ref="M759:M765" si="309">+G759+L759</f>
        <v>3540437888</v>
      </c>
      <c r="N759" s="25">
        <v>3540437888</v>
      </c>
      <c r="O759" s="24">
        <v>1142617365.5999999</v>
      </c>
      <c r="P759" s="24">
        <v>1142617365.5999999</v>
      </c>
      <c r="Q759" s="26">
        <v>860885165.60000002</v>
      </c>
    </row>
    <row r="760" spans="1:17" ht="18.600000000000001" thickBot="1" x14ac:dyDescent="0.35">
      <c r="A760" s="79" t="s">
        <v>425</v>
      </c>
      <c r="B760" s="20" t="s">
        <v>42</v>
      </c>
      <c r="C760" s="21" t="s">
        <v>21</v>
      </c>
      <c r="D760" s="21">
        <v>20</v>
      </c>
      <c r="E760" s="21" t="s">
        <v>22</v>
      </c>
      <c r="F760" s="22" t="s">
        <v>416</v>
      </c>
      <c r="G760" s="23">
        <v>2411282700</v>
      </c>
      <c r="H760" s="24">
        <v>0</v>
      </c>
      <c r="I760" s="24">
        <v>0</v>
      </c>
      <c r="J760" s="24">
        <v>0</v>
      </c>
      <c r="K760" s="24">
        <v>0</v>
      </c>
      <c r="L760" s="24">
        <f t="shared" si="306"/>
        <v>0</v>
      </c>
      <c r="M760" s="23">
        <f t="shared" si="309"/>
        <v>2411282700</v>
      </c>
      <c r="N760" s="25">
        <v>2411282700</v>
      </c>
      <c r="O760" s="24">
        <v>809418591.20000005</v>
      </c>
      <c r="P760" s="24">
        <v>809418591.20000005</v>
      </c>
      <c r="Q760" s="26">
        <v>609842691.20000005</v>
      </c>
    </row>
    <row r="761" spans="1:17" ht="18.600000000000001" thickBot="1" x14ac:dyDescent="0.35">
      <c r="A761" s="79" t="s">
        <v>425</v>
      </c>
      <c r="B761" s="20" t="s">
        <v>44</v>
      </c>
      <c r="C761" s="21" t="s">
        <v>21</v>
      </c>
      <c r="D761" s="21">
        <v>20</v>
      </c>
      <c r="E761" s="21" t="s">
        <v>22</v>
      </c>
      <c r="F761" s="22" t="s">
        <v>45</v>
      </c>
      <c r="G761" s="23">
        <v>1539154912</v>
      </c>
      <c r="H761" s="24">
        <v>0</v>
      </c>
      <c r="I761" s="24">
        <v>0</v>
      </c>
      <c r="J761" s="24">
        <v>0</v>
      </c>
      <c r="K761" s="24">
        <v>0</v>
      </c>
      <c r="L761" s="24">
        <f t="shared" si="306"/>
        <v>0</v>
      </c>
      <c r="M761" s="23">
        <f t="shared" si="309"/>
        <v>1539154912</v>
      </c>
      <c r="N761" s="25">
        <v>1539154912</v>
      </c>
      <c r="O761" s="24">
        <v>826601108.26999998</v>
      </c>
      <c r="P761" s="24">
        <v>826601108.26999998</v>
      </c>
      <c r="Q761" s="26">
        <v>628192487.26999998</v>
      </c>
    </row>
    <row r="762" spans="1:17" ht="18.600000000000001" thickBot="1" x14ac:dyDescent="0.35">
      <c r="A762" s="79" t="s">
        <v>425</v>
      </c>
      <c r="B762" s="20" t="s">
        <v>46</v>
      </c>
      <c r="C762" s="21" t="s">
        <v>21</v>
      </c>
      <c r="D762" s="21">
        <v>20</v>
      </c>
      <c r="E762" s="21" t="s">
        <v>22</v>
      </c>
      <c r="F762" s="22" t="s">
        <v>47</v>
      </c>
      <c r="G762" s="23">
        <v>1254967000</v>
      </c>
      <c r="H762" s="24">
        <v>0</v>
      </c>
      <c r="I762" s="24">
        <v>0</v>
      </c>
      <c r="J762" s="24">
        <v>0</v>
      </c>
      <c r="K762" s="24">
        <v>0</v>
      </c>
      <c r="L762" s="24">
        <f t="shared" si="306"/>
        <v>0</v>
      </c>
      <c r="M762" s="23">
        <f t="shared" si="309"/>
        <v>1254967000</v>
      </c>
      <c r="N762" s="25">
        <v>1254967000</v>
      </c>
      <c r="O762" s="24">
        <v>376252740</v>
      </c>
      <c r="P762" s="24">
        <v>376252740</v>
      </c>
      <c r="Q762" s="26">
        <v>282085840</v>
      </c>
    </row>
    <row r="763" spans="1:17" ht="31.8" thickBot="1" x14ac:dyDescent="0.35">
      <c r="A763" s="79" t="s">
        <v>425</v>
      </c>
      <c r="B763" s="20" t="s">
        <v>48</v>
      </c>
      <c r="C763" s="21" t="s">
        <v>21</v>
      </c>
      <c r="D763" s="21">
        <v>20</v>
      </c>
      <c r="E763" s="21" t="s">
        <v>22</v>
      </c>
      <c r="F763" s="22" t="s">
        <v>49</v>
      </c>
      <c r="G763" s="23">
        <v>145133600</v>
      </c>
      <c r="H763" s="24">
        <v>0</v>
      </c>
      <c r="I763" s="24">
        <v>0</v>
      </c>
      <c r="J763" s="24">
        <v>0</v>
      </c>
      <c r="K763" s="24">
        <v>0</v>
      </c>
      <c r="L763" s="24">
        <f t="shared" si="306"/>
        <v>0</v>
      </c>
      <c r="M763" s="23">
        <f t="shared" si="309"/>
        <v>145133600</v>
      </c>
      <c r="N763" s="25">
        <v>145133600</v>
      </c>
      <c r="O763" s="24">
        <v>48054979.600000001</v>
      </c>
      <c r="P763" s="24">
        <v>48054979.600000001</v>
      </c>
      <c r="Q763" s="26">
        <v>36020879.600000001</v>
      </c>
    </row>
    <row r="764" spans="1:17" ht="18.600000000000001" thickBot="1" x14ac:dyDescent="0.35">
      <c r="A764" s="79" t="s">
        <v>425</v>
      </c>
      <c r="B764" s="20" t="s">
        <v>50</v>
      </c>
      <c r="C764" s="21" t="s">
        <v>21</v>
      </c>
      <c r="D764" s="21">
        <v>20</v>
      </c>
      <c r="E764" s="21" t="s">
        <v>22</v>
      </c>
      <c r="F764" s="22" t="s">
        <v>51</v>
      </c>
      <c r="G764" s="23">
        <v>898748700</v>
      </c>
      <c r="H764" s="24">
        <v>0</v>
      </c>
      <c r="I764" s="24">
        <v>0</v>
      </c>
      <c r="J764" s="24">
        <v>0</v>
      </c>
      <c r="K764" s="24">
        <v>0</v>
      </c>
      <c r="L764" s="24">
        <f t="shared" si="306"/>
        <v>0</v>
      </c>
      <c r="M764" s="23">
        <f t="shared" si="309"/>
        <v>898748700</v>
      </c>
      <c r="N764" s="25">
        <v>898748700</v>
      </c>
      <c r="O764" s="24">
        <v>282198683.60000002</v>
      </c>
      <c r="P764" s="24">
        <v>282198683.60000002</v>
      </c>
      <c r="Q764" s="26">
        <v>211571283.59999999</v>
      </c>
    </row>
    <row r="765" spans="1:17" ht="18.600000000000001" thickBot="1" x14ac:dyDescent="0.35">
      <c r="A765" s="79" t="s">
        <v>425</v>
      </c>
      <c r="B765" s="20" t="s">
        <v>52</v>
      </c>
      <c r="C765" s="21" t="s">
        <v>21</v>
      </c>
      <c r="D765" s="21">
        <v>20</v>
      </c>
      <c r="E765" s="21" t="s">
        <v>22</v>
      </c>
      <c r="F765" s="22" t="s">
        <v>53</v>
      </c>
      <c r="G765" s="23">
        <v>599563200</v>
      </c>
      <c r="H765" s="24">
        <v>0</v>
      </c>
      <c r="I765" s="24">
        <v>0</v>
      </c>
      <c r="J765" s="24">
        <v>0</v>
      </c>
      <c r="K765" s="24">
        <v>0</v>
      </c>
      <c r="L765" s="24">
        <f t="shared" si="306"/>
        <v>0</v>
      </c>
      <c r="M765" s="23">
        <f t="shared" si="309"/>
        <v>599563200</v>
      </c>
      <c r="N765" s="25">
        <v>599563200</v>
      </c>
      <c r="O765" s="24">
        <v>188154255.59999999</v>
      </c>
      <c r="P765" s="24">
        <v>188154255.59999999</v>
      </c>
      <c r="Q765" s="26">
        <v>141063655.59999999</v>
      </c>
    </row>
    <row r="766" spans="1:17" ht="31.8" thickBot="1" x14ac:dyDescent="0.35">
      <c r="A766" s="79" t="s">
        <v>425</v>
      </c>
      <c r="B766" s="15" t="s">
        <v>54</v>
      </c>
      <c r="C766" s="16"/>
      <c r="D766" s="16"/>
      <c r="E766" s="21"/>
      <c r="F766" s="17" t="s">
        <v>55</v>
      </c>
      <c r="G766" s="18">
        <f>+G767+G771+G772</f>
        <v>5077431000</v>
      </c>
      <c r="H766" s="18">
        <f t="shared" ref="H766:Q766" si="310">+H767+H771+H772</f>
        <v>0</v>
      </c>
      <c r="I766" s="18">
        <f t="shared" si="310"/>
        <v>0</v>
      </c>
      <c r="J766" s="18">
        <f t="shared" si="310"/>
        <v>0</v>
      </c>
      <c r="K766" s="18">
        <f t="shared" si="310"/>
        <v>0</v>
      </c>
      <c r="L766" s="18">
        <f t="shared" si="310"/>
        <v>0</v>
      </c>
      <c r="M766" s="18">
        <f t="shared" si="310"/>
        <v>5077431000</v>
      </c>
      <c r="N766" s="18">
        <f t="shared" si="310"/>
        <v>5077431000</v>
      </c>
      <c r="O766" s="18">
        <f t="shared" si="310"/>
        <v>1091173221.8399999</v>
      </c>
      <c r="P766" s="18">
        <f t="shared" si="310"/>
        <v>1091173221.8399999</v>
      </c>
      <c r="Q766" s="19">
        <f t="shared" si="310"/>
        <v>1091173221.8399999</v>
      </c>
    </row>
    <row r="767" spans="1:17" ht="31.8" thickBot="1" x14ac:dyDescent="0.35">
      <c r="A767" s="79" t="s">
        <v>425</v>
      </c>
      <c r="B767" s="15" t="s">
        <v>56</v>
      </c>
      <c r="C767" s="16"/>
      <c r="D767" s="16"/>
      <c r="E767" s="16"/>
      <c r="F767" s="17" t="s">
        <v>57</v>
      </c>
      <c r="G767" s="18">
        <f>+G768+G769+G770</f>
        <v>2059834541</v>
      </c>
      <c r="H767" s="18">
        <f t="shared" ref="H767:Q767" si="311">+H768+H769+H770</f>
        <v>0</v>
      </c>
      <c r="I767" s="18">
        <f t="shared" si="311"/>
        <v>0</v>
      </c>
      <c r="J767" s="18">
        <f t="shared" si="311"/>
        <v>0</v>
      </c>
      <c r="K767" s="18">
        <f t="shared" si="311"/>
        <v>0</v>
      </c>
      <c r="L767" s="18">
        <f t="shared" si="311"/>
        <v>0</v>
      </c>
      <c r="M767" s="18">
        <f t="shared" si="311"/>
        <v>2059834541</v>
      </c>
      <c r="N767" s="18">
        <f t="shared" si="311"/>
        <v>2059834541</v>
      </c>
      <c r="O767" s="18">
        <f t="shared" si="311"/>
        <v>364226394.79000002</v>
      </c>
      <c r="P767" s="18">
        <f t="shared" si="311"/>
        <v>364226394.79000002</v>
      </c>
      <c r="Q767" s="19">
        <f t="shared" si="311"/>
        <v>364226394.79000002</v>
      </c>
    </row>
    <row r="768" spans="1:17" ht="18.600000000000001" thickBot="1" x14ac:dyDescent="0.35">
      <c r="A768" s="79" t="s">
        <v>425</v>
      </c>
      <c r="B768" s="20" t="s">
        <v>58</v>
      </c>
      <c r="C768" s="21" t="s">
        <v>21</v>
      </c>
      <c r="D768" s="21">
        <v>20</v>
      </c>
      <c r="E768" s="21" t="s">
        <v>22</v>
      </c>
      <c r="F768" s="22" t="s">
        <v>423</v>
      </c>
      <c r="G768" s="23">
        <v>1440417805</v>
      </c>
      <c r="H768" s="24">
        <v>0</v>
      </c>
      <c r="I768" s="24">
        <v>0</v>
      </c>
      <c r="J768" s="24">
        <v>0</v>
      </c>
      <c r="K768" s="24">
        <v>0</v>
      </c>
      <c r="L768" s="24">
        <f t="shared" si="306"/>
        <v>0</v>
      </c>
      <c r="M768" s="23">
        <f t="shared" ref="M768:M773" si="312">+G768+L768</f>
        <v>1440417805</v>
      </c>
      <c r="N768" s="25">
        <v>1440417805</v>
      </c>
      <c r="O768" s="25">
        <v>136407324.30000001</v>
      </c>
      <c r="P768" s="24">
        <v>136407324.30000001</v>
      </c>
      <c r="Q768" s="26">
        <v>136407324.30000001</v>
      </c>
    </row>
    <row r="769" spans="1:17" ht="18.600000000000001" thickBot="1" x14ac:dyDescent="0.35">
      <c r="A769" s="79" t="s">
        <v>425</v>
      </c>
      <c r="B769" s="20" t="s">
        <v>60</v>
      </c>
      <c r="C769" s="21" t="s">
        <v>21</v>
      </c>
      <c r="D769" s="21">
        <v>20</v>
      </c>
      <c r="E769" s="21" t="s">
        <v>22</v>
      </c>
      <c r="F769" s="22" t="s">
        <v>61</v>
      </c>
      <c r="G769" s="23">
        <v>510000000</v>
      </c>
      <c r="H769" s="24">
        <v>0</v>
      </c>
      <c r="I769" s="24">
        <v>0</v>
      </c>
      <c r="J769" s="24">
        <v>0</v>
      </c>
      <c r="K769" s="24">
        <v>0</v>
      </c>
      <c r="L769" s="24">
        <f t="shared" si="306"/>
        <v>0</v>
      </c>
      <c r="M769" s="23">
        <f t="shared" si="312"/>
        <v>510000000</v>
      </c>
      <c r="N769" s="25">
        <v>510000000</v>
      </c>
      <c r="O769" s="25">
        <v>201829559.58000001</v>
      </c>
      <c r="P769" s="24">
        <v>201829559.58000001</v>
      </c>
      <c r="Q769" s="26">
        <v>201829559.58000001</v>
      </c>
    </row>
    <row r="770" spans="1:17" ht="18.600000000000001" thickBot="1" x14ac:dyDescent="0.35">
      <c r="A770" s="79" t="s">
        <v>425</v>
      </c>
      <c r="B770" s="20" t="s">
        <v>62</v>
      </c>
      <c r="C770" s="21" t="s">
        <v>21</v>
      </c>
      <c r="D770" s="21">
        <v>20</v>
      </c>
      <c r="E770" s="21" t="s">
        <v>22</v>
      </c>
      <c r="F770" s="22" t="s">
        <v>63</v>
      </c>
      <c r="G770" s="23">
        <v>109416736</v>
      </c>
      <c r="H770" s="24">
        <v>0</v>
      </c>
      <c r="I770" s="24">
        <v>0</v>
      </c>
      <c r="J770" s="24">
        <v>0</v>
      </c>
      <c r="K770" s="24">
        <v>0</v>
      </c>
      <c r="L770" s="24">
        <f t="shared" si="306"/>
        <v>0</v>
      </c>
      <c r="M770" s="23">
        <f t="shared" si="312"/>
        <v>109416736</v>
      </c>
      <c r="N770" s="25">
        <v>109416736</v>
      </c>
      <c r="O770" s="24">
        <v>25989510.91</v>
      </c>
      <c r="P770" s="24">
        <v>25989510.91</v>
      </c>
      <c r="Q770" s="26">
        <v>25989510.91</v>
      </c>
    </row>
    <row r="771" spans="1:17" ht="18.600000000000001" thickBot="1" x14ac:dyDescent="0.35">
      <c r="A771" s="79" t="s">
        <v>425</v>
      </c>
      <c r="B771" s="20" t="s">
        <v>64</v>
      </c>
      <c r="C771" s="21" t="s">
        <v>21</v>
      </c>
      <c r="D771" s="21">
        <v>20</v>
      </c>
      <c r="E771" s="21" t="s">
        <v>22</v>
      </c>
      <c r="F771" s="22" t="s">
        <v>65</v>
      </c>
      <c r="G771" s="23">
        <v>2897220308</v>
      </c>
      <c r="H771" s="24">
        <v>0</v>
      </c>
      <c r="I771" s="24">
        <v>0</v>
      </c>
      <c r="J771" s="24">
        <v>0</v>
      </c>
      <c r="K771" s="24">
        <v>0</v>
      </c>
      <c r="L771" s="24">
        <f t="shared" si="306"/>
        <v>0</v>
      </c>
      <c r="M771" s="23">
        <f t="shared" si="312"/>
        <v>2897220308</v>
      </c>
      <c r="N771" s="24">
        <v>2897220308</v>
      </c>
      <c r="O771" s="24">
        <v>726946827.04999995</v>
      </c>
      <c r="P771" s="24">
        <v>726946827.04999995</v>
      </c>
      <c r="Q771" s="26">
        <v>726946827.04999995</v>
      </c>
    </row>
    <row r="772" spans="1:17" ht="18.600000000000001" thickBot="1" x14ac:dyDescent="0.35">
      <c r="A772" s="79" t="s">
        <v>425</v>
      </c>
      <c r="B772" s="20" t="s">
        <v>66</v>
      </c>
      <c r="C772" s="21" t="s">
        <v>21</v>
      </c>
      <c r="D772" s="21">
        <v>20</v>
      </c>
      <c r="E772" s="21" t="s">
        <v>22</v>
      </c>
      <c r="F772" s="22" t="s">
        <v>67</v>
      </c>
      <c r="G772" s="23">
        <v>120376151</v>
      </c>
      <c r="H772" s="24">
        <v>0</v>
      </c>
      <c r="I772" s="24">
        <v>0</v>
      </c>
      <c r="J772" s="24">
        <v>0</v>
      </c>
      <c r="K772" s="24">
        <v>0</v>
      </c>
      <c r="L772" s="24">
        <f t="shared" si="306"/>
        <v>0</v>
      </c>
      <c r="M772" s="23">
        <f t="shared" si="312"/>
        <v>120376151</v>
      </c>
      <c r="N772" s="24">
        <v>120376151</v>
      </c>
      <c r="O772" s="24">
        <v>0</v>
      </c>
      <c r="P772" s="24">
        <v>0</v>
      </c>
      <c r="Q772" s="26">
        <v>0</v>
      </c>
    </row>
    <row r="773" spans="1:17" ht="31.8" thickBot="1" x14ac:dyDescent="0.35">
      <c r="A773" s="79" t="s">
        <v>425</v>
      </c>
      <c r="B773" s="15" t="s">
        <v>68</v>
      </c>
      <c r="C773" s="16" t="s">
        <v>21</v>
      </c>
      <c r="D773" s="16">
        <v>20</v>
      </c>
      <c r="E773" s="16" t="s">
        <v>22</v>
      </c>
      <c r="F773" s="17" t="s">
        <v>69</v>
      </c>
      <c r="G773" s="27">
        <v>4590358000</v>
      </c>
      <c r="H773" s="28">
        <v>0</v>
      </c>
      <c r="I773" s="28">
        <v>0</v>
      </c>
      <c r="J773" s="28">
        <v>0</v>
      </c>
      <c r="K773" s="28">
        <v>0</v>
      </c>
      <c r="L773" s="28">
        <f t="shared" si="306"/>
        <v>0</v>
      </c>
      <c r="M773" s="28">
        <f t="shared" si="312"/>
        <v>4590358000</v>
      </c>
      <c r="N773" s="28">
        <v>0</v>
      </c>
      <c r="O773" s="28">
        <v>0</v>
      </c>
      <c r="P773" s="28">
        <v>0</v>
      </c>
      <c r="Q773" s="29">
        <v>0</v>
      </c>
    </row>
    <row r="774" spans="1:17" ht="18.600000000000001" thickBot="1" x14ac:dyDescent="0.35">
      <c r="A774" s="79" t="s">
        <v>425</v>
      </c>
      <c r="B774" s="15" t="s">
        <v>70</v>
      </c>
      <c r="C774" s="16"/>
      <c r="D774" s="16"/>
      <c r="E774" s="21"/>
      <c r="F774" s="17" t="s">
        <v>71</v>
      </c>
      <c r="G774" s="30">
        <f>+G775+G779</f>
        <v>19419071000</v>
      </c>
      <c r="H774" s="30">
        <f t="shared" ref="H774:Q774" si="313">+H775+H779</f>
        <v>0</v>
      </c>
      <c r="I774" s="30">
        <f t="shared" si="313"/>
        <v>0</v>
      </c>
      <c r="J774" s="30">
        <f t="shared" si="313"/>
        <v>140881568</v>
      </c>
      <c r="K774" s="30">
        <f t="shared" si="313"/>
        <v>140881568</v>
      </c>
      <c r="L774" s="30">
        <f t="shared" si="313"/>
        <v>0</v>
      </c>
      <c r="M774" s="30">
        <f t="shared" si="313"/>
        <v>19419071000</v>
      </c>
      <c r="N774" s="30">
        <f t="shared" si="313"/>
        <v>18231881532.619999</v>
      </c>
      <c r="O774" s="30">
        <f t="shared" si="313"/>
        <v>16310550333.310001</v>
      </c>
      <c r="P774" s="30">
        <f t="shared" si="313"/>
        <v>5056740305.8700008</v>
      </c>
      <c r="Q774" s="31">
        <f t="shared" si="313"/>
        <v>5056026651.8700008</v>
      </c>
    </row>
    <row r="775" spans="1:17" ht="18.600000000000001" thickBot="1" x14ac:dyDescent="0.35">
      <c r="A775" s="79" t="s">
        <v>425</v>
      </c>
      <c r="B775" s="15" t="s">
        <v>72</v>
      </c>
      <c r="C775" s="16"/>
      <c r="D775" s="16"/>
      <c r="E775" s="21"/>
      <c r="F775" s="17" t="s">
        <v>73</v>
      </c>
      <c r="G775" s="30">
        <f>+G776</f>
        <v>20000000</v>
      </c>
      <c r="H775" s="30">
        <f t="shared" ref="H775:Q777" si="314">+H776</f>
        <v>0</v>
      </c>
      <c r="I775" s="30">
        <f t="shared" si="314"/>
        <v>0</v>
      </c>
      <c r="J775" s="30">
        <f t="shared" si="314"/>
        <v>0</v>
      </c>
      <c r="K775" s="30">
        <f t="shared" si="314"/>
        <v>0</v>
      </c>
      <c r="L775" s="30">
        <f t="shared" si="314"/>
        <v>0</v>
      </c>
      <c r="M775" s="30">
        <f t="shared" si="314"/>
        <v>20000000</v>
      </c>
      <c r="N775" s="30">
        <f t="shared" si="314"/>
        <v>1000</v>
      </c>
      <c r="O775" s="30">
        <f t="shared" si="314"/>
        <v>264.64</v>
      </c>
      <c r="P775" s="30">
        <f t="shared" si="314"/>
        <v>264.64</v>
      </c>
      <c r="Q775" s="31">
        <f t="shared" si="314"/>
        <v>264.64</v>
      </c>
    </row>
    <row r="776" spans="1:17" ht="18.600000000000001" thickBot="1" x14ac:dyDescent="0.35">
      <c r="A776" s="79" t="s">
        <v>425</v>
      </c>
      <c r="B776" s="15" t="s">
        <v>74</v>
      </c>
      <c r="C776" s="16"/>
      <c r="D776" s="16"/>
      <c r="E776" s="21"/>
      <c r="F776" s="17" t="s">
        <v>75</v>
      </c>
      <c r="G776" s="30">
        <f>+G777</f>
        <v>20000000</v>
      </c>
      <c r="H776" s="30">
        <f t="shared" si="314"/>
        <v>0</v>
      </c>
      <c r="I776" s="30">
        <f t="shared" si="314"/>
        <v>0</v>
      </c>
      <c r="J776" s="30">
        <f t="shared" si="314"/>
        <v>0</v>
      </c>
      <c r="K776" s="30">
        <f t="shared" si="314"/>
        <v>0</v>
      </c>
      <c r="L776" s="30">
        <f t="shared" si="314"/>
        <v>0</v>
      </c>
      <c r="M776" s="30">
        <f t="shared" si="314"/>
        <v>20000000</v>
      </c>
      <c r="N776" s="30">
        <f t="shared" si="314"/>
        <v>1000</v>
      </c>
      <c r="O776" s="30">
        <f t="shared" si="314"/>
        <v>264.64</v>
      </c>
      <c r="P776" s="30">
        <f t="shared" si="314"/>
        <v>264.64</v>
      </c>
      <c r="Q776" s="31">
        <f t="shared" si="314"/>
        <v>264.64</v>
      </c>
    </row>
    <row r="777" spans="1:17" ht="31.8" thickBot="1" x14ac:dyDescent="0.35">
      <c r="A777" s="79" t="s">
        <v>425</v>
      </c>
      <c r="B777" s="15" t="s">
        <v>76</v>
      </c>
      <c r="C777" s="21"/>
      <c r="D777" s="21"/>
      <c r="E777" s="21"/>
      <c r="F777" s="17" t="s">
        <v>77</v>
      </c>
      <c r="G777" s="18">
        <f>+G778</f>
        <v>20000000</v>
      </c>
      <c r="H777" s="18">
        <f t="shared" si="314"/>
        <v>0</v>
      </c>
      <c r="I777" s="18">
        <f t="shared" si="314"/>
        <v>0</v>
      </c>
      <c r="J777" s="18">
        <f t="shared" si="314"/>
        <v>0</v>
      </c>
      <c r="K777" s="18">
        <f t="shared" si="314"/>
        <v>0</v>
      </c>
      <c r="L777" s="18">
        <f t="shared" si="314"/>
        <v>0</v>
      </c>
      <c r="M777" s="18">
        <f t="shared" si="314"/>
        <v>20000000</v>
      </c>
      <c r="N777" s="18">
        <f t="shared" si="314"/>
        <v>1000</v>
      </c>
      <c r="O777" s="18">
        <f t="shared" si="314"/>
        <v>264.64</v>
      </c>
      <c r="P777" s="18">
        <f t="shared" si="314"/>
        <v>264.64</v>
      </c>
      <c r="Q777" s="19">
        <f t="shared" si="314"/>
        <v>264.64</v>
      </c>
    </row>
    <row r="778" spans="1:17" ht="31.8" thickBot="1" x14ac:dyDescent="0.35">
      <c r="A778" s="79" t="s">
        <v>425</v>
      </c>
      <c r="B778" s="20" t="s">
        <v>78</v>
      </c>
      <c r="C778" s="21" t="s">
        <v>21</v>
      </c>
      <c r="D778" s="21">
        <v>20</v>
      </c>
      <c r="E778" s="21" t="s">
        <v>22</v>
      </c>
      <c r="F778" s="22" t="s">
        <v>79</v>
      </c>
      <c r="G778" s="24">
        <v>20000000</v>
      </c>
      <c r="H778" s="24">
        <v>0</v>
      </c>
      <c r="I778" s="24">
        <v>0</v>
      </c>
      <c r="J778" s="24">
        <v>0</v>
      </c>
      <c r="K778" s="24">
        <v>0</v>
      </c>
      <c r="L778" s="24">
        <f t="shared" si="306"/>
        <v>0</v>
      </c>
      <c r="M778" s="24">
        <f>+G778+L778</f>
        <v>20000000</v>
      </c>
      <c r="N778" s="25">
        <v>1000</v>
      </c>
      <c r="O778" s="25">
        <v>264.64</v>
      </c>
      <c r="P778" s="25">
        <v>264.64</v>
      </c>
      <c r="Q778" s="32">
        <v>264.64</v>
      </c>
    </row>
    <row r="779" spans="1:17" ht="18.600000000000001" thickBot="1" x14ac:dyDescent="0.35">
      <c r="A779" s="79" t="s">
        <v>425</v>
      </c>
      <c r="B779" s="15" t="s">
        <v>80</v>
      </c>
      <c r="C779" s="16"/>
      <c r="D779" s="16"/>
      <c r="E779" s="21"/>
      <c r="F779" s="17" t="s">
        <v>81</v>
      </c>
      <c r="G779" s="28">
        <f>+G780+G791</f>
        <v>19399071000</v>
      </c>
      <c r="H779" s="28">
        <f t="shared" ref="H779:Q779" si="315">+H780+H791</f>
        <v>0</v>
      </c>
      <c r="I779" s="28">
        <f t="shared" si="315"/>
        <v>0</v>
      </c>
      <c r="J779" s="28">
        <f t="shared" si="315"/>
        <v>140881568</v>
      </c>
      <c r="K779" s="28">
        <f t="shared" si="315"/>
        <v>140881568</v>
      </c>
      <c r="L779" s="28">
        <f t="shared" si="315"/>
        <v>0</v>
      </c>
      <c r="M779" s="28">
        <f t="shared" si="315"/>
        <v>19399071000</v>
      </c>
      <c r="N779" s="28">
        <f t="shared" si="315"/>
        <v>18231880532.619999</v>
      </c>
      <c r="O779" s="28">
        <f t="shared" si="315"/>
        <v>16310550068.670002</v>
      </c>
      <c r="P779" s="28">
        <f t="shared" si="315"/>
        <v>5056740041.2300005</v>
      </c>
      <c r="Q779" s="29">
        <f t="shared" si="315"/>
        <v>5056026387.2300005</v>
      </c>
    </row>
    <row r="780" spans="1:17" ht="18.600000000000001" thickBot="1" x14ac:dyDescent="0.35">
      <c r="A780" s="79" t="s">
        <v>425</v>
      </c>
      <c r="B780" s="15" t="s">
        <v>82</v>
      </c>
      <c r="C780" s="16"/>
      <c r="D780" s="16"/>
      <c r="E780" s="21"/>
      <c r="F780" s="17" t="s">
        <v>83</v>
      </c>
      <c r="G780" s="30">
        <f>+G781+G784</f>
        <v>237491820</v>
      </c>
      <c r="H780" s="30">
        <f t="shared" ref="H780:Q780" si="316">+H781+H784</f>
        <v>0</v>
      </c>
      <c r="I780" s="30">
        <f t="shared" si="316"/>
        <v>0</v>
      </c>
      <c r="J780" s="30">
        <f t="shared" si="316"/>
        <v>0</v>
      </c>
      <c r="K780" s="30">
        <f t="shared" si="316"/>
        <v>0</v>
      </c>
      <c r="L780" s="30">
        <f t="shared" si="316"/>
        <v>0</v>
      </c>
      <c r="M780" s="30">
        <f t="shared" si="316"/>
        <v>237491820</v>
      </c>
      <c r="N780" s="30">
        <f t="shared" si="316"/>
        <v>141366211.72</v>
      </c>
      <c r="O780" s="30">
        <f t="shared" si="316"/>
        <v>141359446.75</v>
      </c>
      <c r="P780" s="30">
        <f t="shared" si="316"/>
        <v>26654879.160000004</v>
      </c>
      <c r="Q780" s="31">
        <f t="shared" si="316"/>
        <v>26654879.160000004</v>
      </c>
    </row>
    <row r="781" spans="1:17" ht="47.4" thickBot="1" x14ac:dyDescent="0.35">
      <c r="A781" s="79" t="s">
        <v>425</v>
      </c>
      <c r="B781" s="15" t="s">
        <v>84</v>
      </c>
      <c r="C781" s="21"/>
      <c r="D781" s="21"/>
      <c r="E781" s="21"/>
      <c r="F781" s="17" t="s">
        <v>85</v>
      </c>
      <c r="G781" s="30">
        <f>+G782+G783</f>
        <v>39000000</v>
      </c>
      <c r="H781" s="30">
        <f t="shared" ref="H781:Q781" si="317">+H782+H783</f>
        <v>0</v>
      </c>
      <c r="I781" s="30">
        <f t="shared" si="317"/>
        <v>0</v>
      </c>
      <c r="J781" s="30">
        <f t="shared" si="317"/>
        <v>0</v>
      </c>
      <c r="K781" s="30">
        <f t="shared" si="317"/>
        <v>0</v>
      </c>
      <c r="L781" s="30">
        <f t="shared" si="317"/>
        <v>0</v>
      </c>
      <c r="M781" s="30">
        <f t="shared" si="317"/>
        <v>39000000</v>
      </c>
      <c r="N781" s="30">
        <f t="shared" si="317"/>
        <v>26000710.27</v>
      </c>
      <c r="O781" s="30">
        <f t="shared" si="317"/>
        <v>26000110.27</v>
      </c>
      <c r="P781" s="30">
        <f t="shared" si="317"/>
        <v>2006132.7400000002</v>
      </c>
      <c r="Q781" s="31">
        <f t="shared" si="317"/>
        <v>2006132.7400000002</v>
      </c>
    </row>
    <row r="782" spans="1:17" ht="47.4" thickBot="1" x14ac:dyDescent="0.35">
      <c r="A782" s="79" t="s">
        <v>425</v>
      </c>
      <c r="B782" s="20" t="s">
        <v>86</v>
      </c>
      <c r="C782" s="21" t="s">
        <v>21</v>
      </c>
      <c r="D782" s="21">
        <v>20</v>
      </c>
      <c r="E782" s="21" t="s">
        <v>22</v>
      </c>
      <c r="F782" s="22" t="s">
        <v>87</v>
      </c>
      <c r="G782" s="24">
        <v>29000000</v>
      </c>
      <c r="H782" s="24">
        <v>0</v>
      </c>
      <c r="I782" s="24">
        <v>0</v>
      </c>
      <c r="J782" s="24">
        <v>0</v>
      </c>
      <c r="K782" s="24">
        <v>0</v>
      </c>
      <c r="L782" s="24">
        <f t="shared" si="306"/>
        <v>0</v>
      </c>
      <c r="M782" s="24">
        <f>+G782+L782</f>
        <v>29000000</v>
      </c>
      <c r="N782" s="24">
        <v>26000212.649999999</v>
      </c>
      <c r="O782" s="24">
        <v>26000012.649999999</v>
      </c>
      <c r="P782" s="24">
        <v>2006035.12</v>
      </c>
      <c r="Q782" s="26">
        <v>2006035.12</v>
      </c>
    </row>
    <row r="783" spans="1:17" ht="31.8" thickBot="1" x14ac:dyDescent="0.35">
      <c r="A783" s="79" t="s">
        <v>425</v>
      </c>
      <c r="B783" s="20" t="s">
        <v>88</v>
      </c>
      <c r="C783" s="21" t="s">
        <v>21</v>
      </c>
      <c r="D783" s="21">
        <v>20</v>
      </c>
      <c r="E783" s="21" t="s">
        <v>22</v>
      </c>
      <c r="F783" s="22" t="s">
        <v>89</v>
      </c>
      <c r="G783" s="24">
        <v>10000000</v>
      </c>
      <c r="H783" s="24">
        <v>0</v>
      </c>
      <c r="I783" s="24">
        <v>0</v>
      </c>
      <c r="J783" s="24">
        <v>0</v>
      </c>
      <c r="K783" s="24">
        <v>0</v>
      </c>
      <c r="L783" s="24">
        <f t="shared" si="306"/>
        <v>0</v>
      </c>
      <c r="M783" s="24">
        <f>+G783+L783</f>
        <v>10000000</v>
      </c>
      <c r="N783" s="24">
        <v>497.62</v>
      </c>
      <c r="O783" s="24">
        <v>97.62</v>
      </c>
      <c r="P783" s="24">
        <v>97.62</v>
      </c>
      <c r="Q783" s="26">
        <v>97.62</v>
      </c>
    </row>
    <row r="784" spans="1:17" ht="31.8" thickBot="1" x14ac:dyDescent="0.35">
      <c r="A784" s="79" t="s">
        <v>425</v>
      </c>
      <c r="B784" s="33" t="s">
        <v>90</v>
      </c>
      <c r="C784" s="21"/>
      <c r="D784" s="21"/>
      <c r="E784" s="21"/>
      <c r="F784" s="17" t="s">
        <v>91</v>
      </c>
      <c r="G784" s="30">
        <f>+G785+G786+G788+G789+G790+G787</f>
        <v>198491820</v>
      </c>
      <c r="H784" s="30">
        <f t="shared" ref="H784:Q784" si="318">+H785+H786+H788+H789+H790+H787</f>
        <v>0</v>
      </c>
      <c r="I784" s="30">
        <f t="shared" si="318"/>
        <v>0</v>
      </c>
      <c r="J784" s="30">
        <f t="shared" si="318"/>
        <v>0</v>
      </c>
      <c r="K784" s="30">
        <f t="shared" si="318"/>
        <v>0</v>
      </c>
      <c r="L784" s="30">
        <f t="shared" si="318"/>
        <v>0</v>
      </c>
      <c r="M784" s="30">
        <f t="shared" si="318"/>
        <v>198491820</v>
      </c>
      <c r="N784" s="30">
        <f t="shared" si="318"/>
        <v>115365501.45</v>
      </c>
      <c r="O784" s="30">
        <f t="shared" si="318"/>
        <v>115359336.48</v>
      </c>
      <c r="P784" s="30">
        <f t="shared" si="318"/>
        <v>24648746.420000002</v>
      </c>
      <c r="Q784" s="31">
        <f t="shared" si="318"/>
        <v>24648746.420000002</v>
      </c>
    </row>
    <row r="785" spans="1:17" ht="31.8" thickBot="1" x14ac:dyDescent="0.35">
      <c r="A785" s="79" t="s">
        <v>425</v>
      </c>
      <c r="B785" s="34" t="s">
        <v>92</v>
      </c>
      <c r="C785" s="21" t="s">
        <v>21</v>
      </c>
      <c r="D785" s="21">
        <v>20</v>
      </c>
      <c r="E785" s="21" t="s">
        <v>22</v>
      </c>
      <c r="F785" s="22" t="s">
        <v>93</v>
      </c>
      <c r="G785" s="24">
        <v>40000000</v>
      </c>
      <c r="H785" s="24">
        <v>0</v>
      </c>
      <c r="I785" s="24">
        <v>0</v>
      </c>
      <c r="J785" s="24">
        <v>0</v>
      </c>
      <c r="K785" s="24">
        <v>0</v>
      </c>
      <c r="L785" s="24">
        <f t="shared" si="306"/>
        <v>0</v>
      </c>
      <c r="M785" s="24">
        <f t="shared" ref="M785:M790" si="319">+G785+L785</f>
        <v>40000000</v>
      </c>
      <c r="N785" s="24">
        <v>15506926.300000001</v>
      </c>
      <c r="O785" s="24">
        <v>15506626.300000001</v>
      </c>
      <c r="P785" s="24">
        <v>799466.66</v>
      </c>
      <c r="Q785" s="26">
        <v>799466.66</v>
      </c>
    </row>
    <row r="786" spans="1:17" ht="47.4" thickBot="1" x14ac:dyDescent="0.35">
      <c r="A786" s="79" t="s">
        <v>425</v>
      </c>
      <c r="B786" s="34" t="s">
        <v>94</v>
      </c>
      <c r="C786" s="21" t="s">
        <v>21</v>
      </c>
      <c r="D786" s="21">
        <v>20</v>
      </c>
      <c r="E786" s="21" t="s">
        <v>22</v>
      </c>
      <c r="F786" s="22" t="s">
        <v>95</v>
      </c>
      <c r="G786" s="24">
        <v>82491820</v>
      </c>
      <c r="H786" s="24">
        <v>0</v>
      </c>
      <c r="I786" s="24">
        <v>0</v>
      </c>
      <c r="J786" s="24">
        <v>0</v>
      </c>
      <c r="K786" s="24">
        <v>0</v>
      </c>
      <c r="L786" s="24">
        <f t="shared" si="306"/>
        <v>0</v>
      </c>
      <c r="M786" s="24">
        <f t="shared" si="319"/>
        <v>82491820</v>
      </c>
      <c r="N786" s="24">
        <v>41854329.890000001</v>
      </c>
      <c r="O786" s="24">
        <v>41851829.890000001</v>
      </c>
      <c r="P786" s="24">
        <v>9624398.8900000006</v>
      </c>
      <c r="Q786" s="26">
        <v>9624398.8900000006</v>
      </c>
    </row>
    <row r="787" spans="1:17" ht="18.600000000000001" thickBot="1" x14ac:dyDescent="0.35">
      <c r="A787" s="79" t="s">
        <v>425</v>
      </c>
      <c r="B787" s="34" t="s">
        <v>96</v>
      </c>
      <c r="C787" s="21" t="s">
        <v>21</v>
      </c>
      <c r="D787" s="21">
        <v>20</v>
      </c>
      <c r="E787" s="21" t="s">
        <v>22</v>
      </c>
      <c r="F787" s="22" t="s">
        <v>97</v>
      </c>
      <c r="G787" s="24">
        <v>2000000</v>
      </c>
      <c r="H787" s="24">
        <v>0</v>
      </c>
      <c r="I787" s="24">
        <v>0</v>
      </c>
      <c r="J787" s="24">
        <v>0</v>
      </c>
      <c r="K787" s="24">
        <v>0</v>
      </c>
      <c r="L787" s="24">
        <f t="shared" si="306"/>
        <v>0</v>
      </c>
      <c r="M787" s="24">
        <f t="shared" si="319"/>
        <v>2000000</v>
      </c>
      <c r="N787" s="24">
        <v>210.04</v>
      </c>
      <c r="O787" s="24">
        <v>10.039999999999999</v>
      </c>
      <c r="P787" s="24">
        <v>10.039999999999999</v>
      </c>
      <c r="Q787" s="26">
        <v>10.039999999999999</v>
      </c>
    </row>
    <row r="788" spans="1:17" ht="47.4" thickBot="1" x14ac:dyDescent="0.35">
      <c r="A788" s="79" t="s">
        <v>425</v>
      </c>
      <c r="B788" s="34" t="s">
        <v>98</v>
      </c>
      <c r="C788" s="21" t="s">
        <v>21</v>
      </c>
      <c r="D788" s="21">
        <v>20</v>
      </c>
      <c r="E788" s="21" t="s">
        <v>22</v>
      </c>
      <c r="F788" s="22" t="s">
        <v>99</v>
      </c>
      <c r="G788" s="24">
        <v>12000000</v>
      </c>
      <c r="H788" s="24">
        <v>0</v>
      </c>
      <c r="I788" s="24">
        <v>0</v>
      </c>
      <c r="J788" s="24">
        <v>0</v>
      </c>
      <c r="K788" s="24">
        <v>0</v>
      </c>
      <c r="L788" s="24">
        <f t="shared" si="306"/>
        <v>0</v>
      </c>
      <c r="M788" s="24">
        <f t="shared" si="319"/>
        <v>12000000</v>
      </c>
      <c r="N788" s="24">
        <v>7500307.1200000001</v>
      </c>
      <c r="O788" s="24">
        <v>7500007.1200000001</v>
      </c>
      <c r="P788" s="24">
        <v>579467.69999999995</v>
      </c>
      <c r="Q788" s="26">
        <v>579467.69999999995</v>
      </c>
    </row>
    <row r="789" spans="1:17" ht="18.600000000000001" thickBot="1" x14ac:dyDescent="0.35">
      <c r="A789" s="79" t="s">
        <v>425</v>
      </c>
      <c r="B789" s="34" t="s">
        <v>100</v>
      </c>
      <c r="C789" s="21" t="s">
        <v>21</v>
      </c>
      <c r="D789" s="21">
        <v>20</v>
      </c>
      <c r="E789" s="21" t="s">
        <v>22</v>
      </c>
      <c r="F789" s="22" t="s">
        <v>101</v>
      </c>
      <c r="G789" s="24">
        <v>10000000</v>
      </c>
      <c r="H789" s="24">
        <v>0</v>
      </c>
      <c r="I789" s="24">
        <v>0</v>
      </c>
      <c r="J789" s="24">
        <v>0</v>
      </c>
      <c r="K789" s="24">
        <v>0</v>
      </c>
      <c r="L789" s="24">
        <f t="shared" si="306"/>
        <v>0</v>
      </c>
      <c r="M789" s="24">
        <f t="shared" si="319"/>
        <v>10000000</v>
      </c>
      <c r="N789" s="24">
        <v>3500225.82</v>
      </c>
      <c r="O789" s="24">
        <v>3500025.82</v>
      </c>
      <c r="P789" s="24">
        <v>25.82</v>
      </c>
      <c r="Q789" s="26">
        <v>25.82</v>
      </c>
    </row>
    <row r="790" spans="1:17" ht="18.600000000000001" thickBot="1" x14ac:dyDescent="0.35">
      <c r="A790" s="79" t="s">
        <v>425</v>
      </c>
      <c r="B790" s="34" t="s">
        <v>102</v>
      </c>
      <c r="C790" s="21" t="s">
        <v>21</v>
      </c>
      <c r="D790" s="21">
        <v>20</v>
      </c>
      <c r="E790" s="21" t="s">
        <v>22</v>
      </c>
      <c r="F790" s="22" t="s">
        <v>103</v>
      </c>
      <c r="G790" s="24">
        <v>52000000</v>
      </c>
      <c r="H790" s="24">
        <v>0</v>
      </c>
      <c r="I790" s="24">
        <v>0</v>
      </c>
      <c r="J790" s="24">
        <v>0</v>
      </c>
      <c r="K790" s="24">
        <v>0</v>
      </c>
      <c r="L790" s="24">
        <f t="shared" si="306"/>
        <v>0</v>
      </c>
      <c r="M790" s="24">
        <f t="shared" si="319"/>
        <v>52000000</v>
      </c>
      <c r="N790" s="24">
        <v>47003502.280000001</v>
      </c>
      <c r="O790" s="24">
        <v>47000837.310000002</v>
      </c>
      <c r="P790" s="24">
        <v>13645377.310000001</v>
      </c>
      <c r="Q790" s="26">
        <v>13645377.310000001</v>
      </c>
    </row>
    <row r="791" spans="1:17" ht="18.600000000000001" thickBot="1" x14ac:dyDescent="0.35">
      <c r="A791" s="79" t="s">
        <v>425</v>
      </c>
      <c r="B791" s="15" t="s">
        <v>104</v>
      </c>
      <c r="C791" s="21"/>
      <c r="D791" s="21"/>
      <c r="E791" s="21"/>
      <c r="F791" s="17" t="s">
        <v>105</v>
      </c>
      <c r="G791" s="30">
        <f>+G792+G802+G809+G815+G798</f>
        <v>19161579180</v>
      </c>
      <c r="H791" s="30">
        <f t="shared" ref="H791:Q791" si="320">+H792+H802+H809+H815+H798</f>
        <v>0</v>
      </c>
      <c r="I791" s="30">
        <f t="shared" si="320"/>
        <v>0</v>
      </c>
      <c r="J791" s="30">
        <f t="shared" si="320"/>
        <v>140881568</v>
      </c>
      <c r="K791" s="30">
        <f t="shared" si="320"/>
        <v>140881568</v>
      </c>
      <c r="L791" s="30">
        <f t="shared" si="320"/>
        <v>0</v>
      </c>
      <c r="M791" s="30">
        <f t="shared" si="320"/>
        <v>19161579180</v>
      </c>
      <c r="N791" s="30">
        <f t="shared" si="320"/>
        <v>18090514320.899998</v>
      </c>
      <c r="O791" s="30">
        <f t="shared" si="320"/>
        <v>16169190621.920002</v>
      </c>
      <c r="P791" s="30">
        <f t="shared" si="320"/>
        <v>5030085162.0700006</v>
      </c>
      <c r="Q791" s="31">
        <f t="shared" si="320"/>
        <v>5029371508.0700006</v>
      </c>
    </row>
    <row r="792" spans="1:17" ht="63" thickBot="1" x14ac:dyDescent="0.35">
      <c r="A792" s="79" t="s">
        <v>425</v>
      </c>
      <c r="B792" s="15" t="s">
        <v>106</v>
      </c>
      <c r="C792" s="21"/>
      <c r="D792" s="21"/>
      <c r="E792" s="21"/>
      <c r="F792" s="17" t="s">
        <v>107</v>
      </c>
      <c r="G792" s="30">
        <f t="shared" ref="G792:Q792" si="321">+G793+G795+G796+G797+G794</f>
        <v>853000000</v>
      </c>
      <c r="H792" s="30">
        <f t="shared" si="321"/>
        <v>0</v>
      </c>
      <c r="I792" s="30">
        <f t="shared" si="321"/>
        <v>0</v>
      </c>
      <c r="J792" s="30">
        <f t="shared" si="321"/>
        <v>3422220</v>
      </c>
      <c r="K792" s="30">
        <f t="shared" si="321"/>
        <v>0</v>
      </c>
      <c r="L792" s="30">
        <f t="shared" si="321"/>
        <v>3422220</v>
      </c>
      <c r="M792" s="30">
        <f t="shared" si="321"/>
        <v>856422220</v>
      </c>
      <c r="N792" s="30">
        <f t="shared" si="321"/>
        <v>772593154</v>
      </c>
      <c r="O792" s="30">
        <f t="shared" si="321"/>
        <v>474425706</v>
      </c>
      <c r="P792" s="30">
        <f t="shared" si="321"/>
        <v>83987252</v>
      </c>
      <c r="Q792" s="31">
        <f t="shared" si="321"/>
        <v>83987252</v>
      </c>
    </row>
    <row r="793" spans="1:17" ht="31.8" thickBot="1" x14ac:dyDescent="0.35">
      <c r="A793" s="79" t="s">
        <v>425</v>
      </c>
      <c r="B793" s="20" t="s">
        <v>108</v>
      </c>
      <c r="C793" s="21" t="s">
        <v>21</v>
      </c>
      <c r="D793" s="21">
        <v>20</v>
      </c>
      <c r="E793" s="21" t="s">
        <v>22</v>
      </c>
      <c r="F793" s="22" t="s">
        <v>109</v>
      </c>
      <c r="G793" s="24">
        <v>6000000</v>
      </c>
      <c r="H793" s="24">
        <v>0</v>
      </c>
      <c r="I793" s="24">
        <v>0</v>
      </c>
      <c r="J793" s="24">
        <v>0</v>
      </c>
      <c r="K793" s="24">
        <v>0</v>
      </c>
      <c r="L793" s="24">
        <f t="shared" si="306"/>
        <v>0</v>
      </c>
      <c r="M793" s="24">
        <f>+G793+L793</f>
        <v>6000000</v>
      </c>
      <c r="N793" s="24">
        <v>2203000</v>
      </c>
      <c r="O793" s="24">
        <v>2200000</v>
      </c>
      <c r="P793" s="24">
        <v>2200000</v>
      </c>
      <c r="Q793" s="26">
        <v>2200000</v>
      </c>
    </row>
    <row r="794" spans="1:17" ht="18.600000000000001" thickBot="1" x14ac:dyDescent="0.35">
      <c r="A794" s="79" t="s">
        <v>425</v>
      </c>
      <c r="B794" s="20" t="s">
        <v>400</v>
      </c>
      <c r="C794" s="21" t="s">
        <v>21</v>
      </c>
      <c r="D794" s="21">
        <v>20</v>
      </c>
      <c r="E794" s="21" t="s">
        <v>22</v>
      </c>
      <c r="F794" s="22" t="s">
        <v>401</v>
      </c>
      <c r="G794" s="24">
        <v>0</v>
      </c>
      <c r="H794" s="24">
        <v>0</v>
      </c>
      <c r="I794" s="24">
        <v>0</v>
      </c>
      <c r="J794" s="24">
        <v>3422220</v>
      </c>
      <c r="K794" s="24">
        <v>0</v>
      </c>
      <c r="L794" s="24">
        <f t="shared" si="306"/>
        <v>3422220</v>
      </c>
      <c r="M794" s="24">
        <f>+G794+L794</f>
        <v>3422220</v>
      </c>
      <c r="N794" s="24">
        <v>3422220</v>
      </c>
      <c r="O794" s="24">
        <v>3422220</v>
      </c>
      <c r="P794" s="24">
        <v>0</v>
      </c>
      <c r="Q794" s="26">
        <v>0</v>
      </c>
    </row>
    <row r="795" spans="1:17" ht="18.600000000000001" thickBot="1" x14ac:dyDescent="0.35">
      <c r="A795" s="79" t="s">
        <v>425</v>
      </c>
      <c r="B795" s="20" t="s">
        <v>110</v>
      </c>
      <c r="C795" s="21" t="s">
        <v>21</v>
      </c>
      <c r="D795" s="21">
        <v>20</v>
      </c>
      <c r="E795" s="21" t="s">
        <v>22</v>
      </c>
      <c r="F795" s="22" t="s">
        <v>111</v>
      </c>
      <c r="G795" s="24">
        <v>15000000</v>
      </c>
      <c r="H795" s="24">
        <v>0</v>
      </c>
      <c r="I795" s="24">
        <v>0</v>
      </c>
      <c r="J795" s="24">
        <v>0</v>
      </c>
      <c r="K795" s="24">
        <v>0</v>
      </c>
      <c r="L795" s="24">
        <f t="shared" si="306"/>
        <v>0</v>
      </c>
      <c r="M795" s="24">
        <f>+G795+L795</f>
        <v>15000000</v>
      </c>
      <c r="N795" s="24">
        <v>6331350</v>
      </c>
      <c r="O795" s="24">
        <v>6328350</v>
      </c>
      <c r="P795" s="24">
        <v>3943700</v>
      </c>
      <c r="Q795" s="26">
        <v>3943700</v>
      </c>
    </row>
    <row r="796" spans="1:17" ht="18.600000000000001" thickBot="1" x14ac:dyDescent="0.35">
      <c r="A796" s="79" t="s">
        <v>425</v>
      </c>
      <c r="B796" s="20" t="s">
        <v>112</v>
      </c>
      <c r="C796" s="21" t="s">
        <v>21</v>
      </c>
      <c r="D796" s="21">
        <v>20</v>
      </c>
      <c r="E796" s="21" t="s">
        <v>22</v>
      </c>
      <c r="F796" s="22" t="s">
        <v>113</v>
      </c>
      <c r="G796" s="24">
        <v>456000000</v>
      </c>
      <c r="H796" s="24">
        <v>0</v>
      </c>
      <c r="I796" s="24">
        <v>0</v>
      </c>
      <c r="J796" s="24">
        <v>0</v>
      </c>
      <c r="K796" s="24">
        <v>0</v>
      </c>
      <c r="L796" s="24">
        <f t="shared" si="306"/>
        <v>0</v>
      </c>
      <c r="M796" s="24">
        <f>+G796+L796</f>
        <v>456000000</v>
      </c>
      <c r="N796" s="24">
        <v>384636584</v>
      </c>
      <c r="O796" s="24">
        <v>384631584</v>
      </c>
      <c r="P796" s="24">
        <v>0</v>
      </c>
      <c r="Q796" s="26">
        <v>0</v>
      </c>
    </row>
    <row r="797" spans="1:17" ht="31.8" thickBot="1" x14ac:dyDescent="0.35">
      <c r="A797" s="79" t="s">
        <v>425</v>
      </c>
      <c r="B797" s="20" t="s">
        <v>114</v>
      </c>
      <c r="C797" s="21" t="s">
        <v>21</v>
      </c>
      <c r="D797" s="21">
        <v>20</v>
      </c>
      <c r="E797" s="21" t="s">
        <v>22</v>
      </c>
      <c r="F797" s="22" t="s">
        <v>115</v>
      </c>
      <c r="G797" s="24">
        <v>376000000</v>
      </c>
      <c r="H797" s="24">
        <v>0</v>
      </c>
      <c r="I797" s="24">
        <v>0</v>
      </c>
      <c r="J797" s="24">
        <v>0</v>
      </c>
      <c r="K797" s="24">
        <v>0</v>
      </c>
      <c r="L797" s="24">
        <f t="shared" si="306"/>
        <v>0</v>
      </c>
      <c r="M797" s="24">
        <f>+G797+L797</f>
        <v>376000000</v>
      </c>
      <c r="N797" s="24">
        <v>376000000</v>
      </c>
      <c r="O797" s="24">
        <v>77843552</v>
      </c>
      <c r="P797" s="24">
        <v>77843552</v>
      </c>
      <c r="Q797" s="26">
        <v>77843552</v>
      </c>
    </row>
    <row r="798" spans="1:17" ht="47.4" thickBot="1" x14ac:dyDescent="0.35">
      <c r="A798" s="79" t="s">
        <v>425</v>
      </c>
      <c r="B798" s="15" t="s">
        <v>116</v>
      </c>
      <c r="C798" s="21"/>
      <c r="D798" s="21"/>
      <c r="E798" s="21"/>
      <c r="F798" s="17" t="s">
        <v>117</v>
      </c>
      <c r="G798" s="30">
        <f>+G799+G800+G801</f>
        <v>9682389879</v>
      </c>
      <c r="H798" s="30">
        <f t="shared" ref="H798:Q798" si="322">+H799+H800+H801</f>
        <v>0</v>
      </c>
      <c r="I798" s="30">
        <f t="shared" si="322"/>
        <v>0</v>
      </c>
      <c r="J798" s="30">
        <f t="shared" si="322"/>
        <v>55459348</v>
      </c>
      <c r="K798" s="30">
        <f t="shared" si="322"/>
        <v>3422220</v>
      </c>
      <c r="L798" s="30">
        <f t="shared" si="322"/>
        <v>52037128</v>
      </c>
      <c r="M798" s="30">
        <f t="shared" si="322"/>
        <v>9734427007</v>
      </c>
      <c r="N798" s="30">
        <f t="shared" si="322"/>
        <v>9654256412.7799988</v>
      </c>
      <c r="O798" s="30">
        <f t="shared" si="322"/>
        <v>8375614972.3000002</v>
      </c>
      <c r="P798" s="30">
        <f t="shared" si="322"/>
        <v>3332244425.7200003</v>
      </c>
      <c r="Q798" s="31">
        <f t="shared" si="322"/>
        <v>3332244425.7200003</v>
      </c>
    </row>
    <row r="799" spans="1:17" ht="18.600000000000001" thickBot="1" x14ac:dyDescent="0.35">
      <c r="A799" s="79" t="s">
        <v>425</v>
      </c>
      <c r="B799" s="20" t="s">
        <v>118</v>
      </c>
      <c r="C799" s="21" t="s">
        <v>21</v>
      </c>
      <c r="D799" s="21">
        <v>20</v>
      </c>
      <c r="E799" s="21" t="s">
        <v>22</v>
      </c>
      <c r="F799" s="22" t="s">
        <v>119</v>
      </c>
      <c r="G799" s="24">
        <v>1764740547</v>
      </c>
      <c r="H799" s="24">
        <v>0</v>
      </c>
      <c r="I799" s="24">
        <v>0</v>
      </c>
      <c r="J799" s="24">
        <v>55459348</v>
      </c>
      <c r="K799" s="24">
        <v>0</v>
      </c>
      <c r="L799" s="24">
        <f t="shared" si="306"/>
        <v>55459348</v>
      </c>
      <c r="M799" s="24">
        <f>+G799+L799</f>
        <v>1820199895</v>
      </c>
      <c r="N799" s="24">
        <v>1820199895</v>
      </c>
      <c r="O799" s="24">
        <v>1017898119</v>
      </c>
      <c r="P799" s="24">
        <v>1017381941</v>
      </c>
      <c r="Q799" s="26">
        <v>1017381941</v>
      </c>
    </row>
    <row r="800" spans="1:17" ht="18.600000000000001" thickBot="1" x14ac:dyDescent="0.35">
      <c r="A800" s="79" t="s">
        <v>425</v>
      </c>
      <c r="B800" s="20" t="s">
        <v>120</v>
      </c>
      <c r="C800" s="21" t="s">
        <v>21</v>
      </c>
      <c r="D800" s="21">
        <v>20</v>
      </c>
      <c r="E800" s="21" t="s">
        <v>22</v>
      </c>
      <c r="F800" s="22" t="s">
        <v>121</v>
      </c>
      <c r="G800" s="24">
        <v>7916649332</v>
      </c>
      <c r="H800" s="24">
        <v>0</v>
      </c>
      <c r="I800" s="24">
        <v>0</v>
      </c>
      <c r="J800" s="24">
        <v>0</v>
      </c>
      <c r="K800" s="24">
        <v>3422220</v>
      </c>
      <c r="L800" s="24">
        <f t="shared" si="306"/>
        <v>-3422220</v>
      </c>
      <c r="M800" s="24">
        <f>+G800+L800</f>
        <v>7913227112</v>
      </c>
      <c r="N800" s="24">
        <v>7833056517.7799997</v>
      </c>
      <c r="O800" s="24">
        <v>7356716853.3000002</v>
      </c>
      <c r="P800" s="24">
        <v>2314343736.1300001</v>
      </c>
      <c r="Q800" s="26">
        <v>2314343736.1300001</v>
      </c>
    </row>
    <row r="801" spans="1:17" ht="31.8" thickBot="1" x14ac:dyDescent="0.35">
      <c r="A801" s="79" t="s">
        <v>425</v>
      </c>
      <c r="B801" s="20" t="s">
        <v>122</v>
      </c>
      <c r="C801" s="21" t="s">
        <v>21</v>
      </c>
      <c r="D801" s="21">
        <v>20</v>
      </c>
      <c r="E801" s="21" t="s">
        <v>22</v>
      </c>
      <c r="F801" s="22" t="s">
        <v>123</v>
      </c>
      <c r="G801" s="24">
        <v>1000000</v>
      </c>
      <c r="H801" s="24">
        <v>0</v>
      </c>
      <c r="I801" s="24">
        <v>0</v>
      </c>
      <c r="J801" s="24">
        <v>0</v>
      </c>
      <c r="K801" s="24">
        <v>0</v>
      </c>
      <c r="L801" s="24">
        <f t="shared" si="306"/>
        <v>0</v>
      </c>
      <c r="M801" s="24">
        <f>+G801+L801</f>
        <v>1000000</v>
      </c>
      <c r="N801" s="24">
        <v>1000000</v>
      </c>
      <c r="O801" s="24">
        <v>1000000</v>
      </c>
      <c r="P801" s="24">
        <v>518748.59</v>
      </c>
      <c r="Q801" s="26">
        <v>518748.59</v>
      </c>
    </row>
    <row r="802" spans="1:17" ht="31.8" thickBot="1" x14ac:dyDescent="0.35">
      <c r="A802" s="79" t="s">
        <v>425</v>
      </c>
      <c r="B802" s="15" t="s">
        <v>124</v>
      </c>
      <c r="C802" s="21"/>
      <c r="D802" s="21"/>
      <c r="E802" s="21"/>
      <c r="F802" s="17" t="s">
        <v>125</v>
      </c>
      <c r="G802" s="30">
        <f>SUM(G803:G808)</f>
        <v>8027189301</v>
      </c>
      <c r="H802" s="30">
        <f t="shared" ref="H802:Q802" si="323">SUM(H803:H808)</f>
        <v>0</v>
      </c>
      <c r="I802" s="30">
        <f t="shared" si="323"/>
        <v>0</v>
      </c>
      <c r="J802" s="30">
        <f t="shared" si="323"/>
        <v>0</v>
      </c>
      <c r="K802" s="30">
        <f t="shared" si="323"/>
        <v>55459348</v>
      </c>
      <c r="L802" s="30">
        <f t="shared" si="323"/>
        <v>-55459348</v>
      </c>
      <c r="M802" s="30">
        <f t="shared" si="323"/>
        <v>7971729953</v>
      </c>
      <c r="N802" s="30">
        <f t="shared" si="323"/>
        <v>7142887879.6699991</v>
      </c>
      <c r="O802" s="30">
        <f t="shared" si="323"/>
        <v>7001227124.170001</v>
      </c>
      <c r="P802" s="30">
        <f t="shared" si="323"/>
        <v>1605930664.9000001</v>
      </c>
      <c r="Q802" s="31">
        <f t="shared" si="323"/>
        <v>1605217010.9000001</v>
      </c>
    </row>
    <row r="803" spans="1:17" ht="18.600000000000001" thickBot="1" x14ac:dyDescent="0.35">
      <c r="A803" s="79" t="s">
        <v>425</v>
      </c>
      <c r="B803" s="20" t="s">
        <v>126</v>
      </c>
      <c r="C803" s="21" t="s">
        <v>21</v>
      </c>
      <c r="D803" s="21">
        <v>20</v>
      </c>
      <c r="E803" s="21" t="s">
        <v>22</v>
      </c>
      <c r="F803" s="22" t="s">
        <v>127</v>
      </c>
      <c r="G803" s="24">
        <v>1901794484</v>
      </c>
      <c r="H803" s="24">
        <v>0</v>
      </c>
      <c r="I803" s="24">
        <v>0</v>
      </c>
      <c r="J803" s="24">
        <v>0</v>
      </c>
      <c r="K803" s="24">
        <v>0</v>
      </c>
      <c r="L803" s="24">
        <f t="shared" si="306"/>
        <v>0</v>
      </c>
      <c r="M803" s="24">
        <f t="shared" ref="M803:M808" si="324">+G803+L803</f>
        <v>1901794484</v>
      </c>
      <c r="N803" s="24">
        <v>1901038604.0899999</v>
      </c>
      <c r="O803" s="24">
        <v>1900574974.49</v>
      </c>
      <c r="P803" s="24">
        <v>422017707.49000001</v>
      </c>
      <c r="Q803" s="26">
        <v>422017707.49000001</v>
      </c>
    </row>
    <row r="804" spans="1:17" ht="31.8" thickBot="1" x14ac:dyDescent="0.35">
      <c r="A804" s="79" t="s">
        <v>425</v>
      </c>
      <c r="B804" s="20" t="s">
        <v>128</v>
      </c>
      <c r="C804" s="21" t="s">
        <v>21</v>
      </c>
      <c r="D804" s="21">
        <v>20</v>
      </c>
      <c r="E804" s="21" t="s">
        <v>22</v>
      </c>
      <c r="F804" s="22" t="s">
        <v>129</v>
      </c>
      <c r="G804" s="24">
        <v>3522762176</v>
      </c>
      <c r="H804" s="24">
        <v>0</v>
      </c>
      <c r="I804" s="24">
        <v>0</v>
      </c>
      <c r="J804" s="24">
        <v>0</v>
      </c>
      <c r="K804" s="24">
        <v>0</v>
      </c>
      <c r="L804" s="24">
        <f t="shared" si="306"/>
        <v>0</v>
      </c>
      <c r="M804" s="24">
        <f t="shared" si="324"/>
        <v>3522762176</v>
      </c>
      <c r="N804" s="24">
        <v>3357203684.1999998</v>
      </c>
      <c r="O804" s="24">
        <v>3275241041.98</v>
      </c>
      <c r="P804" s="24">
        <v>684562018.98000002</v>
      </c>
      <c r="Q804" s="26">
        <v>684562018.98000002</v>
      </c>
    </row>
    <row r="805" spans="1:17" ht="31.8" thickBot="1" x14ac:dyDescent="0.35">
      <c r="A805" s="79" t="s">
        <v>425</v>
      </c>
      <c r="B805" s="20" t="s">
        <v>130</v>
      </c>
      <c r="C805" s="21" t="s">
        <v>21</v>
      </c>
      <c r="D805" s="21">
        <v>20</v>
      </c>
      <c r="E805" s="21" t="s">
        <v>22</v>
      </c>
      <c r="F805" s="22" t="s">
        <v>131</v>
      </c>
      <c r="G805" s="24">
        <v>438053756</v>
      </c>
      <c r="H805" s="24">
        <v>0</v>
      </c>
      <c r="I805" s="24">
        <v>0</v>
      </c>
      <c r="J805" s="24">
        <v>0</v>
      </c>
      <c r="K805" s="24">
        <v>0</v>
      </c>
      <c r="L805" s="24">
        <f t="shared" si="306"/>
        <v>0</v>
      </c>
      <c r="M805" s="24">
        <f t="shared" si="324"/>
        <v>438053756</v>
      </c>
      <c r="N805" s="24">
        <v>288970451.94999999</v>
      </c>
      <c r="O805" s="24">
        <v>229922128.52000001</v>
      </c>
      <c r="P805" s="24">
        <v>77907266.519999996</v>
      </c>
      <c r="Q805" s="26">
        <v>77193612.519999996</v>
      </c>
    </row>
    <row r="806" spans="1:17" ht="18.600000000000001" thickBot="1" x14ac:dyDescent="0.35">
      <c r="A806" s="79" t="s">
        <v>425</v>
      </c>
      <c r="B806" s="20" t="s">
        <v>132</v>
      </c>
      <c r="C806" s="21" t="s">
        <v>21</v>
      </c>
      <c r="D806" s="21">
        <v>20</v>
      </c>
      <c r="E806" s="21" t="s">
        <v>22</v>
      </c>
      <c r="F806" s="22" t="s">
        <v>133</v>
      </c>
      <c r="G806" s="24">
        <v>1485186461</v>
      </c>
      <c r="H806" s="24">
        <v>0</v>
      </c>
      <c r="I806" s="24">
        <v>0</v>
      </c>
      <c r="J806" s="24">
        <v>0</v>
      </c>
      <c r="K806" s="24">
        <v>0</v>
      </c>
      <c r="L806" s="24">
        <f t="shared" si="306"/>
        <v>0</v>
      </c>
      <c r="M806" s="24">
        <f t="shared" si="324"/>
        <v>1485186461</v>
      </c>
      <c r="N806" s="24">
        <v>1233590172.6099999</v>
      </c>
      <c r="O806" s="24">
        <v>1233521522.6500001</v>
      </c>
      <c r="P806" s="24">
        <v>299401163.19</v>
      </c>
      <c r="Q806" s="26">
        <v>299401163.19</v>
      </c>
    </row>
    <row r="807" spans="1:17" ht="47.4" thickBot="1" x14ac:dyDescent="0.35">
      <c r="A807" s="79" t="s">
        <v>425</v>
      </c>
      <c r="B807" s="20" t="s">
        <v>134</v>
      </c>
      <c r="C807" s="21" t="s">
        <v>21</v>
      </c>
      <c r="D807" s="21">
        <v>20</v>
      </c>
      <c r="E807" s="21" t="s">
        <v>22</v>
      </c>
      <c r="F807" s="22" t="s">
        <v>135</v>
      </c>
      <c r="G807" s="24">
        <v>160471120</v>
      </c>
      <c r="H807" s="24">
        <v>0</v>
      </c>
      <c r="I807" s="24">
        <v>0</v>
      </c>
      <c r="J807" s="24">
        <v>0</v>
      </c>
      <c r="K807" s="24">
        <v>0</v>
      </c>
      <c r="L807" s="24">
        <f t="shared" si="306"/>
        <v>0</v>
      </c>
      <c r="M807" s="24">
        <f t="shared" si="324"/>
        <v>160471120</v>
      </c>
      <c r="N807" s="24">
        <v>102566038.25</v>
      </c>
      <c r="O807" s="24">
        <v>102498527.95999999</v>
      </c>
      <c r="P807" s="24">
        <v>15530998.15</v>
      </c>
      <c r="Q807" s="26">
        <v>15530998.15</v>
      </c>
    </row>
    <row r="808" spans="1:17" ht="47.4" thickBot="1" x14ac:dyDescent="0.35">
      <c r="A808" s="79" t="s">
        <v>425</v>
      </c>
      <c r="B808" s="20" t="s">
        <v>136</v>
      </c>
      <c r="C808" s="21" t="s">
        <v>21</v>
      </c>
      <c r="D808" s="21">
        <v>20</v>
      </c>
      <c r="E808" s="21" t="s">
        <v>22</v>
      </c>
      <c r="F808" s="22" t="s">
        <v>137</v>
      </c>
      <c r="G808" s="24">
        <v>518921304</v>
      </c>
      <c r="H808" s="24">
        <v>0</v>
      </c>
      <c r="I808" s="24">
        <v>0</v>
      </c>
      <c r="J808" s="24">
        <v>0</v>
      </c>
      <c r="K808" s="24">
        <v>55459348</v>
      </c>
      <c r="L808" s="24">
        <f t="shared" si="306"/>
        <v>-55459348</v>
      </c>
      <c r="M808" s="24">
        <f t="shared" si="324"/>
        <v>463461956</v>
      </c>
      <c r="N808" s="24">
        <v>259518928.56999999</v>
      </c>
      <c r="O808" s="24">
        <v>259468928.56999999</v>
      </c>
      <c r="P808" s="24">
        <v>106511510.56999999</v>
      </c>
      <c r="Q808" s="26">
        <v>106511510.56999999</v>
      </c>
    </row>
    <row r="809" spans="1:17" ht="31.8" thickBot="1" x14ac:dyDescent="0.35">
      <c r="A809" s="79" t="s">
        <v>425</v>
      </c>
      <c r="B809" s="15" t="s">
        <v>138</v>
      </c>
      <c r="C809" s="21"/>
      <c r="D809" s="21"/>
      <c r="E809" s="21"/>
      <c r="F809" s="17" t="s">
        <v>139</v>
      </c>
      <c r="G809" s="30">
        <f>SUM(G810:G814)</f>
        <v>563000000</v>
      </c>
      <c r="H809" s="30">
        <f t="shared" ref="H809:Q809" si="325">SUM(H810:H814)</f>
        <v>0</v>
      </c>
      <c r="I809" s="30">
        <f t="shared" si="325"/>
        <v>0</v>
      </c>
      <c r="J809" s="30">
        <f t="shared" si="325"/>
        <v>82000000</v>
      </c>
      <c r="K809" s="30">
        <f t="shared" si="325"/>
        <v>82000000</v>
      </c>
      <c r="L809" s="30">
        <f t="shared" si="325"/>
        <v>0</v>
      </c>
      <c r="M809" s="30">
        <f t="shared" si="325"/>
        <v>563000000</v>
      </c>
      <c r="N809" s="30">
        <f t="shared" si="325"/>
        <v>513372434.72000003</v>
      </c>
      <c r="O809" s="30">
        <f t="shared" si="325"/>
        <v>310518379.72000003</v>
      </c>
      <c r="P809" s="30">
        <f t="shared" si="325"/>
        <v>518379.72</v>
      </c>
      <c r="Q809" s="31">
        <f t="shared" si="325"/>
        <v>518379.72</v>
      </c>
    </row>
    <row r="810" spans="1:17" ht="18.600000000000001" thickBot="1" x14ac:dyDescent="0.35">
      <c r="A810" s="79" t="s">
        <v>425</v>
      </c>
      <c r="B810" s="20" t="s">
        <v>140</v>
      </c>
      <c r="C810" s="21" t="s">
        <v>21</v>
      </c>
      <c r="D810" s="21">
        <v>20</v>
      </c>
      <c r="E810" s="21" t="s">
        <v>22</v>
      </c>
      <c r="F810" s="22" t="s">
        <v>141</v>
      </c>
      <c r="G810" s="24">
        <v>270000000</v>
      </c>
      <c r="H810" s="24">
        <v>0</v>
      </c>
      <c r="I810" s="24">
        <v>0</v>
      </c>
      <c r="J810" s="24">
        <v>0</v>
      </c>
      <c r="K810" s="24">
        <v>0</v>
      </c>
      <c r="L810" s="24">
        <f t="shared" ref="L810:L870" si="326">+H810-I810+J810-K810</f>
        <v>0</v>
      </c>
      <c r="M810" s="24">
        <f t="shared" ref="M810:M815" si="327">+G810+L810</f>
        <v>270000000</v>
      </c>
      <c r="N810" s="24">
        <v>270000000</v>
      </c>
      <c r="O810" s="24">
        <v>100000000</v>
      </c>
      <c r="P810" s="24">
        <v>0</v>
      </c>
      <c r="Q810" s="26">
        <v>0</v>
      </c>
    </row>
    <row r="811" spans="1:17" ht="31.8" thickBot="1" x14ac:dyDescent="0.35">
      <c r="A811" s="79" t="s">
        <v>425</v>
      </c>
      <c r="B811" s="20" t="s">
        <v>142</v>
      </c>
      <c r="C811" s="21" t="s">
        <v>21</v>
      </c>
      <c r="D811" s="21">
        <v>20</v>
      </c>
      <c r="E811" s="21" t="s">
        <v>22</v>
      </c>
      <c r="F811" s="22" t="s">
        <v>143</v>
      </c>
      <c r="G811" s="24">
        <v>50000000</v>
      </c>
      <c r="H811" s="24">
        <v>0</v>
      </c>
      <c r="I811" s="24">
        <v>0</v>
      </c>
      <c r="J811" s="24">
        <v>0</v>
      </c>
      <c r="K811" s="24">
        <v>0</v>
      </c>
      <c r="L811" s="24">
        <f t="shared" si="326"/>
        <v>0</v>
      </c>
      <c r="M811" s="24">
        <f t="shared" si="327"/>
        <v>50000000</v>
      </c>
      <c r="N811" s="24">
        <v>30372434.719999999</v>
      </c>
      <c r="O811" s="24">
        <v>126.72</v>
      </c>
      <c r="P811" s="24">
        <v>126.72</v>
      </c>
      <c r="Q811" s="26">
        <v>126.72</v>
      </c>
    </row>
    <row r="812" spans="1:17" ht="47.4" thickBot="1" x14ac:dyDescent="0.35">
      <c r="A812" s="79" t="s">
        <v>425</v>
      </c>
      <c r="B812" s="20" t="s">
        <v>144</v>
      </c>
      <c r="C812" s="21" t="s">
        <v>21</v>
      </c>
      <c r="D812" s="21">
        <v>20</v>
      </c>
      <c r="E812" s="21" t="s">
        <v>22</v>
      </c>
      <c r="F812" s="22" t="s">
        <v>145</v>
      </c>
      <c r="G812" s="24">
        <v>3000000</v>
      </c>
      <c r="H812" s="24">
        <v>0</v>
      </c>
      <c r="I812" s="24">
        <v>0</v>
      </c>
      <c r="J812" s="24">
        <v>0</v>
      </c>
      <c r="K812" s="24">
        <v>0</v>
      </c>
      <c r="L812" s="24">
        <f t="shared" si="326"/>
        <v>0</v>
      </c>
      <c r="M812" s="24">
        <f t="shared" si="327"/>
        <v>3000000</v>
      </c>
      <c r="N812" s="24">
        <v>3000000</v>
      </c>
      <c r="O812" s="24">
        <v>518253</v>
      </c>
      <c r="P812" s="24">
        <v>518253</v>
      </c>
      <c r="Q812" s="26">
        <v>518253</v>
      </c>
    </row>
    <row r="813" spans="1:17" ht="31.8" thickBot="1" x14ac:dyDescent="0.35">
      <c r="A813" s="79" t="s">
        <v>425</v>
      </c>
      <c r="B813" s="20" t="s">
        <v>146</v>
      </c>
      <c r="C813" s="21" t="s">
        <v>21</v>
      </c>
      <c r="D813" s="21">
        <v>20</v>
      </c>
      <c r="E813" s="21" t="s">
        <v>22</v>
      </c>
      <c r="F813" s="22" t="s">
        <v>147</v>
      </c>
      <c r="G813" s="24">
        <v>210000000</v>
      </c>
      <c r="H813" s="24">
        <v>0</v>
      </c>
      <c r="I813" s="24">
        <v>0</v>
      </c>
      <c r="J813" s="24">
        <v>0</v>
      </c>
      <c r="K813" s="24">
        <v>82000000</v>
      </c>
      <c r="L813" s="24">
        <f t="shared" si="326"/>
        <v>-82000000</v>
      </c>
      <c r="M813" s="25">
        <f t="shared" si="327"/>
        <v>128000000</v>
      </c>
      <c r="N813" s="24">
        <v>98000000</v>
      </c>
      <c r="O813" s="24">
        <v>98000000</v>
      </c>
      <c r="P813" s="24">
        <v>0</v>
      </c>
      <c r="Q813" s="26">
        <v>0</v>
      </c>
    </row>
    <row r="814" spans="1:17" ht="18.600000000000001" thickBot="1" x14ac:dyDescent="0.35">
      <c r="A814" s="79" t="s">
        <v>425</v>
      </c>
      <c r="B814" s="20" t="s">
        <v>148</v>
      </c>
      <c r="C814" s="21" t="s">
        <v>21</v>
      </c>
      <c r="D814" s="21">
        <v>20</v>
      </c>
      <c r="E814" s="21" t="s">
        <v>22</v>
      </c>
      <c r="F814" s="22" t="s">
        <v>149</v>
      </c>
      <c r="G814" s="24">
        <v>30000000</v>
      </c>
      <c r="H814" s="24">
        <v>0</v>
      </c>
      <c r="I814" s="24">
        <v>0</v>
      </c>
      <c r="J814" s="24">
        <v>82000000</v>
      </c>
      <c r="K814" s="24">
        <v>0</v>
      </c>
      <c r="L814" s="24">
        <f t="shared" si="326"/>
        <v>82000000</v>
      </c>
      <c r="M814" s="25">
        <f t="shared" si="327"/>
        <v>112000000</v>
      </c>
      <c r="N814" s="24">
        <v>112000000</v>
      </c>
      <c r="O814" s="24">
        <v>112000000</v>
      </c>
      <c r="P814" s="24">
        <v>0</v>
      </c>
      <c r="Q814" s="26">
        <v>0</v>
      </c>
    </row>
    <row r="815" spans="1:17" ht="18.600000000000001" thickBot="1" x14ac:dyDescent="0.35">
      <c r="A815" s="79" t="s">
        <v>425</v>
      </c>
      <c r="B815" s="15" t="s">
        <v>150</v>
      </c>
      <c r="C815" s="21" t="s">
        <v>21</v>
      </c>
      <c r="D815" s="21">
        <v>20</v>
      </c>
      <c r="E815" s="21" t="s">
        <v>22</v>
      </c>
      <c r="F815" s="17" t="s">
        <v>151</v>
      </c>
      <c r="G815" s="30">
        <v>36000000</v>
      </c>
      <c r="H815" s="30">
        <v>0</v>
      </c>
      <c r="I815" s="30">
        <v>0</v>
      </c>
      <c r="J815" s="30">
        <v>0</v>
      </c>
      <c r="K815" s="30">
        <v>0</v>
      </c>
      <c r="L815" s="30">
        <f t="shared" si="326"/>
        <v>0</v>
      </c>
      <c r="M815" s="30">
        <f t="shared" si="327"/>
        <v>36000000</v>
      </c>
      <c r="N815" s="30">
        <v>7404439.7300000004</v>
      </c>
      <c r="O815" s="30">
        <v>7404439.7300000004</v>
      </c>
      <c r="P815" s="30">
        <v>7404439.7300000004</v>
      </c>
      <c r="Q815" s="31">
        <v>7404439.7300000004</v>
      </c>
    </row>
    <row r="816" spans="1:17" ht="18.600000000000001" thickBot="1" x14ac:dyDescent="0.35">
      <c r="A816" s="79" t="s">
        <v>425</v>
      </c>
      <c r="B816" s="15" t="s">
        <v>152</v>
      </c>
      <c r="C816" s="16"/>
      <c r="D816" s="16"/>
      <c r="E816" s="21"/>
      <c r="F816" s="17" t="s">
        <v>153</v>
      </c>
      <c r="G816" s="30">
        <f>+G817+G820+G825</f>
        <v>27177626000</v>
      </c>
      <c r="H816" s="30">
        <f t="shared" ref="H816:Q816" si="328">+H817+H820+H825</f>
        <v>0</v>
      </c>
      <c r="I816" s="30">
        <f t="shared" si="328"/>
        <v>0</v>
      </c>
      <c r="J816" s="30">
        <f t="shared" si="328"/>
        <v>0</v>
      </c>
      <c r="K816" s="30">
        <f t="shared" si="328"/>
        <v>0</v>
      </c>
      <c r="L816" s="30">
        <f t="shared" si="328"/>
        <v>0</v>
      </c>
      <c r="M816" s="30">
        <f t="shared" si="328"/>
        <v>27177626000</v>
      </c>
      <c r="N816" s="30">
        <f t="shared" si="328"/>
        <v>6105885059.5300007</v>
      </c>
      <c r="O816" s="30">
        <f t="shared" si="328"/>
        <v>5059554884.8400002</v>
      </c>
      <c r="P816" s="30">
        <f t="shared" si="328"/>
        <v>1924811934.8399999</v>
      </c>
      <c r="Q816" s="31">
        <f t="shared" si="328"/>
        <v>1924811934.8399999</v>
      </c>
    </row>
    <row r="817" spans="1:17" ht="18.600000000000001" thickBot="1" x14ac:dyDescent="0.35">
      <c r="A817" s="79" t="s">
        <v>425</v>
      </c>
      <c r="B817" s="15" t="s">
        <v>154</v>
      </c>
      <c r="C817" s="16"/>
      <c r="D817" s="16"/>
      <c r="E817" s="21"/>
      <c r="F817" s="17" t="s">
        <v>155</v>
      </c>
      <c r="G817" s="30">
        <f t="shared" ref="G817:Q818" si="329">+G818</f>
        <v>18767000000</v>
      </c>
      <c r="H817" s="30">
        <f t="shared" si="329"/>
        <v>0</v>
      </c>
      <c r="I817" s="30">
        <f t="shared" si="329"/>
        <v>0</v>
      </c>
      <c r="J817" s="30">
        <f t="shared" si="329"/>
        <v>0</v>
      </c>
      <c r="K817" s="30">
        <f t="shared" si="329"/>
        <v>0</v>
      </c>
      <c r="L817" s="30">
        <f t="shared" si="329"/>
        <v>0</v>
      </c>
      <c r="M817" s="30">
        <f t="shared" si="329"/>
        <v>18767000000</v>
      </c>
      <c r="N817" s="30">
        <f t="shared" si="329"/>
        <v>0</v>
      </c>
      <c r="O817" s="30">
        <f t="shared" si="329"/>
        <v>0</v>
      </c>
      <c r="P817" s="30">
        <f t="shared" si="329"/>
        <v>0</v>
      </c>
      <c r="Q817" s="31">
        <f t="shared" si="329"/>
        <v>0</v>
      </c>
    </row>
    <row r="818" spans="1:17" ht="18.600000000000001" thickBot="1" x14ac:dyDescent="0.35">
      <c r="A818" s="79" t="s">
        <v>425</v>
      </c>
      <c r="B818" s="15" t="s">
        <v>156</v>
      </c>
      <c r="C818" s="16"/>
      <c r="D818" s="16"/>
      <c r="E818" s="21"/>
      <c r="F818" s="17" t="s">
        <v>157</v>
      </c>
      <c r="G818" s="30">
        <f t="shared" si="329"/>
        <v>18767000000</v>
      </c>
      <c r="H818" s="30">
        <f t="shared" si="329"/>
        <v>0</v>
      </c>
      <c r="I818" s="30">
        <f t="shared" si="329"/>
        <v>0</v>
      </c>
      <c r="J818" s="30">
        <f t="shared" si="329"/>
        <v>0</v>
      </c>
      <c r="K818" s="30">
        <f t="shared" si="329"/>
        <v>0</v>
      </c>
      <c r="L818" s="30">
        <f t="shared" si="329"/>
        <v>0</v>
      </c>
      <c r="M818" s="30">
        <f t="shared" si="329"/>
        <v>18767000000</v>
      </c>
      <c r="N818" s="30">
        <f t="shared" si="329"/>
        <v>0</v>
      </c>
      <c r="O818" s="30">
        <f t="shared" si="329"/>
        <v>0</v>
      </c>
      <c r="P818" s="30">
        <f t="shared" si="329"/>
        <v>0</v>
      </c>
      <c r="Q818" s="31">
        <f t="shared" si="329"/>
        <v>0</v>
      </c>
    </row>
    <row r="819" spans="1:17" ht="47.4" thickBot="1" x14ac:dyDescent="0.35">
      <c r="A819" s="79" t="s">
        <v>425</v>
      </c>
      <c r="B819" s="20" t="s">
        <v>158</v>
      </c>
      <c r="C819" s="21" t="s">
        <v>21</v>
      </c>
      <c r="D819" s="21">
        <v>20</v>
      </c>
      <c r="E819" s="21" t="s">
        <v>22</v>
      </c>
      <c r="F819" s="22" t="s">
        <v>159</v>
      </c>
      <c r="G819" s="35">
        <v>18767000000</v>
      </c>
      <c r="H819" s="24">
        <v>0</v>
      </c>
      <c r="I819" s="24">
        <v>0</v>
      </c>
      <c r="J819" s="24">
        <v>0</v>
      </c>
      <c r="K819" s="24">
        <v>0</v>
      </c>
      <c r="L819" s="24">
        <f t="shared" si="326"/>
        <v>0</v>
      </c>
      <c r="M819" s="24">
        <f>+G819+L819</f>
        <v>18767000000</v>
      </c>
      <c r="N819" s="24">
        <v>0</v>
      </c>
      <c r="O819" s="24">
        <v>0</v>
      </c>
      <c r="P819" s="24">
        <v>0</v>
      </c>
      <c r="Q819" s="26">
        <v>0</v>
      </c>
    </row>
    <row r="820" spans="1:17" ht="18.600000000000001" thickBot="1" x14ac:dyDescent="0.35">
      <c r="A820" s="79" t="s">
        <v>425</v>
      </c>
      <c r="B820" s="15" t="s">
        <v>160</v>
      </c>
      <c r="C820" s="16"/>
      <c r="D820" s="16"/>
      <c r="E820" s="21"/>
      <c r="F820" s="85" t="s">
        <v>432</v>
      </c>
      <c r="G820" s="30">
        <f t="shared" ref="G820:Q821" si="330">+G821</f>
        <v>188000000</v>
      </c>
      <c r="H820" s="30">
        <f t="shared" si="330"/>
        <v>0</v>
      </c>
      <c r="I820" s="30">
        <f t="shared" si="330"/>
        <v>0</v>
      </c>
      <c r="J820" s="30">
        <f t="shared" si="330"/>
        <v>0</v>
      </c>
      <c r="K820" s="30">
        <f t="shared" si="330"/>
        <v>0</v>
      </c>
      <c r="L820" s="30">
        <f t="shared" si="330"/>
        <v>0</v>
      </c>
      <c r="M820" s="30">
        <f t="shared" si="330"/>
        <v>188000000</v>
      </c>
      <c r="N820" s="30">
        <f t="shared" si="330"/>
        <v>188000000</v>
      </c>
      <c r="O820" s="30">
        <f t="shared" si="330"/>
        <v>16124701.870000001</v>
      </c>
      <c r="P820" s="30">
        <f t="shared" si="330"/>
        <v>9824840.870000001</v>
      </c>
      <c r="Q820" s="31">
        <f t="shared" si="330"/>
        <v>9824840.870000001</v>
      </c>
    </row>
    <row r="821" spans="1:17" ht="31.8" thickBot="1" x14ac:dyDescent="0.35">
      <c r="A821" s="79" t="s">
        <v>425</v>
      </c>
      <c r="B821" s="15" t="s">
        <v>162</v>
      </c>
      <c r="C821" s="21"/>
      <c r="D821" s="21"/>
      <c r="E821" s="21"/>
      <c r="F821" s="17" t="s">
        <v>163</v>
      </c>
      <c r="G821" s="30">
        <f t="shared" si="330"/>
        <v>188000000</v>
      </c>
      <c r="H821" s="30">
        <f t="shared" si="330"/>
        <v>0</v>
      </c>
      <c r="I821" s="30">
        <f t="shared" si="330"/>
        <v>0</v>
      </c>
      <c r="J821" s="30">
        <f t="shared" si="330"/>
        <v>0</v>
      </c>
      <c r="K821" s="30">
        <f t="shared" si="330"/>
        <v>0</v>
      </c>
      <c r="L821" s="30">
        <f t="shared" si="330"/>
        <v>0</v>
      </c>
      <c r="M821" s="30">
        <f t="shared" si="330"/>
        <v>188000000</v>
      </c>
      <c r="N821" s="30">
        <f t="shared" si="330"/>
        <v>188000000</v>
      </c>
      <c r="O821" s="30">
        <f t="shared" si="330"/>
        <v>16124701.870000001</v>
      </c>
      <c r="P821" s="30">
        <f t="shared" si="330"/>
        <v>9824840.870000001</v>
      </c>
      <c r="Q821" s="31">
        <f t="shared" si="330"/>
        <v>9824840.870000001</v>
      </c>
    </row>
    <row r="822" spans="1:17" ht="31.8" thickBot="1" x14ac:dyDescent="0.35">
      <c r="A822" s="79" t="s">
        <v>425</v>
      </c>
      <c r="B822" s="15" t="s">
        <v>164</v>
      </c>
      <c r="C822" s="21"/>
      <c r="D822" s="21"/>
      <c r="E822" s="21"/>
      <c r="F822" s="17" t="s">
        <v>165</v>
      </c>
      <c r="G822" s="30">
        <f>+G823+G824</f>
        <v>188000000</v>
      </c>
      <c r="H822" s="30">
        <f t="shared" ref="H822:Q822" si="331">+H823+H824</f>
        <v>0</v>
      </c>
      <c r="I822" s="30">
        <f t="shared" si="331"/>
        <v>0</v>
      </c>
      <c r="J822" s="30">
        <f t="shared" si="331"/>
        <v>0</v>
      </c>
      <c r="K822" s="30">
        <f t="shared" si="331"/>
        <v>0</v>
      </c>
      <c r="L822" s="30">
        <f t="shared" si="331"/>
        <v>0</v>
      </c>
      <c r="M822" s="30">
        <f t="shared" si="331"/>
        <v>188000000</v>
      </c>
      <c r="N822" s="30">
        <f t="shared" si="331"/>
        <v>188000000</v>
      </c>
      <c r="O822" s="30">
        <f t="shared" si="331"/>
        <v>16124701.870000001</v>
      </c>
      <c r="P822" s="30">
        <f t="shared" si="331"/>
        <v>9824840.870000001</v>
      </c>
      <c r="Q822" s="31">
        <f t="shared" si="331"/>
        <v>9824840.870000001</v>
      </c>
    </row>
    <row r="823" spans="1:17" ht="18.600000000000001" thickBot="1" x14ac:dyDescent="0.35">
      <c r="A823" s="79" t="s">
        <v>425</v>
      </c>
      <c r="B823" s="20" t="s">
        <v>166</v>
      </c>
      <c r="C823" s="21" t="s">
        <v>21</v>
      </c>
      <c r="D823" s="21">
        <v>20</v>
      </c>
      <c r="E823" s="21" t="s">
        <v>22</v>
      </c>
      <c r="F823" s="22" t="s">
        <v>167</v>
      </c>
      <c r="G823" s="24">
        <v>68000000</v>
      </c>
      <c r="H823" s="24">
        <v>0</v>
      </c>
      <c r="I823" s="24">
        <v>0</v>
      </c>
      <c r="J823" s="24">
        <v>0</v>
      </c>
      <c r="K823" s="24">
        <v>0</v>
      </c>
      <c r="L823" s="24">
        <f t="shared" si="326"/>
        <v>0</v>
      </c>
      <c r="M823" s="24">
        <f>+G823+L823</f>
        <v>68000000</v>
      </c>
      <c r="N823" s="24">
        <v>68000000</v>
      </c>
      <c r="O823" s="24">
        <v>13248596.98</v>
      </c>
      <c r="P823" s="24">
        <v>9796162.9800000004</v>
      </c>
      <c r="Q823" s="26">
        <v>9796162.9800000004</v>
      </c>
    </row>
    <row r="824" spans="1:17" ht="31.8" thickBot="1" x14ac:dyDescent="0.35">
      <c r="A824" s="79" t="s">
        <v>425</v>
      </c>
      <c r="B824" s="20" t="s">
        <v>168</v>
      </c>
      <c r="C824" s="21" t="s">
        <v>21</v>
      </c>
      <c r="D824" s="21">
        <v>20</v>
      </c>
      <c r="E824" s="21" t="s">
        <v>22</v>
      </c>
      <c r="F824" s="22" t="s">
        <v>169</v>
      </c>
      <c r="G824" s="24">
        <v>120000000</v>
      </c>
      <c r="H824" s="24">
        <v>0</v>
      </c>
      <c r="I824" s="24">
        <v>0</v>
      </c>
      <c r="J824" s="24">
        <v>0</v>
      </c>
      <c r="K824" s="24">
        <v>0</v>
      </c>
      <c r="L824" s="24">
        <f t="shared" si="326"/>
        <v>0</v>
      </c>
      <c r="M824" s="24">
        <f>+G824+L824</f>
        <v>120000000</v>
      </c>
      <c r="N824" s="24">
        <v>120000000</v>
      </c>
      <c r="O824" s="24">
        <v>2876104.89</v>
      </c>
      <c r="P824" s="24">
        <v>28677.89</v>
      </c>
      <c r="Q824" s="26">
        <v>28677.89</v>
      </c>
    </row>
    <row r="825" spans="1:17" ht="18.600000000000001" thickBot="1" x14ac:dyDescent="0.35">
      <c r="A825" s="79" t="s">
        <v>425</v>
      </c>
      <c r="B825" s="15" t="s">
        <v>170</v>
      </c>
      <c r="C825" s="16"/>
      <c r="D825" s="16"/>
      <c r="E825" s="21"/>
      <c r="F825" s="17" t="s">
        <v>171</v>
      </c>
      <c r="G825" s="30">
        <f>+G826</f>
        <v>8222626000</v>
      </c>
      <c r="H825" s="30">
        <f t="shared" ref="H825:Q825" si="332">+H826</f>
        <v>0</v>
      </c>
      <c r="I825" s="30">
        <f t="shared" si="332"/>
        <v>0</v>
      </c>
      <c r="J825" s="30">
        <f t="shared" si="332"/>
        <v>0</v>
      </c>
      <c r="K825" s="30">
        <f t="shared" si="332"/>
        <v>0</v>
      </c>
      <c r="L825" s="30">
        <f t="shared" si="332"/>
        <v>0</v>
      </c>
      <c r="M825" s="30">
        <f t="shared" si="332"/>
        <v>8222626000</v>
      </c>
      <c r="N825" s="30">
        <f t="shared" si="332"/>
        <v>5917885059.5300007</v>
      </c>
      <c r="O825" s="30">
        <f t="shared" si="332"/>
        <v>5043430182.9700003</v>
      </c>
      <c r="P825" s="30">
        <f t="shared" si="332"/>
        <v>1914987093.97</v>
      </c>
      <c r="Q825" s="31">
        <f t="shared" si="332"/>
        <v>1914987093.97</v>
      </c>
    </row>
    <row r="826" spans="1:17" ht="18.600000000000001" thickBot="1" x14ac:dyDescent="0.35">
      <c r="A826" s="79" t="s">
        <v>425</v>
      </c>
      <c r="B826" s="15" t="s">
        <v>172</v>
      </c>
      <c r="C826" s="16"/>
      <c r="D826" s="16"/>
      <c r="E826" s="21"/>
      <c r="F826" s="17" t="s">
        <v>173</v>
      </c>
      <c r="G826" s="30">
        <f>+G827+G828+G829</f>
        <v>8222626000</v>
      </c>
      <c r="H826" s="30">
        <f t="shared" ref="H826:Q826" si="333">+H827+H828+H829</f>
        <v>0</v>
      </c>
      <c r="I826" s="30">
        <f t="shared" si="333"/>
        <v>0</v>
      </c>
      <c r="J826" s="30">
        <f t="shared" si="333"/>
        <v>0</v>
      </c>
      <c r="K826" s="30">
        <f t="shared" si="333"/>
        <v>0</v>
      </c>
      <c r="L826" s="30">
        <f t="shared" si="333"/>
        <v>0</v>
      </c>
      <c r="M826" s="30">
        <f t="shared" si="333"/>
        <v>8222626000</v>
      </c>
      <c r="N826" s="30">
        <f t="shared" si="333"/>
        <v>5917885059.5300007</v>
      </c>
      <c r="O826" s="30">
        <f t="shared" si="333"/>
        <v>5043430182.9700003</v>
      </c>
      <c r="P826" s="30">
        <f t="shared" si="333"/>
        <v>1914987093.97</v>
      </c>
      <c r="Q826" s="31">
        <f t="shared" si="333"/>
        <v>1914987093.97</v>
      </c>
    </row>
    <row r="827" spans="1:17" ht="18.600000000000001" thickBot="1" x14ac:dyDescent="0.35">
      <c r="A827" s="79" t="s">
        <v>425</v>
      </c>
      <c r="B827" s="20" t="s">
        <v>174</v>
      </c>
      <c r="C827" s="21" t="s">
        <v>175</v>
      </c>
      <c r="D827" s="21">
        <v>10</v>
      </c>
      <c r="E827" s="21" t="s">
        <v>22</v>
      </c>
      <c r="F827" s="22" t="s">
        <v>176</v>
      </c>
      <c r="G827" s="24">
        <v>1408779000</v>
      </c>
      <c r="H827" s="24">
        <v>0</v>
      </c>
      <c r="I827" s="24">
        <v>0</v>
      </c>
      <c r="J827" s="24">
        <v>0</v>
      </c>
      <c r="K827" s="24">
        <v>0</v>
      </c>
      <c r="L827" s="24">
        <f t="shared" si="326"/>
        <v>0</v>
      </c>
      <c r="M827" s="24">
        <f>+G827+L827</f>
        <v>1408779000</v>
      </c>
      <c r="N827" s="24">
        <v>882524834</v>
      </c>
      <c r="O827" s="24">
        <v>882524834</v>
      </c>
      <c r="P827" s="24">
        <v>882524834</v>
      </c>
      <c r="Q827" s="26">
        <v>882524834</v>
      </c>
    </row>
    <row r="828" spans="1:17" ht="18.600000000000001" thickBot="1" x14ac:dyDescent="0.35">
      <c r="A828" s="79" t="s">
        <v>425</v>
      </c>
      <c r="B828" s="20" t="s">
        <v>174</v>
      </c>
      <c r="C828" s="21" t="s">
        <v>21</v>
      </c>
      <c r="D828" s="21">
        <v>20</v>
      </c>
      <c r="E828" s="21" t="s">
        <v>22</v>
      </c>
      <c r="F828" s="22" t="s">
        <v>176</v>
      </c>
      <c r="G828" s="24">
        <v>848378000</v>
      </c>
      <c r="H828" s="24">
        <v>0</v>
      </c>
      <c r="I828" s="24">
        <v>0</v>
      </c>
      <c r="J828" s="24">
        <v>0</v>
      </c>
      <c r="K828" s="24">
        <v>0</v>
      </c>
      <c r="L828" s="24">
        <f t="shared" si="326"/>
        <v>0</v>
      </c>
      <c r="M828" s="24">
        <f>+G828+L828</f>
        <v>848378000</v>
      </c>
      <c r="N828" s="24">
        <v>8968387.5099999998</v>
      </c>
      <c r="O828" s="24">
        <v>4251907.6100000003</v>
      </c>
      <c r="P828" s="24">
        <v>4251907.6100000003</v>
      </c>
      <c r="Q828" s="26">
        <v>4251907.6100000003</v>
      </c>
    </row>
    <row r="829" spans="1:17" ht="18.600000000000001" thickBot="1" x14ac:dyDescent="0.35">
      <c r="A829" s="79" t="s">
        <v>425</v>
      </c>
      <c r="B829" s="20" t="s">
        <v>177</v>
      </c>
      <c r="C829" s="21" t="s">
        <v>21</v>
      </c>
      <c r="D829" s="21">
        <v>20</v>
      </c>
      <c r="E829" s="21" t="s">
        <v>22</v>
      </c>
      <c r="F829" s="22" t="s">
        <v>178</v>
      </c>
      <c r="G829" s="24">
        <v>5965469000</v>
      </c>
      <c r="H829" s="24">
        <v>0</v>
      </c>
      <c r="I829" s="24">
        <v>0</v>
      </c>
      <c r="J829" s="24">
        <v>0</v>
      </c>
      <c r="K829" s="24">
        <v>0</v>
      </c>
      <c r="L829" s="24">
        <f t="shared" si="326"/>
        <v>0</v>
      </c>
      <c r="M829" s="24">
        <f>+G829+L829</f>
        <v>5965469000</v>
      </c>
      <c r="N829" s="24">
        <v>5026391838.0200005</v>
      </c>
      <c r="O829" s="24">
        <v>4156653441.3600001</v>
      </c>
      <c r="P829" s="24">
        <v>1028210352.36</v>
      </c>
      <c r="Q829" s="26">
        <v>1028210352.36</v>
      </c>
    </row>
    <row r="830" spans="1:17" ht="31.8" thickBot="1" x14ac:dyDescent="0.35">
      <c r="A830" s="79" t="s">
        <v>425</v>
      </c>
      <c r="B830" s="15" t="s">
        <v>179</v>
      </c>
      <c r="C830" s="16"/>
      <c r="D830" s="16"/>
      <c r="E830" s="21"/>
      <c r="F830" s="17" t="s">
        <v>180</v>
      </c>
      <c r="G830" s="30">
        <f t="shared" ref="G830:Q831" si="334">+G831</f>
        <v>6122200000</v>
      </c>
      <c r="H830" s="30">
        <f t="shared" si="334"/>
        <v>0</v>
      </c>
      <c r="I830" s="30">
        <f t="shared" si="334"/>
        <v>0</v>
      </c>
      <c r="J830" s="30">
        <f t="shared" si="334"/>
        <v>0</v>
      </c>
      <c r="K830" s="30">
        <f t="shared" si="334"/>
        <v>0</v>
      </c>
      <c r="L830" s="30">
        <f t="shared" si="334"/>
        <v>0</v>
      </c>
      <c r="M830" s="30">
        <f t="shared" si="334"/>
        <v>6122200000</v>
      </c>
      <c r="N830" s="30">
        <f t="shared" si="334"/>
        <v>4640071275.4499998</v>
      </c>
      <c r="O830" s="30">
        <f t="shared" si="334"/>
        <v>4640071275.4499998</v>
      </c>
      <c r="P830" s="30">
        <f t="shared" si="334"/>
        <v>4640071275.4499998</v>
      </c>
      <c r="Q830" s="31">
        <f t="shared" si="334"/>
        <v>4640071275.4499998</v>
      </c>
    </row>
    <row r="831" spans="1:17" ht="18.600000000000001" thickBot="1" x14ac:dyDescent="0.35">
      <c r="A831" s="79" t="s">
        <v>425</v>
      </c>
      <c r="B831" s="15" t="s">
        <v>181</v>
      </c>
      <c r="C831" s="16"/>
      <c r="D831" s="16"/>
      <c r="E831" s="21"/>
      <c r="F831" s="17" t="s">
        <v>182</v>
      </c>
      <c r="G831" s="30">
        <f t="shared" si="334"/>
        <v>6122200000</v>
      </c>
      <c r="H831" s="30">
        <f t="shared" si="334"/>
        <v>0</v>
      </c>
      <c r="I831" s="30">
        <f t="shared" si="334"/>
        <v>0</v>
      </c>
      <c r="J831" s="30">
        <f t="shared" si="334"/>
        <v>0</v>
      </c>
      <c r="K831" s="30">
        <f t="shared" si="334"/>
        <v>0</v>
      </c>
      <c r="L831" s="30">
        <f t="shared" si="334"/>
        <v>0</v>
      </c>
      <c r="M831" s="30">
        <f t="shared" si="334"/>
        <v>6122200000</v>
      </c>
      <c r="N831" s="30">
        <f t="shared" si="334"/>
        <v>4640071275.4499998</v>
      </c>
      <c r="O831" s="30">
        <f t="shared" si="334"/>
        <v>4640071275.4499998</v>
      </c>
      <c r="P831" s="30">
        <f t="shared" si="334"/>
        <v>4640071275.4499998</v>
      </c>
      <c r="Q831" s="31">
        <f t="shared" si="334"/>
        <v>4640071275.4499998</v>
      </c>
    </row>
    <row r="832" spans="1:17" ht="18.600000000000001" thickBot="1" x14ac:dyDescent="0.35">
      <c r="A832" s="79" t="s">
        <v>425</v>
      </c>
      <c r="B832" s="36" t="s">
        <v>183</v>
      </c>
      <c r="C832" s="37" t="s">
        <v>21</v>
      </c>
      <c r="D832" s="37">
        <v>20</v>
      </c>
      <c r="E832" s="37" t="s">
        <v>22</v>
      </c>
      <c r="F832" s="38" t="s">
        <v>184</v>
      </c>
      <c r="G832" s="39">
        <v>6122200000</v>
      </c>
      <c r="H832" s="39">
        <v>0</v>
      </c>
      <c r="I832" s="39">
        <v>0</v>
      </c>
      <c r="J832" s="39">
        <v>0</v>
      </c>
      <c r="K832" s="39">
        <v>0</v>
      </c>
      <c r="L832" s="39">
        <f t="shared" si="326"/>
        <v>0</v>
      </c>
      <c r="M832" s="39">
        <f>+G832+L832</f>
        <v>6122200000</v>
      </c>
      <c r="N832" s="39">
        <v>4640071275.4499998</v>
      </c>
      <c r="O832" s="39">
        <v>4640071275.4499998</v>
      </c>
      <c r="P832" s="39">
        <v>4640071275.4499998</v>
      </c>
      <c r="Q832" s="41">
        <v>4640071275.4499998</v>
      </c>
    </row>
    <row r="833" spans="1:17" ht="18.600000000000001" thickBot="1" x14ac:dyDescent="0.35">
      <c r="A833" s="79" t="s">
        <v>425</v>
      </c>
      <c r="B833" s="5" t="s">
        <v>185</v>
      </c>
      <c r="C833" s="6"/>
      <c r="D833" s="6"/>
      <c r="E833" s="6"/>
      <c r="F833" s="7" t="s">
        <v>186</v>
      </c>
      <c r="G833" s="8">
        <f>G834+G837</f>
        <v>969198470862</v>
      </c>
      <c r="H833" s="8">
        <f t="shared" ref="H833:Q833" si="335">H834+H837</f>
        <v>0</v>
      </c>
      <c r="I833" s="8">
        <f t="shared" si="335"/>
        <v>0</v>
      </c>
      <c r="J833" s="8">
        <f t="shared" si="335"/>
        <v>0</v>
      </c>
      <c r="K833" s="8">
        <f t="shared" si="335"/>
        <v>0</v>
      </c>
      <c r="L833" s="8">
        <f t="shared" si="335"/>
        <v>0</v>
      </c>
      <c r="M833" s="8">
        <f t="shared" si="335"/>
        <v>969198470862</v>
      </c>
      <c r="N833" s="8">
        <f t="shared" si="335"/>
        <v>64166248238</v>
      </c>
      <c r="O833" s="8">
        <f t="shared" si="335"/>
        <v>64166248238</v>
      </c>
      <c r="P833" s="8">
        <f t="shared" si="335"/>
        <v>64166248238</v>
      </c>
      <c r="Q833" s="9">
        <f t="shared" si="335"/>
        <v>64166248238</v>
      </c>
    </row>
    <row r="834" spans="1:17" ht="18.600000000000001" thickBot="1" x14ac:dyDescent="0.35">
      <c r="A834" s="79" t="s">
        <v>425</v>
      </c>
      <c r="B834" s="10" t="s">
        <v>187</v>
      </c>
      <c r="C834" s="11"/>
      <c r="D834" s="11"/>
      <c r="E834" s="42"/>
      <c r="F834" s="12" t="s">
        <v>188</v>
      </c>
      <c r="G834" s="43">
        <f>G835</f>
        <v>134836170862</v>
      </c>
      <c r="H834" s="43">
        <f t="shared" ref="H834:Q834" si="336">H835</f>
        <v>0</v>
      </c>
      <c r="I834" s="43">
        <f t="shared" si="336"/>
        <v>0</v>
      </c>
      <c r="J834" s="43">
        <f t="shared" si="336"/>
        <v>0</v>
      </c>
      <c r="K834" s="43">
        <f t="shared" si="336"/>
        <v>0</v>
      </c>
      <c r="L834" s="43">
        <f t="shared" si="336"/>
        <v>0</v>
      </c>
      <c r="M834" s="43">
        <f t="shared" si="336"/>
        <v>134836170862</v>
      </c>
      <c r="N834" s="43">
        <f t="shared" si="336"/>
        <v>0</v>
      </c>
      <c r="O834" s="43">
        <f t="shared" si="336"/>
        <v>0</v>
      </c>
      <c r="P834" s="43">
        <f t="shared" si="336"/>
        <v>0</v>
      </c>
      <c r="Q834" s="44">
        <f t="shared" si="336"/>
        <v>0</v>
      </c>
    </row>
    <row r="835" spans="1:17" ht="18.600000000000001" thickBot="1" x14ac:dyDescent="0.35">
      <c r="A835" s="79" t="s">
        <v>425</v>
      </c>
      <c r="B835" s="15" t="s">
        <v>189</v>
      </c>
      <c r="C835" s="16"/>
      <c r="D835" s="16"/>
      <c r="E835" s="21"/>
      <c r="F835" s="17" t="s">
        <v>190</v>
      </c>
      <c r="G835" s="45">
        <f t="shared" ref="G835:Q835" si="337">+G836</f>
        <v>134836170862</v>
      </c>
      <c r="H835" s="45">
        <f t="shared" si="337"/>
        <v>0</v>
      </c>
      <c r="I835" s="45">
        <f t="shared" si="337"/>
        <v>0</v>
      </c>
      <c r="J835" s="45">
        <f t="shared" si="337"/>
        <v>0</v>
      </c>
      <c r="K835" s="45">
        <f t="shared" si="337"/>
        <v>0</v>
      </c>
      <c r="L835" s="45">
        <f t="shared" si="337"/>
        <v>0</v>
      </c>
      <c r="M835" s="45">
        <f t="shared" si="337"/>
        <v>134836170862</v>
      </c>
      <c r="N835" s="45">
        <f t="shared" si="337"/>
        <v>0</v>
      </c>
      <c r="O835" s="45">
        <f t="shared" si="337"/>
        <v>0</v>
      </c>
      <c r="P835" s="45">
        <f t="shared" si="337"/>
        <v>0</v>
      </c>
      <c r="Q835" s="46">
        <f t="shared" si="337"/>
        <v>0</v>
      </c>
    </row>
    <row r="836" spans="1:17" ht="18.600000000000001" thickBot="1" x14ac:dyDescent="0.35">
      <c r="A836" s="79" t="s">
        <v>425</v>
      </c>
      <c r="B836" s="20" t="s">
        <v>191</v>
      </c>
      <c r="C836" s="21" t="s">
        <v>175</v>
      </c>
      <c r="D836" s="21">
        <v>11</v>
      </c>
      <c r="E836" s="21" t="s">
        <v>192</v>
      </c>
      <c r="F836" s="22" t="s">
        <v>193</v>
      </c>
      <c r="G836" s="47">
        <v>134836170862</v>
      </c>
      <c r="H836" s="47">
        <v>0</v>
      </c>
      <c r="I836" s="47">
        <v>0</v>
      </c>
      <c r="J836" s="47">
        <v>0</v>
      </c>
      <c r="K836" s="47">
        <v>0</v>
      </c>
      <c r="L836" s="47">
        <f t="shared" si="326"/>
        <v>0</v>
      </c>
      <c r="M836" s="47">
        <f>+G836+L836</f>
        <v>134836170862</v>
      </c>
      <c r="N836" s="47">
        <v>0</v>
      </c>
      <c r="O836" s="47">
        <v>0</v>
      </c>
      <c r="P836" s="47">
        <v>0</v>
      </c>
      <c r="Q836" s="48">
        <v>0</v>
      </c>
    </row>
    <row r="837" spans="1:17" ht="18.600000000000001" thickBot="1" x14ac:dyDescent="0.35">
      <c r="A837" s="79" t="s">
        <v>425</v>
      </c>
      <c r="B837" s="15" t="s">
        <v>194</v>
      </c>
      <c r="C837" s="16"/>
      <c r="D837" s="16"/>
      <c r="E837" s="21"/>
      <c r="F837" s="17" t="s">
        <v>195</v>
      </c>
      <c r="G837" s="45">
        <f>G838</f>
        <v>834362300000</v>
      </c>
      <c r="H837" s="45">
        <f t="shared" ref="H837:Q837" si="338">H838</f>
        <v>0</v>
      </c>
      <c r="I837" s="45">
        <f t="shared" si="338"/>
        <v>0</v>
      </c>
      <c r="J837" s="45">
        <f t="shared" si="338"/>
        <v>0</v>
      </c>
      <c r="K837" s="45">
        <f t="shared" si="338"/>
        <v>0</v>
      </c>
      <c r="L837" s="45">
        <f t="shared" si="338"/>
        <v>0</v>
      </c>
      <c r="M837" s="45">
        <f t="shared" si="338"/>
        <v>834362300000</v>
      </c>
      <c r="N837" s="45">
        <f t="shared" si="338"/>
        <v>64166248238</v>
      </c>
      <c r="O837" s="45">
        <f t="shared" si="338"/>
        <v>64166248238</v>
      </c>
      <c r="P837" s="45">
        <f t="shared" si="338"/>
        <v>64166248238</v>
      </c>
      <c r="Q837" s="46">
        <f t="shared" si="338"/>
        <v>64166248238</v>
      </c>
    </row>
    <row r="838" spans="1:17" ht="18.600000000000001" thickBot="1" x14ac:dyDescent="0.35">
      <c r="A838" s="79" t="s">
        <v>425</v>
      </c>
      <c r="B838" s="15" t="s">
        <v>196</v>
      </c>
      <c r="C838" s="16"/>
      <c r="D838" s="16"/>
      <c r="E838" s="21"/>
      <c r="F838" s="17" t="s">
        <v>197</v>
      </c>
      <c r="G838" s="45">
        <f>+G839</f>
        <v>834362300000</v>
      </c>
      <c r="H838" s="45">
        <f t="shared" ref="H838:Q838" si="339">+H839</f>
        <v>0</v>
      </c>
      <c r="I838" s="45">
        <f t="shared" si="339"/>
        <v>0</v>
      </c>
      <c r="J838" s="45">
        <f t="shared" si="339"/>
        <v>0</v>
      </c>
      <c r="K838" s="45">
        <f t="shared" si="339"/>
        <v>0</v>
      </c>
      <c r="L838" s="45">
        <f t="shared" si="339"/>
        <v>0</v>
      </c>
      <c r="M838" s="45">
        <f t="shared" si="339"/>
        <v>834362300000</v>
      </c>
      <c r="N838" s="45">
        <f t="shared" si="339"/>
        <v>64166248238</v>
      </c>
      <c r="O838" s="45">
        <f t="shared" si="339"/>
        <v>64166248238</v>
      </c>
      <c r="P838" s="45">
        <f t="shared" si="339"/>
        <v>64166248238</v>
      </c>
      <c r="Q838" s="46">
        <f t="shared" si="339"/>
        <v>64166248238</v>
      </c>
    </row>
    <row r="839" spans="1:17" ht="18.600000000000001" thickBot="1" x14ac:dyDescent="0.35">
      <c r="A839" s="79" t="s">
        <v>425</v>
      </c>
      <c r="B839" s="36" t="s">
        <v>198</v>
      </c>
      <c r="C839" s="37" t="s">
        <v>175</v>
      </c>
      <c r="D839" s="37">
        <v>11</v>
      </c>
      <c r="E839" s="37" t="s">
        <v>22</v>
      </c>
      <c r="F839" s="38" t="s">
        <v>199</v>
      </c>
      <c r="G839" s="49">
        <v>834362300000</v>
      </c>
      <c r="H839" s="49">
        <v>0</v>
      </c>
      <c r="I839" s="49">
        <v>0</v>
      </c>
      <c r="J839" s="49">
        <v>0</v>
      </c>
      <c r="K839" s="49">
        <v>0</v>
      </c>
      <c r="L839" s="49">
        <f t="shared" si="326"/>
        <v>0</v>
      </c>
      <c r="M839" s="49">
        <f>+G839+L839</f>
        <v>834362300000</v>
      </c>
      <c r="N839" s="49">
        <v>64166248238</v>
      </c>
      <c r="O839" s="49">
        <v>64166248238</v>
      </c>
      <c r="P839" s="49">
        <v>64166248238</v>
      </c>
      <c r="Q839" s="50">
        <v>64166248238</v>
      </c>
    </row>
    <row r="840" spans="1:17" ht="18.600000000000001" thickBot="1" x14ac:dyDescent="0.35">
      <c r="A840" s="79" t="s">
        <v>425</v>
      </c>
      <c r="B840" s="5" t="s">
        <v>200</v>
      </c>
      <c r="C840" s="6"/>
      <c r="D840" s="6"/>
      <c r="E840" s="6"/>
      <c r="F840" s="7" t="s">
        <v>445</v>
      </c>
      <c r="G840" s="8">
        <f t="shared" ref="G840:Q840" si="340">+G841+G945+G951+G963+G974</f>
        <v>4237527256305</v>
      </c>
      <c r="H840" s="8">
        <f t="shared" si="340"/>
        <v>0</v>
      </c>
      <c r="I840" s="8">
        <f t="shared" si="340"/>
        <v>0</v>
      </c>
      <c r="J840" s="8">
        <f t="shared" si="340"/>
        <v>21990000000</v>
      </c>
      <c r="K840" s="8">
        <f t="shared" si="340"/>
        <v>21990000000</v>
      </c>
      <c r="L840" s="8">
        <f t="shared" si="340"/>
        <v>0</v>
      </c>
      <c r="M840" s="8">
        <f t="shared" si="340"/>
        <v>4237527256305</v>
      </c>
      <c r="N840" s="8">
        <f t="shared" si="340"/>
        <v>4182821242087.4302</v>
      </c>
      <c r="O840" s="8">
        <f t="shared" si="340"/>
        <v>4028478496710.5693</v>
      </c>
      <c r="P840" s="8">
        <f t="shared" si="340"/>
        <v>129028634122.16</v>
      </c>
      <c r="Q840" s="9">
        <f t="shared" si="340"/>
        <v>129009964522.16</v>
      </c>
    </row>
    <row r="841" spans="1:17" ht="18.600000000000001" thickBot="1" x14ac:dyDescent="0.35">
      <c r="A841" s="79" t="s">
        <v>425</v>
      </c>
      <c r="B841" s="10" t="s">
        <v>201</v>
      </c>
      <c r="C841" s="11"/>
      <c r="D841" s="11"/>
      <c r="E841" s="42"/>
      <c r="F841" s="12" t="s">
        <v>202</v>
      </c>
      <c r="G841" s="51">
        <f>+G842</f>
        <v>4013197084476</v>
      </c>
      <c r="H841" s="51">
        <f t="shared" ref="H841:Q841" si="341">+H842</f>
        <v>0</v>
      </c>
      <c r="I841" s="51">
        <f t="shared" si="341"/>
        <v>0</v>
      </c>
      <c r="J841" s="51">
        <f t="shared" si="341"/>
        <v>0</v>
      </c>
      <c r="K841" s="51">
        <f t="shared" si="341"/>
        <v>0</v>
      </c>
      <c r="L841" s="51">
        <f t="shared" si="341"/>
        <v>0</v>
      </c>
      <c r="M841" s="51">
        <f t="shared" si="341"/>
        <v>4013197084476</v>
      </c>
      <c r="N841" s="51">
        <f t="shared" si="341"/>
        <v>3999744047162.8604</v>
      </c>
      <c r="O841" s="51">
        <f t="shared" si="341"/>
        <v>3992760393802.1797</v>
      </c>
      <c r="P841" s="51">
        <f t="shared" si="341"/>
        <v>120076726970.98001</v>
      </c>
      <c r="Q841" s="52">
        <f t="shared" si="341"/>
        <v>120074031290.98001</v>
      </c>
    </row>
    <row r="842" spans="1:17" ht="18.600000000000001" thickBot="1" x14ac:dyDescent="0.35">
      <c r="A842" s="79" t="s">
        <v>425</v>
      </c>
      <c r="B842" s="15" t="s">
        <v>203</v>
      </c>
      <c r="C842" s="16"/>
      <c r="D842" s="16"/>
      <c r="E842" s="21"/>
      <c r="F842" s="17" t="s">
        <v>204</v>
      </c>
      <c r="G842" s="30">
        <f t="shared" ref="G842:Q842" si="342">+G843+G847+G851+G855+G859+G863+G867+G871+G875+G879+G885+G889+G893+G897+G901+G905+G909+G914+G917+G921+G925+G929+G933+G937</f>
        <v>4013197084476</v>
      </c>
      <c r="H842" s="30">
        <f t="shared" si="342"/>
        <v>0</v>
      </c>
      <c r="I842" s="30">
        <f t="shared" si="342"/>
        <v>0</v>
      </c>
      <c r="J842" s="30">
        <f t="shared" si="342"/>
        <v>0</v>
      </c>
      <c r="K842" s="30">
        <f t="shared" si="342"/>
        <v>0</v>
      </c>
      <c r="L842" s="30">
        <f t="shared" si="342"/>
        <v>0</v>
      </c>
      <c r="M842" s="30">
        <f t="shared" si="342"/>
        <v>4013197084476</v>
      </c>
      <c r="N842" s="30">
        <f t="shared" si="342"/>
        <v>3999744047162.8604</v>
      </c>
      <c r="O842" s="30">
        <f t="shared" si="342"/>
        <v>3992760393802.1797</v>
      </c>
      <c r="P842" s="30">
        <f t="shared" si="342"/>
        <v>120076726970.98001</v>
      </c>
      <c r="Q842" s="31">
        <f t="shared" si="342"/>
        <v>120074031290.98001</v>
      </c>
    </row>
    <row r="843" spans="1:17" ht="47.4" thickBot="1" x14ac:dyDescent="0.35">
      <c r="A843" s="79" t="s">
        <v>425</v>
      </c>
      <c r="B843" s="15" t="s">
        <v>205</v>
      </c>
      <c r="C843" s="21"/>
      <c r="D843" s="21"/>
      <c r="E843" s="21"/>
      <c r="F843" s="17" t="s">
        <v>206</v>
      </c>
      <c r="G843" s="30">
        <f t="shared" ref="G843:Q845" si="343">+G844</f>
        <v>197403295128</v>
      </c>
      <c r="H843" s="30">
        <f t="shared" si="343"/>
        <v>0</v>
      </c>
      <c r="I843" s="30">
        <f t="shared" si="343"/>
        <v>0</v>
      </c>
      <c r="J843" s="30">
        <f t="shared" si="343"/>
        <v>0</v>
      </c>
      <c r="K843" s="30">
        <f t="shared" si="343"/>
        <v>0</v>
      </c>
      <c r="L843" s="30">
        <f t="shared" si="343"/>
        <v>0</v>
      </c>
      <c r="M843" s="30">
        <f t="shared" si="343"/>
        <v>197403295128</v>
      </c>
      <c r="N843" s="30">
        <f t="shared" si="343"/>
        <v>197403295128</v>
      </c>
      <c r="O843" s="30">
        <f t="shared" si="343"/>
        <v>197403295128</v>
      </c>
      <c r="P843" s="30">
        <f t="shared" si="343"/>
        <v>0</v>
      </c>
      <c r="Q843" s="31">
        <f t="shared" si="343"/>
        <v>0</v>
      </c>
    </row>
    <row r="844" spans="1:17" ht="47.4" thickBot="1" x14ac:dyDescent="0.35">
      <c r="A844" s="79" t="s">
        <v>425</v>
      </c>
      <c r="B844" s="15" t="s">
        <v>207</v>
      </c>
      <c r="C844" s="53"/>
      <c r="D844" s="53"/>
      <c r="E844" s="21"/>
      <c r="F844" s="17" t="s">
        <v>206</v>
      </c>
      <c r="G844" s="30">
        <f t="shared" si="343"/>
        <v>197403295128</v>
      </c>
      <c r="H844" s="30">
        <f t="shared" si="343"/>
        <v>0</v>
      </c>
      <c r="I844" s="30">
        <f t="shared" si="343"/>
        <v>0</v>
      </c>
      <c r="J844" s="30">
        <f t="shared" si="343"/>
        <v>0</v>
      </c>
      <c r="K844" s="30">
        <f t="shared" si="343"/>
        <v>0</v>
      </c>
      <c r="L844" s="30">
        <f t="shared" si="343"/>
        <v>0</v>
      </c>
      <c r="M844" s="30">
        <f t="shared" si="343"/>
        <v>197403295128</v>
      </c>
      <c r="N844" s="30">
        <f t="shared" si="343"/>
        <v>197403295128</v>
      </c>
      <c r="O844" s="30">
        <f t="shared" si="343"/>
        <v>197403295128</v>
      </c>
      <c r="P844" s="30">
        <f t="shared" si="343"/>
        <v>0</v>
      </c>
      <c r="Q844" s="31">
        <f t="shared" si="343"/>
        <v>0</v>
      </c>
    </row>
    <row r="845" spans="1:17" ht="18.600000000000001" thickBot="1" x14ac:dyDescent="0.35">
      <c r="A845" s="79" t="s">
        <v>425</v>
      </c>
      <c r="B845" s="15" t="s">
        <v>208</v>
      </c>
      <c r="C845" s="53"/>
      <c r="D845" s="53"/>
      <c r="E845" s="21"/>
      <c r="F845" s="17" t="s">
        <v>209</v>
      </c>
      <c r="G845" s="30">
        <f t="shared" si="343"/>
        <v>197403295128</v>
      </c>
      <c r="H845" s="30">
        <f t="shared" si="343"/>
        <v>0</v>
      </c>
      <c r="I845" s="30">
        <f t="shared" si="343"/>
        <v>0</v>
      </c>
      <c r="J845" s="30">
        <f t="shared" si="343"/>
        <v>0</v>
      </c>
      <c r="K845" s="30">
        <f t="shared" si="343"/>
        <v>0</v>
      </c>
      <c r="L845" s="30">
        <f t="shared" si="343"/>
        <v>0</v>
      </c>
      <c r="M845" s="30">
        <f t="shared" si="343"/>
        <v>197403295128</v>
      </c>
      <c r="N845" s="30">
        <f t="shared" si="343"/>
        <v>197403295128</v>
      </c>
      <c r="O845" s="30">
        <f t="shared" si="343"/>
        <v>197403295128</v>
      </c>
      <c r="P845" s="30">
        <f t="shared" si="343"/>
        <v>0</v>
      </c>
      <c r="Q845" s="31">
        <f t="shared" si="343"/>
        <v>0</v>
      </c>
    </row>
    <row r="846" spans="1:17" ht="18.600000000000001" thickBot="1" x14ac:dyDescent="0.35">
      <c r="A846" s="79" t="s">
        <v>425</v>
      </c>
      <c r="B846" s="20" t="s">
        <v>210</v>
      </c>
      <c r="C846" s="21" t="s">
        <v>175</v>
      </c>
      <c r="D846" s="21">
        <v>11</v>
      </c>
      <c r="E846" s="21" t="s">
        <v>22</v>
      </c>
      <c r="F846" s="22" t="s">
        <v>211</v>
      </c>
      <c r="G846" s="24">
        <v>197403295128</v>
      </c>
      <c r="H846" s="24">
        <v>0</v>
      </c>
      <c r="I846" s="24">
        <v>0</v>
      </c>
      <c r="J846" s="24">
        <v>0</v>
      </c>
      <c r="K846" s="24">
        <v>0</v>
      </c>
      <c r="L846" s="24">
        <f t="shared" si="326"/>
        <v>0</v>
      </c>
      <c r="M846" s="24">
        <f>+G846+L846</f>
        <v>197403295128</v>
      </c>
      <c r="N846" s="24">
        <v>197403295128</v>
      </c>
      <c r="O846" s="24">
        <v>197403295128</v>
      </c>
      <c r="P846" s="24">
        <v>0</v>
      </c>
      <c r="Q846" s="26">
        <v>0</v>
      </c>
    </row>
    <row r="847" spans="1:17" ht="47.4" thickBot="1" x14ac:dyDescent="0.35">
      <c r="A847" s="79" t="s">
        <v>425</v>
      </c>
      <c r="B847" s="15" t="s">
        <v>212</v>
      </c>
      <c r="C847" s="53"/>
      <c r="D847" s="53"/>
      <c r="E847" s="21"/>
      <c r="F847" s="17" t="s">
        <v>213</v>
      </c>
      <c r="G847" s="30">
        <f t="shared" ref="G847:Q849" si="344">+G848</f>
        <v>1740600000</v>
      </c>
      <c r="H847" s="30">
        <f t="shared" si="344"/>
        <v>0</v>
      </c>
      <c r="I847" s="30">
        <f t="shared" si="344"/>
        <v>0</v>
      </c>
      <c r="J847" s="30">
        <f t="shared" si="344"/>
        <v>0</v>
      </c>
      <c r="K847" s="30">
        <f t="shared" si="344"/>
        <v>0</v>
      </c>
      <c r="L847" s="30">
        <f t="shared" si="344"/>
        <v>0</v>
      </c>
      <c r="M847" s="30">
        <f t="shared" si="344"/>
        <v>1740600000</v>
      </c>
      <c r="N847" s="30">
        <f t="shared" si="344"/>
        <v>1740600000</v>
      </c>
      <c r="O847" s="30">
        <f t="shared" si="344"/>
        <v>1740600000</v>
      </c>
      <c r="P847" s="30">
        <f t="shared" si="344"/>
        <v>0</v>
      </c>
      <c r="Q847" s="31">
        <f t="shared" si="344"/>
        <v>0</v>
      </c>
    </row>
    <row r="848" spans="1:17" ht="47.4" thickBot="1" x14ac:dyDescent="0.35">
      <c r="A848" s="79" t="s">
        <v>425</v>
      </c>
      <c r="B848" s="15" t="s">
        <v>214</v>
      </c>
      <c r="C848" s="21"/>
      <c r="D848" s="21"/>
      <c r="E848" s="21"/>
      <c r="F848" s="54" t="s">
        <v>213</v>
      </c>
      <c r="G848" s="30">
        <f t="shared" si="344"/>
        <v>1740600000</v>
      </c>
      <c r="H848" s="30">
        <f t="shared" si="344"/>
        <v>0</v>
      </c>
      <c r="I848" s="30">
        <f t="shared" si="344"/>
        <v>0</v>
      </c>
      <c r="J848" s="30">
        <f t="shared" si="344"/>
        <v>0</v>
      </c>
      <c r="K848" s="30">
        <f t="shared" si="344"/>
        <v>0</v>
      </c>
      <c r="L848" s="30">
        <f t="shared" si="344"/>
        <v>0</v>
      </c>
      <c r="M848" s="30">
        <f t="shared" si="344"/>
        <v>1740600000</v>
      </c>
      <c r="N848" s="30">
        <f t="shared" si="344"/>
        <v>1740600000</v>
      </c>
      <c r="O848" s="30">
        <f t="shared" si="344"/>
        <v>1740600000</v>
      </c>
      <c r="P848" s="30">
        <f t="shared" si="344"/>
        <v>0</v>
      </c>
      <c r="Q848" s="31">
        <f t="shared" si="344"/>
        <v>0</v>
      </c>
    </row>
    <row r="849" spans="1:17" ht="18.600000000000001" thickBot="1" x14ac:dyDescent="0.35">
      <c r="A849" s="79" t="s">
        <v>425</v>
      </c>
      <c r="B849" s="15" t="s">
        <v>215</v>
      </c>
      <c r="C849" s="21"/>
      <c r="D849" s="21"/>
      <c r="E849" s="21"/>
      <c r="F849" s="17" t="s">
        <v>209</v>
      </c>
      <c r="G849" s="30">
        <f t="shared" si="344"/>
        <v>1740600000</v>
      </c>
      <c r="H849" s="30">
        <f t="shared" si="344"/>
        <v>0</v>
      </c>
      <c r="I849" s="30">
        <f t="shared" si="344"/>
        <v>0</v>
      </c>
      <c r="J849" s="30">
        <f t="shared" si="344"/>
        <v>0</v>
      </c>
      <c r="K849" s="30">
        <f t="shared" si="344"/>
        <v>0</v>
      </c>
      <c r="L849" s="30">
        <f t="shared" si="344"/>
        <v>0</v>
      </c>
      <c r="M849" s="30">
        <f t="shared" si="344"/>
        <v>1740600000</v>
      </c>
      <c r="N849" s="30">
        <f t="shared" si="344"/>
        <v>1740600000</v>
      </c>
      <c r="O849" s="30">
        <f t="shared" si="344"/>
        <v>1740600000</v>
      </c>
      <c r="P849" s="30">
        <f t="shared" si="344"/>
        <v>0</v>
      </c>
      <c r="Q849" s="31">
        <f t="shared" si="344"/>
        <v>0</v>
      </c>
    </row>
    <row r="850" spans="1:17" ht="18.600000000000001" thickBot="1" x14ac:dyDescent="0.35">
      <c r="A850" s="79" t="s">
        <v>425</v>
      </c>
      <c r="B850" s="20" t="s">
        <v>216</v>
      </c>
      <c r="C850" s="21" t="s">
        <v>175</v>
      </c>
      <c r="D850" s="21">
        <v>11</v>
      </c>
      <c r="E850" s="21" t="s">
        <v>22</v>
      </c>
      <c r="F850" s="22" t="s">
        <v>211</v>
      </c>
      <c r="G850" s="24">
        <v>1740600000</v>
      </c>
      <c r="H850" s="24">
        <v>0</v>
      </c>
      <c r="I850" s="24">
        <v>0</v>
      </c>
      <c r="J850" s="24">
        <v>0</v>
      </c>
      <c r="K850" s="24">
        <v>0</v>
      </c>
      <c r="L850" s="24">
        <f t="shared" si="326"/>
        <v>0</v>
      </c>
      <c r="M850" s="24">
        <f>+G850+L850</f>
        <v>1740600000</v>
      </c>
      <c r="N850" s="24">
        <v>1740600000</v>
      </c>
      <c r="O850" s="24">
        <v>1740600000</v>
      </c>
      <c r="P850" s="24">
        <v>0</v>
      </c>
      <c r="Q850" s="26">
        <v>0</v>
      </c>
    </row>
    <row r="851" spans="1:17" ht="63" thickBot="1" x14ac:dyDescent="0.35">
      <c r="A851" s="79" t="s">
        <v>425</v>
      </c>
      <c r="B851" s="15" t="s">
        <v>217</v>
      </c>
      <c r="C851" s="21"/>
      <c r="D851" s="21"/>
      <c r="E851" s="21"/>
      <c r="F851" s="17" t="s">
        <v>218</v>
      </c>
      <c r="G851" s="30">
        <f t="shared" ref="G851:Q853" si="345">+G852</f>
        <v>152413550265</v>
      </c>
      <c r="H851" s="30">
        <f t="shared" si="345"/>
        <v>0</v>
      </c>
      <c r="I851" s="30">
        <f t="shared" si="345"/>
        <v>0</v>
      </c>
      <c r="J851" s="30">
        <f t="shared" si="345"/>
        <v>0</v>
      </c>
      <c r="K851" s="30">
        <f t="shared" si="345"/>
        <v>0</v>
      </c>
      <c r="L851" s="30">
        <f t="shared" si="345"/>
        <v>0</v>
      </c>
      <c r="M851" s="30">
        <f t="shared" si="345"/>
        <v>152413550265</v>
      </c>
      <c r="N851" s="30">
        <f t="shared" si="345"/>
        <v>152413550265</v>
      </c>
      <c r="O851" s="30">
        <f t="shared" si="345"/>
        <v>152413550265</v>
      </c>
      <c r="P851" s="30">
        <f t="shared" si="345"/>
        <v>0</v>
      </c>
      <c r="Q851" s="31">
        <f t="shared" si="345"/>
        <v>0</v>
      </c>
    </row>
    <row r="852" spans="1:17" ht="63" thickBot="1" x14ac:dyDescent="0.35">
      <c r="A852" s="79" t="s">
        <v>425</v>
      </c>
      <c r="B852" s="15" t="s">
        <v>219</v>
      </c>
      <c r="C852" s="53"/>
      <c r="D852" s="53"/>
      <c r="E852" s="21"/>
      <c r="F852" s="17" t="s">
        <v>218</v>
      </c>
      <c r="G852" s="30">
        <f t="shared" si="345"/>
        <v>152413550265</v>
      </c>
      <c r="H852" s="30">
        <f t="shared" si="345"/>
        <v>0</v>
      </c>
      <c r="I852" s="30">
        <f t="shared" si="345"/>
        <v>0</v>
      </c>
      <c r="J852" s="30">
        <f t="shared" si="345"/>
        <v>0</v>
      </c>
      <c r="K852" s="30">
        <f t="shared" si="345"/>
        <v>0</v>
      </c>
      <c r="L852" s="30">
        <f t="shared" si="345"/>
        <v>0</v>
      </c>
      <c r="M852" s="30">
        <f t="shared" si="345"/>
        <v>152413550265</v>
      </c>
      <c r="N852" s="30">
        <f t="shared" si="345"/>
        <v>152413550265</v>
      </c>
      <c r="O852" s="30">
        <f t="shared" si="345"/>
        <v>152413550265</v>
      </c>
      <c r="P852" s="30">
        <f t="shared" si="345"/>
        <v>0</v>
      </c>
      <c r="Q852" s="31">
        <f t="shared" si="345"/>
        <v>0</v>
      </c>
    </row>
    <row r="853" spans="1:17" ht="18.600000000000001" thickBot="1" x14ac:dyDescent="0.35">
      <c r="A853" s="79" t="s">
        <v>425</v>
      </c>
      <c r="B853" s="15" t="s">
        <v>220</v>
      </c>
      <c r="C853" s="53"/>
      <c r="D853" s="53"/>
      <c r="E853" s="21"/>
      <c r="F853" s="17" t="s">
        <v>221</v>
      </c>
      <c r="G853" s="30">
        <f t="shared" si="345"/>
        <v>152413550265</v>
      </c>
      <c r="H853" s="30">
        <f t="shared" si="345"/>
        <v>0</v>
      </c>
      <c r="I853" s="30">
        <f t="shared" si="345"/>
        <v>0</v>
      </c>
      <c r="J853" s="30">
        <f t="shared" si="345"/>
        <v>0</v>
      </c>
      <c r="K853" s="30">
        <f t="shared" si="345"/>
        <v>0</v>
      </c>
      <c r="L853" s="30">
        <f t="shared" si="345"/>
        <v>0</v>
      </c>
      <c r="M853" s="30">
        <f t="shared" si="345"/>
        <v>152413550265</v>
      </c>
      <c r="N853" s="30">
        <f t="shared" si="345"/>
        <v>152413550265</v>
      </c>
      <c r="O853" s="30">
        <f t="shared" si="345"/>
        <v>152413550265</v>
      </c>
      <c r="P853" s="30">
        <f t="shared" si="345"/>
        <v>0</v>
      </c>
      <c r="Q853" s="31">
        <f t="shared" si="345"/>
        <v>0</v>
      </c>
    </row>
    <row r="854" spans="1:17" ht="18.600000000000001" thickBot="1" x14ac:dyDescent="0.35">
      <c r="A854" s="79" t="s">
        <v>425</v>
      </c>
      <c r="B854" s="20" t="s">
        <v>222</v>
      </c>
      <c r="C854" s="21" t="s">
        <v>175</v>
      </c>
      <c r="D854" s="21">
        <v>11</v>
      </c>
      <c r="E854" s="21" t="s">
        <v>22</v>
      </c>
      <c r="F854" s="22" t="s">
        <v>211</v>
      </c>
      <c r="G854" s="24">
        <v>152413550265</v>
      </c>
      <c r="H854" s="24">
        <v>0</v>
      </c>
      <c r="I854" s="24">
        <v>0</v>
      </c>
      <c r="J854" s="24">
        <v>0</v>
      </c>
      <c r="K854" s="24">
        <v>0</v>
      </c>
      <c r="L854" s="24">
        <f t="shared" si="326"/>
        <v>0</v>
      </c>
      <c r="M854" s="24">
        <f>+G854+L854</f>
        <v>152413550265</v>
      </c>
      <c r="N854" s="24">
        <v>152413550265</v>
      </c>
      <c r="O854" s="24">
        <v>152413550265</v>
      </c>
      <c r="P854" s="24">
        <v>0</v>
      </c>
      <c r="Q854" s="26">
        <v>0</v>
      </c>
    </row>
    <row r="855" spans="1:17" ht="78.599999999999994" thickBot="1" x14ac:dyDescent="0.35">
      <c r="A855" s="79" t="s">
        <v>425</v>
      </c>
      <c r="B855" s="15" t="s">
        <v>223</v>
      </c>
      <c r="C855" s="21"/>
      <c r="D855" s="21"/>
      <c r="E855" s="21"/>
      <c r="F855" s="54" t="s">
        <v>224</v>
      </c>
      <c r="G855" s="30">
        <f t="shared" ref="G855:Q857" si="346">+G856</f>
        <v>174246806812</v>
      </c>
      <c r="H855" s="30">
        <f t="shared" si="346"/>
        <v>0</v>
      </c>
      <c r="I855" s="30">
        <f t="shared" si="346"/>
        <v>0</v>
      </c>
      <c r="J855" s="30">
        <f t="shared" si="346"/>
        <v>0</v>
      </c>
      <c r="K855" s="30">
        <f t="shared" si="346"/>
        <v>0</v>
      </c>
      <c r="L855" s="30">
        <f t="shared" si="346"/>
        <v>0</v>
      </c>
      <c r="M855" s="30">
        <f t="shared" si="346"/>
        <v>174246806812</v>
      </c>
      <c r="N855" s="30">
        <f t="shared" si="346"/>
        <v>174246806812</v>
      </c>
      <c r="O855" s="30">
        <f t="shared" si="346"/>
        <v>174246806812</v>
      </c>
      <c r="P855" s="30">
        <f t="shared" si="346"/>
        <v>0</v>
      </c>
      <c r="Q855" s="31">
        <f t="shared" si="346"/>
        <v>0</v>
      </c>
    </row>
    <row r="856" spans="1:17" ht="78.599999999999994" thickBot="1" x14ac:dyDescent="0.35">
      <c r="A856" s="79" t="s">
        <v>425</v>
      </c>
      <c r="B856" s="15" t="s">
        <v>225</v>
      </c>
      <c r="C856" s="53"/>
      <c r="D856" s="53"/>
      <c r="E856" s="21"/>
      <c r="F856" s="54" t="s">
        <v>224</v>
      </c>
      <c r="G856" s="30">
        <f t="shared" si="346"/>
        <v>174246806812</v>
      </c>
      <c r="H856" s="30">
        <f t="shared" si="346"/>
        <v>0</v>
      </c>
      <c r="I856" s="30">
        <f t="shared" si="346"/>
        <v>0</v>
      </c>
      <c r="J856" s="30">
        <f t="shared" si="346"/>
        <v>0</v>
      </c>
      <c r="K856" s="30">
        <f t="shared" si="346"/>
        <v>0</v>
      </c>
      <c r="L856" s="30">
        <f t="shared" si="346"/>
        <v>0</v>
      </c>
      <c r="M856" s="30">
        <f t="shared" si="346"/>
        <v>174246806812</v>
      </c>
      <c r="N856" s="30">
        <f t="shared" si="346"/>
        <v>174246806812</v>
      </c>
      <c r="O856" s="30">
        <f t="shared" si="346"/>
        <v>174246806812</v>
      </c>
      <c r="P856" s="30">
        <f t="shared" si="346"/>
        <v>0</v>
      </c>
      <c r="Q856" s="31">
        <f t="shared" si="346"/>
        <v>0</v>
      </c>
    </row>
    <row r="857" spans="1:17" ht="18.600000000000001" thickBot="1" x14ac:dyDescent="0.35">
      <c r="A857" s="79" t="s">
        <v>425</v>
      </c>
      <c r="B857" s="15" t="s">
        <v>226</v>
      </c>
      <c r="C857" s="53"/>
      <c r="D857" s="53"/>
      <c r="E857" s="21"/>
      <c r="F857" s="17" t="s">
        <v>221</v>
      </c>
      <c r="G857" s="30">
        <f t="shared" si="346"/>
        <v>174246806812</v>
      </c>
      <c r="H857" s="30">
        <f t="shared" si="346"/>
        <v>0</v>
      </c>
      <c r="I857" s="30">
        <f t="shared" si="346"/>
        <v>0</v>
      </c>
      <c r="J857" s="30">
        <f t="shared" si="346"/>
        <v>0</v>
      </c>
      <c r="K857" s="30">
        <f t="shared" si="346"/>
        <v>0</v>
      </c>
      <c r="L857" s="30">
        <f t="shared" si="346"/>
        <v>0</v>
      </c>
      <c r="M857" s="30">
        <f t="shared" si="346"/>
        <v>174246806812</v>
      </c>
      <c r="N857" s="30">
        <f t="shared" si="346"/>
        <v>174246806812</v>
      </c>
      <c r="O857" s="30">
        <f t="shared" si="346"/>
        <v>174246806812</v>
      </c>
      <c r="P857" s="30">
        <f t="shared" si="346"/>
        <v>0</v>
      </c>
      <c r="Q857" s="31">
        <f t="shared" si="346"/>
        <v>0</v>
      </c>
    </row>
    <row r="858" spans="1:17" ht="18.600000000000001" thickBot="1" x14ac:dyDescent="0.35">
      <c r="A858" s="79" t="s">
        <v>425</v>
      </c>
      <c r="B858" s="20" t="s">
        <v>227</v>
      </c>
      <c r="C858" s="21" t="s">
        <v>175</v>
      </c>
      <c r="D858" s="21">
        <v>11</v>
      </c>
      <c r="E858" s="21" t="s">
        <v>22</v>
      </c>
      <c r="F858" s="22" t="s">
        <v>211</v>
      </c>
      <c r="G858" s="24">
        <v>174246806812</v>
      </c>
      <c r="H858" s="24">
        <v>0</v>
      </c>
      <c r="I858" s="24">
        <v>0</v>
      </c>
      <c r="J858" s="24">
        <v>0</v>
      </c>
      <c r="K858" s="24">
        <v>0</v>
      </c>
      <c r="L858" s="24">
        <f t="shared" si="326"/>
        <v>0</v>
      </c>
      <c r="M858" s="24">
        <f>+G858+L858</f>
        <v>174246806812</v>
      </c>
      <c r="N858" s="24">
        <v>174246806812</v>
      </c>
      <c r="O858" s="24">
        <v>174246806812</v>
      </c>
      <c r="P858" s="24">
        <v>0</v>
      </c>
      <c r="Q858" s="26">
        <v>0</v>
      </c>
    </row>
    <row r="859" spans="1:17" ht="63" thickBot="1" x14ac:dyDescent="0.35">
      <c r="A859" s="79" t="s">
        <v>425</v>
      </c>
      <c r="B859" s="15" t="s">
        <v>228</v>
      </c>
      <c r="C859" s="16"/>
      <c r="D859" s="16"/>
      <c r="E859" s="16"/>
      <c r="F859" s="17" t="s">
        <v>229</v>
      </c>
      <c r="G859" s="30">
        <f t="shared" ref="G859:Q861" si="347">+G860</f>
        <v>251092107058</v>
      </c>
      <c r="H859" s="30">
        <f t="shared" si="347"/>
        <v>0</v>
      </c>
      <c r="I859" s="30">
        <f t="shared" si="347"/>
        <v>0</v>
      </c>
      <c r="J859" s="30">
        <f t="shared" si="347"/>
        <v>0</v>
      </c>
      <c r="K859" s="30">
        <f t="shared" si="347"/>
        <v>0</v>
      </c>
      <c r="L859" s="30">
        <f t="shared" si="347"/>
        <v>0</v>
      </c>
      <c r="M859" s="30">
        <f t="shared" si="347"/>
        <v>251092107058</v>
      </c>
      <c r="N859" s="30">
        <f t="shared" si="347"/>
        <v>251092107058</v>
      </c>
      <c r="O859" s="30">
        <f t="shared" si="347"/>
        <v>251092107058</v>
      </c>
      <c r="P859" s="30">
        <f t="shared" si="347"/>
        <v>0</v>
      </c>
      <c r="Q859" s="31">
        <f t="shared" si="347"/>
        <v>0</v>
      </c>
    </row>
    <row r="860" spans="1:17" ht="63" thickBot="1" x14ac:dyDescent="0.35">
      <c r="A860" s="79" t="s">
        <v>425</v>
      </c>
      <c r="B860" s="15" t="s">
        <v>230</v>
      </c>
      <c r="C860" s="55"/>
      <c r="D860" s="55"/>
      <c r="E860" s="16"/>
      <c r="F860" s="54" t="s">
        <v>229</v>
      </c>
      <c r="G860" s="30">
        <f t="shared" si="347"/>
        <v>251092107058</v>
      </c>
      <c r="H860" s="30">
        <f t="shared" si="347"/>
        <v>0</v>
      </c>
      <c r="I860" s="30">
        <f t="shared" si="347"/>
        <v>0</v>
      </c>
      <c r="J860" s="30">
        <f t="shared" si="347"/>
        <v>0</v>
      </c>
      <c r="K860" s="30">
        <f t="shared" si="347"/>
        <v>0</v>
      </c>
      <c r="L860" s="30">
        <f t="shared" si="347"/>
        <v>0</v>
      </c>
      <c r="M860" s="30">
        <f t="shared" si="347"/>
        <v>251092107058</v>
      </c>
      <c r="N860" s="30">
        <f t="shared" si="347"/>
        <v>251092107058</v>
      </c>
      <c r="O860" s="30">
        <f t="shared" si="347"/>
        <v>251092107058</v>
      </c>
      <c r="P860" s="30">
        <f t="shared" si="347"/>
        <v>0</v>
      </c>
      <c r="Q860" s="31">
        <f t="shared" si="347"/>
        <v>0</v>
      </c>
    </row>
    <row r="861" spans="1:17" ht="18.600000000000001" thickBot="1" x14ac:dyDescent="0.35">
      <c r="A861" s="79" t="s">
        <v>425</v>
      </c>
      <c r="B861" s="15" t="s">
        <v>231</v>
      </c>
      <c r="C861" s="55"/>
      <c r="D861" s="55"/>
      <c r="E861" s="16"/>
      <c r="F861" s="17" t="s">
        <v>221</v>
      </c>
      <c r="G861" s="30">
        <f t="shared" si="347"/>
        <v>251092107058</v>
      </c>
      <c r="H861" s="30">
        <f t="shared" si="347"/>
        <v>0</v>
      </c>
      <c r="I861" s="30">
        <f t="shared" si="347"/>
        <v>0</v>
      </c>
      <c r="J861" s="30">
        <f t="shared" si="347"/>
        <v>0</v>
      </c>
      <c r="K861" s="30">
        <f t="shared" si="347"/>
        <v>0</v>
      </c>
      <c r="L861" s="30">
        <f t="shared" si="347"/>
        <v>0</v>
      </c>
      <c r="M861" s="30">
        <f t="shared" si="347"/>
        <v>251092107058</v>
      </c>
      <c r="N861" s="30">
        <f t="shared" si="347"/>
        <v>251092107058</v>
      </c>
      <c r="O861" s="30">
        <f t="shared" si="347"/>
        <v>251092107058</v>
      </c>
      <c r="P861" s="30">
        <f t="shared" si="347"/>
        <v>0</v>
      </c>
      <c r="Q861" s="31">
        <f t="shared" si="347"/>
        <v>0</v>
      </c>
    </row>
    <row r="862" spans="1:17" ht="18.600000000000001" thickBot="1" x14ac:dyDescent="0.35">
      <c r="A862" s="79" t="s">
        <v>425</v>
      </c>
      <c r="B862" s="20" t="s">
        <v>232</v>
      </c>
      <c r="C862" s="21" t="s">
        <v>175</v>
      </c>
      <c r="D862" s="21">
        <v>11</v>
      </c>
      <c r="E862" s="21" t="s">
        <v>22</v>
      </c>
      <c r="F862" s="22" t="s">
        <v>211</v>
      </c>
      <c r="G862" s="24">
        <v>251092107058</v>
      </c>
      <c r="H862" s="24">
        <v>0</v>
      </c>
      <c r="I862" s="24">
        <v>0</v>
      </c>
      <c r="J862" s="24">
        <v>0</v>
      </c>
      <c r="K862" s="24">
        <v>0</v>
      </c>
      <c r="L862" s="24">
        <f t="shared" si="326"/>
        <v>0</v>
      </c>
      <c r="M862" s="24">
        <f>+G862+L862</f>
        <v>251092107058</v>
      </c>
      <c r="N862" s="24">
        <v>251092107058</v>
      </c>
      <c r="O862" s="24">
        <v>251092107058</v>
      </c>
      <c r="P862" s="24">
        <v>0</v>
      </c>
      <c r="Q862" s="26">
        <v>0</v>
      </c>
    </row>
    <row r="863" spans="1:17" ht="78.599999999999994" thickBot="1" x14ac:dyDescent="0.35">
      <c r="A863" s="79" t="s">
        <v>425</v>
      </c>
      <c r="B863" s="15" t="s">
        <v>233</v>
      </c>
      <c r="C863" s="21"/>
      <c r="D863" s="21"/>
      <c r="E863" s="21"/>
      <c r="F863" s="17" t="s">
        <v>234</v>
      </c>
      <c r="G863" s="30">
        <f t="shared" ref="G863:Q865" si="348">+G864</f>
        <v>242233026988</v>
      </c>
      <c r="H863" s="30">
        <f t="shared" si="348"/>
        <v>0</v>
      </c>
      <c r="I863" s="30">
        <f t="shared" si="348"/>
        <v>0</v>
      </c>
      <c r="J863" s="30">
        <f t="shared" si="348"/>
        <v>0</v>
      </c>
      <c r="K863" s="30">
        <f t="shared" si="348"/>
        <v>0</v>
      </c>
      <c r="L863" s="30">
        <f t="shared" si="348"/>
        <v>0</v>
      </c>
      <c r="M863" s="30">
        <f t="shared" si="348"/>
        <v>242233026988</v>
      </c>
      <c r="N863" s="30">
        <f t="shared" si="348"/>
        <v>242233026988</v>
      </c>
      <c r="O863" s="30">
        <f t="shared" si="348"/>
        <v>242233026988</v>
      </c>
      <c r="P863" s="30">
        <f t="shared" si="348"/>
        <v>8850428804</v>
      </c>
      <c r="Q863" s="31">
        <f t="shared" si="348"/>
        <v>8850428804</v>
      </c>
    </row>
    <row r="864" spans="1:17" ht="78.599999999999994" thickBot="1" x14ac:dyDescent="0.35">
      <c r="A864" s="79" t="s">
        <v>425</v>
      </c>
      <c r="B864" s="15" t="s">
        <v>235</v>
      </c>
      <c r="C864" s="53"/>
      <c r="D864" s="53"/>
      <c r="E864" s="21"/>
      <c r="F864" s="17" t="s">
        <v>234</v>
      </c>
      <c r="G864" s="30">
        <f t="shared" si="348"/>
        <v>242233026988</v>
      </c>
      <c r="H864" s="30">
        <f t="shared" si="348"/>
        <v>0</v>
      </c>
      <c r="I864" s="30">
        <f t="shared" si="348"/>
        <v>0</v>
      </c>
      <c r="J864" s="30">
        <f t="shared" si="348"/>
        <v>0</v>
      </c>
      <c r="K864" s="30">
        <f t="shared" si="348"/>
        <v>0</v>
      </c>
      <c r="L864" s="30">
        <f t="shared" si="348"/>
        <v>0</v>
      </c>
      <c r="M864" s="30">
        <f t="shared" si="348"/>
        <v>242233026988</v>
      </c>
      <c r="N864" s="30">
        <f t="shared" si="348"/>
        <v>242233026988</v>
      </c>
      <c r="O864" s="30">
        <f t="shared" si="348"/>
        <v>242233026988</v>
      </c>
      <c r="P864" s="30">
        <f t="shared" si="348"/>
        <v>8850428804</v>
      </c>
      <c r="Q864" s="31">
        <f t="shared" si="348"/>
        <v>8850428804</v>
      </c>
    </row>
    <row r="865" spans="1:17" ht="18.600000000000001" thickBot="1" x14ac:dyDescent="0.35">
      <c r="A865" s="79" t="s">
        <v>425</v>
      </c>
      <c r="B865" s="15" t="s">
        <v>236</v>
      </c>
      <c r="C865" s="53"/>
      <c r="D865" s="53"/>
      <c r="E865" s="21"/>
      <c r="F865" s="17" t="s">
        <v>221</v>
      </c>
      <c r="G865" s="30">
        <f t="shared" si="348"/>
        <v>242233026988</v>
      </c>
      <c r="H865" s="30">
        <f t="shared" si="348"/>
        <v>0</v>
      </c>
      <c r="I865" s="30">
        <f t="shared" si="348"/>
        <v>0</v>
      </c>
      <c r="J865" s="30">
        <f t="shared" si="348"/>
        <v>0</v>
      </c>
      <c r="K865" s="30">
        <f t="shared" si="348"/>
        <v>0</v>
      </c>
      <c r="L865" s="30">
        <f t="shared" si="348"/>
        <v>0</v>
      </c>
      <c r="M865" s="30">
        <f t="shared" si="348"/>
        <v>242233026988</v>
      </c>
      <c r="N865" s="30">
        <f t="shared" si="348"/>
        <v>242233026988</v>
      </c>
      <c r="O865" s="30">
        <f t="shared" si="348"/>
        <v>242233026988</v>
      </c>
      <c r="P865" s="30">
        <f t="shared" si="348"/>
        <v>8850428804</v>
      </c>
      <c r="Q865" s="31">
        <f t="shared" si="348"/>
        <v>8850428804</v>
      </c>
    </row>
    <row r="866" spans="1:17" ht="18.600000000000001" thickBot="1" x14ac:dyDescent="0.35">
      <c r="A866" s="79" t="s">
        <v>425</v>
      </c>
      <c r="B866" s="20" t="s">
        <v>237</v>
      </c>
      <c r="C866" s="21" t="s">
        <v>175</v>
      </c>
      <c r="D866" s="21">
        <v>11</v>
      </c>
      <c r="E866" s="21" t="s">
        <v>22</v>
      </c>
      <c r="F866" s="22" t="s">
        <v>211</v>
      </c>
      <c r="G866" s="24">
        <v>242233026988</v>
      </c>
      <c r="H866" s="24">
        <v>0</v>
      </c>
      <c r="I866" s="24">
        <v>0</v>
      </c>
      <c r="J866" s="24">
        <v>0</v>
      </c>
      <c r="K866" s="24">
        <v>0</v>
      </c>
      <c r="L866" s="24">
        <f t="shared" si="326"/>
        <v>0</v>
      </c>
      <c r="M866" s="24">
        <f>+G866+L866</f>
        <v>242233026988</v>
      </c>
      <c r="N866" s="24">
        <v>242233026988</v>
      </c>
      <c r="O866" s="24">
        <v>242233026988</v>
      </c>
      <c r="P866" s="24">
        <v>8850428804</v>
      </c>
      <c r="Q866" s="26">
        <v>8850428804</v>
      </c>
    </row>
    <row r="867" spans="1:17" ht="63" thickBot="1" x14ac:dyDescent="0.35">
      <c r="A867" s="79" t="s">
        <v>425</v>
      </c>
      <c r="B867" s="15" t="s">
        <v>238</v>
      </c>
      <c r="C867" s="21"/>
      <c r="D867" s="21"/>
      <c r="E867" s="21"/>
      <c r="F867" s="17" t="s">
        <v>239</v>
      </c>
      <c r="G867" s="30">
        <f t="shared" ref="G867:Q869" si="349">+G868</f>
        <v>172797196133</v>
      </c>
      <c r="H867" s="30">
        <f t="shared" si="349"/>
        <v>0</v>
      </c>
      <c r="I867" s="30">
        <f t="shared" si="349"/>
        <v>0</v>
      </c>
      <c r="J867" s="30">
        <f t="shared" si="349"/>
        <v>0</v>
      </c>
      <c r="K867" s="30">
        <f t="shared" si="349"/>
        <v>0</v>
      </c>
      <c r="L867" s="30">
        <f t="shared" si="349"/>
        <v>0</v>
      </c>
      <c r="M867" s="30">
        <f t="shared" si="349"/>
        <v>172797196133</v>
      </c>
      <c r="N867" s="30">
        <f t="shared" si="349"/>
        <v>172797196133</v>
      </c>
      <c r="O867" s="30">
        <f t="shared" si="349"/>
        <v>172797196133</v>
      </c>
      <c r="P867" s="30">
        <f t="shared" si="349"/>
        <v>11739643239</v>
      </c>
      <c r="Q867" s="31">
        <f t="shared" si="349"/>
        <v>11739643239</v>
      </c>
    </row>
    <row r="868" spans="1:17" ht="63" thickBot="1" x14ac:dyDescent="0.35">
      <c r="A868" s="79" t="s">
        <v>425</v>
      </c>
      <c r="B868" s="15" t="s">
        <v>240</v>
      </c>
      <c r="C868" s="53"/>
      <c r="D868" s="53"/>
      <c r="E868" s="21"/>
      <c r="F868" s="54" t="s">
        <v>239</v>
      </c>
      <c r="G868" s="30">
        <f t="shared" si="349"/>
        <v>172797196133</v>
      </c>
      <c r="H868" s="30">
        <f t="shared" si="349"/>
        <v>0</v>
      </c>
      <c r="I868" s="30">
        <f t="shared" si="349"/>
        <v>0</v>
      </c>
      <c r="J868" s="30">
        <f t="shared" si="349"/>
        <v>0</v>
      </c>
      <c r="K868" s="30">
        <f t="shared" si="349"/>
        <v>0</v>
      </c>
      <c r="L868" s="30">
        <f t="shared" si="349"/>
        <v>0</v>
      </c>
      <c r="M868" s="30">
        <f t="shared" si="349"/>
        <v>172797196133</v>
      </c>
      <c r="N868" s="30">
        <f t="shared" si="349"/>
        <v>172797196133</v>
      </c>
      <c r="O868" s="30">
        <f t="shared" si="349"/>
        <v>172797196133</v>
      </c>
      <c r="P868" s="30">
        <f t="shared" si="349"/>
        <v>11739643239</v>
      </c>
      <c r="Q868" s="31">
        <f t="shared" si="349"/>
        <v>11739643239</v>
      </c>
    </row>
    <row r="869" spans="1:17" ht="18.600000000000001" thickBot="1" x14ac:dyDescent="0.35">
      <c r="A869" s="79" t="s">
        <v>425</v>
      </c>
      <c r="B869" s="15" t="s">
        <v>241</v>
      </c>
      <c r="C869" s="53"/>
      <c r="D869" s="53"/>
      <c r="E869" s="21"/>
      <c r="F869" s="17" t="s">
        <v>221</v>
      </c>
      <c r="G869" s="30">
        <f t="shared" si="349"/>
        <v>172797196133</v>
      </c>
      <c r="H869" s="30">
        <f t="shared" si="349"/>
        <v>0</v>
      </c>
      <c r="I869" s="30">
        <f t="shared" si="349"/>
        <v>0</v>
      </c>
      <c r="J869" s="30">
        <f t="shared" si="349"/>
        <v>0</v>
      </c>
      <c r="K869" s="30">
        <f t="shared" si="349"/>
        <v>0</v>
      </c>
      <c r="L869" s="30">
        <f t="shared" si="349"/>
        <v>0</v>
      </c>
      <c r="M869" s="30">
        <f t="shared" si="349"/>
        <v>172797196133</v>
      </c>
      <c r="N869" s="30">
        <f t="shared" si="349"/>
        <v>172797196133</v>
      </c>
      <c r="O869" s="30">
        <f t="shared" si="349"/>
        <v>172797196133</v>
      </c>
      <c r="P869" s="30">
        <f t="shared" si="349"/>
        <v>11739643239</v>
      </c>
      <c r="Q869" s="31">
        <f t="shared" si="349"/>
        <v>11739643239</v>
      </c>
    </row>
    <row r="870" spans="1:17" ht="18.600000000000001" thickBot="1" x14ac:dyDescent="0.35">
      <c r="A870" s="79" t="s">
        <v>425</v>
      </c>
      <c r="B870" s="20" t="s">
        <v>242</v>
      </c>
      <c r="C870" s="21" t="s">
        <v>175</v>
      </c>
      <c r="D870" s="21">
        <v>11</v>
      </c>
      <c r="E870" s="21" t="s">
        <v>22</v>
      </c>
      <c r="F870" s="22" t="s">
        <v>211</v>
      </c>
      <c r="G870" s="24">
        <v>172797196133</v>
      </c>
      <c r="H870" s="24">
        <v>0</v>
      </c>
      <c r="I870" s="24">
        <v>0</v>
      </c>
      <c r="J870" s="24">
        <v>0</v>
      </c>
      <c r="K870" s="24">
        <v>0</v>
      </c>
      <c r="L870" s="24">
        <f t="shared" si="326"/>
        <v>0</v>
      </c>
      <c r="M870" s="24">
        <f>+G870+L870</f>
        <v>172797196133</v>
      </c>
      <c r="N870" s="24">
        <v>172797196133</v>
      </c>
      <c r="O870" s="24">
        <v>172797196133</v>
      </c>
      <c r="P870" s="24">
        <v>11739643239</v>
      </c>
      <c r="Q870" s="26">
        <v>11739643239</v>
      </c>
    </row>
    <row r="871" spans="1:17" ht="63" thickBot="1" x14ac:dyDescent="0.35">
      <c r="A871" s="79" t="s">
        <v>425</v>
      </c>
      <c r="B871" s="15" t="s">
        <v>243</v>
      </c>
      <c r="C871" s="21"/>
      <c r="D871" s="21"/>
      <c r="E871" s="21"/>
      <c r="F871" s="17" t="s">
        <v>244</v>
      </c>
      <c r="G871" s="30">
        <f t="shared" ref="G871:Q873" si="350">+G872</f>
        <v>186940477824</v>
      </c>
      <c r="H871" s="30">
        <f t="shared" si="350"/>
        <v>0</v>
      </c>
      <c r="I871" s="30">
        <f t="shared" si="350"/>
        <v>0</v>
      </c>
      <c r="J871" s="30">
        <f t="shared" si="350"/>
        <v>0</v>
      </c>
      <c r="K871" s="30">
        <f t="shared" si="350"/>
        <v>0</v>
      </c>
      <c r="L871" s="30">
        <f t="shared" si="350"/>
        <v>0</v>
      </c>
      <c r="M871" s="30">
        <f t="shared" si="350"/>
        <v>186940477824</v>
      </c>
      <c r="N871" s="30">
        <f t="shared" si="350"/>
        <v>186940477824</v>
      </c>
      <c r="O871" s="30">
        <f t="shared" si="350"/>
        <v>186940477824</v>
      </c>
      <c r="P871" s="30">
        <f t="shared" si="350"/>
        <v>17558442757</v>
      </c>
      <c r="Q871" s="31">
        <f t="shared" si="350"/>
        <v>17558442757</v>
      </c>
    </row>
    <row r="872" spans="1:17" ht="63" thickBot="1" x14ac:dyDescent="0.35">
      <c r="A872" s="79" t="s">
        <v>425</v>
      </c>
      <c r="B872" s="15" t="s">
        <v>245</v>
      </c>
      <c r="C872" s="53"/>
      <c r="D872" s="53"/>
      <c r="E872" s="21"/>
      <c r="F872" s="54" t="s">
        <v>244</v>
      </c>
      <c r="G872" s="30">
        <f t="shared" si="350"/>
        <v>186940477824</v>
      </c>
      <c r="H872" s="30">
        <f t="shared" si="350"/>
        <v>0</v>
      </c>
      <c r="I872" s="30">
        <f t="shared" si="350"/>
        <v>0</v>
      </c>
      <c r="J872" s="30">
        <f t="shared" si="350"/>
        <v>0</v>
      </c>
      <c r="K872" s="30">
        <f t="shared" si="350"/>
        <v>0</v>
      </c>
      <c r="L872" s="30">
        <f t="shared" si="350"/>
        <v>0</v>
      </c>
      <c r="M872" s="30">
        <f t="shared" si="350"/>
        <v>186940477824</v>
      </c>
      <c r="N872" s="30">
        <f t="shared" si="350"/>
        <v>186940477824</v>
      </c>
      <c r="O872" s="30">
        <f t="shared" si="350"/>
        <v>186940477824</v>
      </c>
      <c r="P872" s="30">
        <f t="shared" si="350"/>
        <v>17558442757</v>
      </c>
      <c r="Q872" s="31">
        <f t="shared" si="350"/>
        <v>17558442757</v>
      </c>
    </row>
    <row r="873" spans="1:17" ht="18.600000000000001" thickBot="1" x14ac:dyDescent="0.35">
      <c r="A873" s="79" t="s">
        <v>425</v>
      </c>
      <c r="B873" s="15" t="s">
        <v>246</v>
      </c>
      <c r="C873" s="53"/>
      <c r="D873" s="53"/>
      <c r="E873" s="21"/>
      <c r="F873" s="17" t="s">
        <v>221</v>
      </c>
      <c r="G873" s="30">
        <f t="shared" si="350"/>
        <v>186940477824</v>
      </c>
      <c r="H873" s="30">
        <f t="shared" si="350"/>
        <v>0</v>
      </c>
      <c r="I873" s="30">
        <f t="shared" si="350"/>
        <v>0</v>
      </c>
      <c r="J873" s="30">
        <f t="shared" si="350"/>
        <v>0</v>
      </c>
      <c r="K873" s="30">
        <f t="shared" si="350"/>
        <v>0</v>
      </c>
      <c r="L873" s="30">
        <f t="shared" si="350"/>
        <v>0</v>
      </c>
      <c r="M873" s="30">
        <f t="shared" si="350"/>
        <v>186940477824</v>
      </c>
      <c r="N873" s="30">
        <f t="shared" si="350"/>
        <v>186940477824</v>
      </c>
      <c r="O873" s="30">
        <f t="shared" si="350"/>
        <v>186940477824</v>
      </c>
      <c r="P873" s="30">
        <f t="shared" si="350"/>
        <v>17558442757</v>
      </c>
      <c r="Q873" s="31">
        <f t="shared" si="350"/>
        <v>17558442757</v>
      </c>
    </row>
    <row r="874" spans="1:17" ht="18.600000000000001" thickBot="1" x14ac:dyDescent="0.35">
      <c r="A874" s="79" t="s">
        <v>425</v>
      </c>
      <c r="B874" s="20" t="s">
        <v>247</v>
      </c>
      <c r="C874" s="21" t="s">
        <v>175</v>
      </c>
      <c r="D874" s="21">
        <v>11</v>
      </c>
      <c r="E874" s="21" t="s">
        <v>22</v>
      </c>
      <c r="F874" s="22" t="s">
        <v>211</v>
      </c>
      <c r="G874" s="24">
        <v>186940477824</v>
      </c>
      <c r="H874" s="24">
        <v>0</v>
      </c>
      <c r="I874" s="24">
        <v>0</v>
      </c>
      <c r="J874" s="24">
        <v>0</v>
      </c>
      <c r="K874" s="24">
        <v>0</v>
      </c>
      <c r="L874" s="24">
        <f t="shared" ref="L874:L937" si="351">+H874-I874+J874-K874</f>
        <v>0</v>
      </c>
      <c r="M874" s="24">
        <f>+G874+L874</f>
        <v>186940477824</v>
      </c>
      <c r="N874" s="24">
        <v>186940477824</v>
      </c>
      <c r="O874" s="24">
        <v>186940477824</v>
      </c>
      <c r="P874" s="24">
        <v>17558442757</v>
      </c>
      <c r="Q874" s="26">
        <v>17558442757</v>
      </c>
    </row>
    <row r="875" spans="1:17" ht="63" thickBot="1" x14ac:dyDescent="0.35">
      <c r="A875" s="79" t="s">
        <v>425</v>
      </c>
      <c r="B875" s="15" t="s">
        <v>248</v>
      </c>
      <c r="C875" s="21"/>
      <c r="D875" s="21"/>
      <c r="E875" s="21"/>
      <c r="F875" s="17" t="s">
        <v>249</v>
      </c>
      <c r="G875" s="30">
        <f t="shared" ref="G875:Q877" si="352">+G876</f>
        <v>203096408219</v>
      </c>
      <c r="H875" s="30">
        <f t="shared" si="352"/>
        <v>0</v>
      </c>
      <c r="I875" s="30">
        <f t="shared" si="352"/>
        <v>0</v>
      </c>
      <c r="J875" s="30">
        <f t="shared" si="352"/>
        <v>0</v>
      </c>
      <c r="K875" s="30">
        <f t="shared" si="352"/>
        <v>0</v>
      </c>
      <c r="L875" s="30">
        <f t="shared" si="352"/>
        <v>0</v>
      </c>
      <c r="M875" s="30">
        <f t="shared" si="352"/>
        <v>203096408219</v>
      </c>
      <c r="N875" s="30">
        <f t="shared" si="352"/>
        <v>203096408219</v>
      </c>
      <c r="O875" s="30">
        <f t="shared" si="352"/>
        <v>203096408219</v>
      </c>
      <c r="P875" s="30">
        <f t="shared" si="352"/>
        <v>10481033855</v>
      </c>
      <c r="Q875" s="31">
        <f t="shared" si="352"/>
        <v>10481033855</v>
      </c>
    </row>
    <row r="876" spans="1:17" ht="63" thickBot="1" x14ac:dyDescent="0.35">
      <c r="A876" s="79" t="s">
        <v>425</v>
      </c>
      <c r="B876" s="15" t="s">
        <v>250</v>
      </c>
      <c r="C876" s="53"/>
      <c r="D876" s="53"/>
      <c r="E876" s="21"/>
      <c r="F876" s="54" t="s">
        <v>249</v>
      </c>
      <c r="G876" s="30">
        <f t="shared" si="352"/>
        <v>203096408219</v>
      </c>
      <c r="H876" s="30">
        <f t="shared" si="352"/>
        <v>0</v>
      </c>
      <c r="I876" s="30">
        <f t="shared" si="352"/>
        <v>0</v>
      </c>
      <c r="J876" s="30">
        <f t="shared" si="352"/>
        <v>0</v>
      </c>
      <c r="K876" s="30">
        <f t="shared" si="352"/>
        <v>0</v>
      </c>
      <c r="L876" s="30">
        <f t="shared" si="352"/>
        <v>0</v>
      </c>
      <c r="M876" s="30">
        <f t="shared" si="352"/>
        <v>203096408219</v>
      </c>
      <c r="N876" s="30">
        <f t="shared" si="352"/>
        <v>203096408219</v>
      </c>
      <c r="O876" s="30">
        <f t="shared" si="352"/>
        <v>203096408219</v>
      </c>
      <c r="P876" s="30">
        <f t="shared" si="352"/>
        <v>10481033855</v>
      </c>
      <c r="Q876" s="31">
        <f t="shared" si="352"/>
        <v>10481033855</v>
      </c>
    </row>
    <row r="877" spans="1:17" ht="18.600000000000001" thickBot="1" x14ac:dyDescent="0.35">
      <c r="A877" s="79" t="s">
        <v>425</v>
      </c>
      <c r="B877" s="15" t="s">
        <v>251</v>
      </c>
      <c r="C877" s="53"/>
      <c r="D877" s="53"/>
      <c r="E877" s="21"/>
      <c r="F877" s="17" t="s">
        <v>221</v>
      </c>
      <c r="G877" s="30">
        <f t="shared" si="352"/>
        <v>203096408219</v>
      </c>
      <c r="H877" s="30">
        <f t="shared" si="352"/>
        <v>0</v>
      </c>
      <c r="I877" s="30">
        <f t="shared" si="352"/>
        <v>0</v>
      </c>
      <c r="J877" s="30">
        <f t="shared" si="352"/>
        <v>0</v>
      </c>
      <c r="K877" s="30">
        <f t="shared" si="352"/>
        <v>0</v>
      </c>
      <c r="L877" s="30">
        <f t="shared" si="352"/>
        <v>0</v>
      </c>
      <c r="M877" s="30">
        <f t="shared" si="352"/>
        <v>203096408219</v>
      </c>
      <c r="N877" s="30">
        <f t="shared" si="352"/>
        <v>203096408219</v>
      </c>
      <c r="O877" s="30">
        <f t="shared" si="352"/>
        <v>203096408219</v>
      </c>
      <c r="P877" s="30">
        <f t="shared" si="352"/>
        <v>10481033855</v>
      </c>
      <c r="Q877" s="31">
        <f t="shared" si="352"/>
        <v>10481033855</v>
      </c>
    </row>
    <row r="878" spans="1:17" ht="18.600000000000001" thickBot="1" x14ac:dyDescent="0.35">
      <c r="A878" s="79" t="s">
        <v>425</v>
      </c>
      <c r="B878" s="20" t="s">
        <v>252</v>
      </c>
      <c r="C878" s="21" t="s">
        <v>175</v>
      </c>
      <c r="D878" s="21">
        <v>11</v>
      </c>
      <c r="E878" s="21" t="s">
        <v>22</v>
      </c>
      <c r="F878" s="22" t="s">
        <v>211</v>
      </c>
      <c r="G878" s="24">
        <v>203096408219</v>
      </c>
      <c r="H878" s="24">
        <v>0</v>
      </c>
      <c r="I878" s="24">
        <v>0</v>
      </c>
      <c r="J878" s="24">
        <v>0</v>
      </c>
      <c r="K878" s="24">
        <v>0</v>
      </c>
      <c r="L878" s="24">
        <f t="shared" si="351"/>
        <v>0</v>
      </c>
      <c r="M878" s="24">
        <f>+G878+L878</f>
        <v>203096408219</v>
      </c>
      <c r="N878" s="24">
        <v>203096408219</v>
      </c>
      <c r="O878" s="24">
        <v>203096408219</v>
      </c>
      <c r="P878" s="24">
        <v>10481033855</v>
      </c>
      <c r="Q878" s="26">
        <v>10481033855</v>
      </c>
    </row>
    <row r="879" spans="1:17" ht="31.8" thickBot="1" x14ac:dyDescent="0.35">
      <c r="A879" s="79" t="s">
        <v>425</v>
      </c>
      <c r="B879" s="56" t="s">
        <v>253</v>
      </c>
      <c r="C879" s="21"/>
      <c r="D879" s="21"/>
      <c r="E879" s="21"/>
      <c r="F879" s="17" t="s">
        <v>256</v>
      </c>
      <c r="G879" s="30">
        <f>+G880</f>
        <v>15000000000</v>
      </c>
      <c r="H879" s="30">
        <f>+H880</f>
        <v>0</v>
      </c>
      <c r="I879" s="30">
        <f t="shared" ref="I879:K879" si="353">+I880</f>
        <v>0</v>
      </c>
      <c r="J879" s="30">
        <f t="shared" si="353"/>
        <v>0</v>
      </c>
      <c r="K879" s="30">
        <f t="shared" si="353"/>
        <v>0</v>
      </c>
      <c r="L879" s="30">
        <f t="shared" si="351"/>
        <v>0</v>
      </c>
      <c r="M879" s="30">
        <f>+G879+L879</f>
        <v>15000000000</v>
      </c>
      <c r="N879" s="30">
        <f t="shared" ref="N879:Q879" si="354">+N880</f>
        <v>10623673636.860001</v>
      </c>
      <c r="O879" s="30">
        <f t="shared" si="354"/>
        <v>9209047276.1800003</v>
      </c>
      <c r="P879" s="30">
        <f t="shared" si="354"/>
        <v>2000128841.98</v>
      </c>
      <c r="Q879" s="31">
        <f t="shared" si="354"/>
        <v>1997433161.98</v>
      </c>
    </row>
    <row r="880" spans="1:17" ht="31.8" thickBot="1" x14ac:dyDescent="0.35">
      <c r="A880" s="79" t="s">
        <v>425</v>
      </c>
      <c r="B880" s="15" t="s">
        <v>255</v>
      </c>
      <c r="C880" s="53"/>
      <c r="D880" s="53"/>
      <c r="E880" s="21"/>
      <c r="F880" s="17" t="s">
        <v>256</v>
      </c>
      <c r="G880" s="30">
        <f t="shared" ref="G880:Q880" si="355">+G881</f>
        <v>15000000000</v>
      </c>
      <c r="H880" s="30">
        <f t="shared" si="355"/>
        <v>0</v>
      </c>
      <c r="I880" s="30">
        <f t="shared" si="355"/>
        <v>0</v>
      </c>
      <c r="J880" s="30">
        <f t="shared" si="355"/>
        <v>0</v>
      </c>
      <c r="K880" s="30">
        <f t="shared" si="355"/>
        <v>0</v>
      </c>
      <c r="L880" s="30">
        <f t="shared" si="355"/>
        <v>0</v>
      </c>
      <c r="M880" s="30">
        <f t="shared" si="355"/>
        <v>15000000000</v>
      </c>
      <c r="N880" s="30">
        <f t="shared" si="355"/>
        <v>10623673636.860001</v>
      </c>
      <c r="O880" s="30">
        <f t="shared" si="355"/>
        <v>9209047276.1800003</v>
      </c>
      <c r="P880" s="30">
        <f t="shared" si="355"/>
        <v>2000128841.98</v>
      </c>
      <c r="Q880" s="31">
        <f t="shared" si="355"/>
        <v>1997433161.98</v>
      </c>
    </row>
    <row r="881" spans="1:17" ht="47.4" thickBot="1" x14ac:dyDescent="0.35">
      <c r="A881" s="79" t="s">
        <v>425</v>
      </c>
      <c r="B881" s="15" t="s">
        <v>257</v>
      </c>
      <c r="C881" s="53"/>
      <c r="D881" s="53"/>
      <c r="E881" s="21"/>
      <c r="F881" s="17" t="s">
        <v>258</v>
      </c>
      <c r="G881" s="30">
        <f>SUM(G882:G884)</f>
        <v>15000000000</v>
      </c>
      <c r="H881" s="30">
        <f>SUM(H882:H884)</f>
        <v>0</v>
      </c>
      <c r="I881" s="30">
        <f t="shared" ref="I881:Q881" si="356">SUM(I882:I884)</f>
        <v>0</v>
      </c>
      <c r="J881" s="30">
        <f t="shared" si="356"/>
        <v>0</v>
      </c>
      <c r="K881" s="30">
        <f t="shared" si="356"/>
        <v>0</v>
      </c>
      <c r="L881" s="30">
        <f t="shared" si="356"/>
        <v>0</v>
      </c>
      <c r="M881" s="30">
        <f t="shared" si="356"/>
        <v>15000000000</v>
      </c>
      <c r="N881" s="30">
        <f t="shared" si="356"/>
        <v>10623673636.860001</v>
      </c>
      <c r="O881" s="30">
        <f t="shared" si="356"/>
        <v>9209047276.1800003</v>
      </c>
      <c r="P881" s="30">
        <f t="shared" si="356"/>
        <v>2000128841.98</v>
      </c>
      <c r="Q881" s="31">
        <f t="shared" si="356"/>
        <v>1997433161.98</v>
      </c>
    </row>
    <row r="882" spans="1:17" ht="18.600000000000001" thickBot="1" x14ac:dyDescent="0.35">
      <c r="A882" s="79" t="s">
        <v>425</v>
      </c>
      <c r="B882" s="20" t="s">
        <v>259</v>
      </c>
      <c r="C882" s="21" t="s">
        <v>175</v>
      </c>
      <c r="D882" s="21">
        <v>11</v>
      </c>
      <c r="E882" s="21" t="s">
        <v>22</v>
      </c>
      <c r="F882" s="22" t="s">
        <v>211</v>
      </c>
      <c r="G882" s="24">
        <v>6455000000</v>
      </c>
      <c r="H882" s="24">
        <v>0</v>
      </c>
      <c r="I882" s="24">
        <v>0</v>
      </c>
      <c r="J882" s="24">
        <v>0</v>
      </c>
      <c r="K882" s="24">
        <v>0</v>
      </c>
      <c r="L882" s="24">
        <f t="shared" si="351"/>
        <v>0</v>
      </c>
      <c r="M882" s="24">
        <f>+G882+L882</f>
        <v>6455000000</v>
      </c>
      <c r="N882" s="24">
        <v>6285977712.3999996</v>
      </c>
      <c r="O882" s="24">
        <v>6213113482.3999996</v>
      </c>
      <c r="P882" s="24">
        <v>1298727038.8099999</v>
      </c>
      <c r="Q882" s="26">
        <v>1296031358.8099999</v>
      </c>
    </row>
    <row r="883" spans="1:17" ht="18.600000000000001" thickBot="1" x14ac:dyDescent="0.35">
      <c r="A883" s="79" t="s">
        <v>425</v>
      </c>
      <c r="B883" s="20" t="s">
        <v>259</v>
      </c>
      <c r="C883" s="21" t="s">
        <v>175</v>
      </c>
      <c r="D883" s="21">
        <v>54</v>
      </c>
      <c r="E883" s="21" t="s">
        <v>22</v>
      </c>
      <c r="F883" s="22" t="s">
        <v>211</v>
      </c>
      <c r="G883" s="24">
        <v>1000000000</v>
      </c>
      <c r="H883" s="24">
        <v>0</v>
      </c>
      <c r="I883" s="24">
        <v>0</v>
      </c>
      <c r="J883" s="24">
        <v>0</v>
      </c>
      <c r="K883" s="24">
        <v>0</v>
      </c>
      <c r="L883" s="24">
        <f t="shared" si="351"/>
        <v>0</v>
      </c>
      <c r="M883" s="24">
        <f>+G883+L883</f>
        <v>1000000000</v>
      </c>
      <c r="N883" s="24">
        <v>800000000</v>
      </c>
      <c r="O883" s="24">
        <v>42325777</v>
      </c>
      <c r="P883" s="24">
        <v>17080503</v>
      </c>
      <c r="Q883" s="26">
        <v>17080503</v>
      </c>
    </row>
    <row r="884" spans="1:17" ht="18.600000000000001" thickBot="1" x14ac:dyDescent="0.35">
      <c r="A884" s="79" t="s">
        <v>425</v>
      </c>
      <c r="B884" s="20" t="s">
        <v>259</v>
      </c>
      <c r="C884" s="21" t="s">
        <v>21</v>
      </c>
      <c r="D884" s="21">
        <v>20</v>
      </c>
      <c r="E884" s="21" t="s">
        <v>22</v>
      </c>
      <c r="F884" s="22" t="s">
        <v>211</v>
      </c>
      <c r="G884" s="24">
        <v>7545000000</v>
      </c>
      <c r="H884" s="24">
        <v>0</v>
      </c>
      <c r="I884" s="24">
        <v>0</v>
      </c>
      <c r="J884" s="24">
        <v>0</v>
      </c>
      <c r="K884" s="24">
        <v>0</v>
      </c>
      <c r="L884" s="24">
        <f t="shared" si="351"/>
        <v>0</v>
      </c>
      <c r="M884" s="24">
        <f>+G884+L884</f>
        <v>7545000000</v>
      </c>
      <c r="N884" s="24">
        <v>3537695924.46</v>
      </c>
      <c r="O884" s="24">
        <v>2953608016.7800002</v>
      </c>
      <c r="P884" s="24">
        <v>684321300.16999996</v>
      </c>
      <c r="Q884" s="26">
        <v>684321300.16999996</v>
      </c>
    </row>
    <row r="885" spans="1:17" ht="63" thickBot="1" x14ac:dyDescent="0.35">
      <c r="A885" s="79" t="s">
        <v>425</v>
      </c>
      <c r="B885" s="15" t="s">
        <v>260</v>
      </c>
      <c r="C885" s="53"/>
      <c r="D885" s="53"/>
      <c r="E885" s="21"/>
      <c r="F885" s="17" t="s">
        <v>261</v>
      </c>
      <c r="G885" s="30">
        <f t="shared" ref="G885:Q887" si="357">+G886</f>
        <v>232164420822</v>
      </c>
      <c r="H885" s="30">
        <f t="shared" si="357"/>
        <v>0</v>
      </c>
      <c r="I885" s="30">
        <f t="shared" si="357"/>
        <v>0</v>
      </c>
      <c r="J885" s="30">
        <f t="shared" si="357"/>
        <v>0</v>
      </c>
      <c r="K885" s="30">
        <f t="shared" si="357"/>
        <v>0</v>
      </c>
      <c r="L885" s="30">
        <f t="shared" si="357"/>
        <v>0</v>
      </c>
      <c r="M885" s="30">
        <f t="shared" si="357"/>
        <v>232164420822</v>
      </c>
      <c r="N885" s="30">
        <f t="shared" si="357"/>
        <v>232164420822</v>
      </c>
      <c r="O885" s="30">
        <f t="shared" si="357"/>
        <v>232164420822</v>
      </c>
      <c r="P885" s="30">
        <f t="shared" si="357"/>
        <v>0</v>
      </c>
      <c r="Q885" s="31">
        <f t="shared" si="357"/>
        <v>0</v>
      </c>
    </row>
    <row r="886" spans="1:17" ht="63" thickBot="1" x14ac:dyDescent="0.35">
      <c r="A886" s="79" t="s">
        <v>425</v>
      </c>
      <c r="B886" s="15" t="s">
        <v>262</v>
      </c>
      <c r="C886" s="21"/>
      <c r="D886" s="21"/>
      <c r="E886" s="21"/>
      <c r="F886" s="54" t="s">
        <v>261</v>
      </c>
      <c r="G886" s="30">
        <f t="shared" si="357"/>
        <v>232164420822</v>
      </c>
      <c r="H886" s="30">
        <f t="shared" si="357"/>
        <v>0</v>
      </c>
      <c r="I886" s="30">
        <f t="shared" si="357"/>
        <v>0</v>
      </c>
      <c r="J886" s="30">
        <f t="shared" si="357"/>
        <v>0</v>
      </c>
      <c r="K886" s="30">
        <f t="shared" si="357"/>
        <v>0</v>
      </c>
      <c r="L886" s="30">
        <f t="shared" si="357"/>
        <v>0</v>
      </c>
      <c r="M886" s="30">
        <f t="shared" si="357"/>
        <v>232164420822</v>
      </c>
      <c r="N886" s="30">
        <f t="shared" si="357"/>
        <v>232164420822</v>
      </c>
      <c r="O886" s="30">
        <f t="shared" si="357"/>
        <v>232164420822</v>
      </c>
      <c r="P886" s="30">
        <f t="shared" si="357"/>
        <v>0</v>
      </c>
      <c r="Q886" s="31">
        <f t="shared" si="357"/>
        <v>0</v>
      </c>
    </row>
    <row r="887" spans="1:17" ht="18.600000000000001" thickBot="1" x14ac:dyDescent="0.35">
      <c r="A887" s="79" t="s">
        <v>425</v>
      </c>
      <c r="B887" s="15" t="s">
        <v>263</v>
      </c>
      <c r="C887" s="21"/>
      <c r="D887" s="21"/>
      <c r="E887" s="21"/>
      <c r="F887" s="17" t="s">
        <v>221</v>
      </c>
      <c r="G887" s="30">
        <f>+G888</f>
        <v>232164420822</v>
      </c>
      <c r="H887" s="30">
        <f t="shared" si="357"/>
        <v>0</v>
      </c>
      <c r="I887" s="30">
        <f t="shared" si="357"/>
        <v>0</v>
      </c>
      <c r="J887" s="30">
        <f t="shared" si="357"/>
        <v>0</v>
      </c>
      <c r="K887" s="30">
        <f t="shared" si="357"/>
        <v>0</v>
      </c>
      <c r="L887" s="30">
        <f t="shared" si="357"/>
        <v>0</v>
      </c>
      <c r="M887" s="30">
        <f t="shared" si="357"/>
        <v>232164420822</v>
      </c>
      <c r="N887" s="30">
        <f t="shared" si="357"/>
        <v>232164420822</v>
      </c>
      <c r="O887" s="30">
        <f t="shared" si="357"/>
        <v>232164420822</v>
      </c>
      <c r="P887" s="30">
        <f t="shared" si="357"/>
        <v>0</v>
      </c>
      <c r="Q887" s="31">
        <f t="shared" si="357"/>
        <v>0</v>
      </c>
    </row>
    <row r="888" spans="1:17" ht="18.600000000000001" thickBot="1" x14ac:dyDescent="0.35">
      <c r="A888" s="79" t="s">
        <v>425</v>
      </c>
      <c r="B888" s="20" t="s">
        <v>264</v>
      </c>
      <c r="C888" s="21" t="s">
        <v>175</v>
      </c>
      <c r="D888" s="21">
        <v>11</v>
      </c>
      <c r="E888" s="21" t="s">
        <v>22</v>
      </c>
      <c r="F888" s="22" t="s">
        <v>211</v>
      </c>
      <c r="G888" s="24">
        <v>232164420822</v>
      </c>
      <c r="H888" s="24">
        <v>0</v>
      </c>
      <c r="I888" s="24">
        <v>0</v>
      </c>
      <c r="J888" s="24">
        <v>0</v>
      </c>
      <c r="K888" s="24">
        <v>0</v>
      </c>
      <c r="L888" s="24">
        <f t="shared" si="351"/>
        <v>0</v>
      </c>
      <c r="M888" s="24">
        <f>+G888+L888</f>
        <v>232164420822</v>
      </c>
      <c r="N888" s="24">
        <v>232164420822</v>
      </c>
      <c r="O888" s="24">
        <v>232164420822</v>
      </c>
      <c r="P888" s="24">
        <v>0</v>
      </c>
      <c r="Q888" s="26">
        <v>0</v>
      </c>
    </row>
    <row r="889" spans="1:17" ht="47.4" thickBot="1" x14ac:dyDescent="0.35">
      <c r="A889" s="79" t="s">
        <v>425</v>
      </c>
      <c r="B889" s="15" t="s">
        <v>265</v>
      </c>
      <c r="C889" s="53"/>
      <c r="D889" s="53"/>
      <c r="E889" s="53"/>
      <c r="F889" s="17" t="s">
        <v>266</v>
      </c>
      <c r="G889" s="30">
        <f t="shared" ref="G889:Q891" si="358">+G890</f>
        <v>231825213115</v>
      </c>
      <c r="H889" s="30">
        <f t="shared" si="358"/>
        <v>0</v>
      </c>
      <c r="I889" s="30">
        <f t="shared" si="358"/>
        <v>0</v>
      </c>
      <c r="J889" s="30">
        <f t="shared" si="358"/>
        <v>0</v>
      </c>
      <c r="K889" s="30">
        <f t="shared" si="358"/>
        <v>0</v>
      </c>
      <c r="L889" s="30">
        <f t="shared" si="358"/>
        <v>0</v>
      </c>
      <c r="M889" s="30">
        <f t="shared" si="358"/>
        <v>231825213115</v>
      </c>
      <c r="N889" s="30">
        <f t="shared" si="358"/>
        <v>231825213115</v>
      </c>
      <c r="O889" s="30">
        <f t="shared" si="358"/>
        <v>231825213115</v>
      </c>
      <c r="P889" s="30">
        <f t="shared" si="358"/>
        <v>0</v>
      </c>
      <c r="Q889" s="31">
        <f t="shared" si="358"/>
        <v>0</v>
      </c>
    </row>
    <row r="890" spans="1:17" ht="47.4" thickBot="1" x14ac:dyDescent="0.35">
      <c r="A890" s="79" t="s">
        <v>425</v>
      </c>
      <c r="B890" s="15" t="s">
        <v>267</v>
      </c>
      <c r="C890" s="21"/>
      <c r="D890" s="21"/>
      <c r="E890" s="21"/>
      <c r="F890" s="17" t="s">
        <v>266</v>
      </c>
      <c r="G890" s="30">
        <f t="shared" si="358"/>
        <v>231825213115</v>
      </c>
      <c r="H890" s="30">
        <f t="shared" si="358"/>
        <v>0</v>
      </c>
      <c r="I890" s="30">
        <f t="shared" si="358"/>
        <v>0</v>
      </c>
      <c r="J890" s="30">
        <f t="shared" si="358"/>
        <v>0</v>
      </c>
      <c r="K890" s="30">
        <f t="shared" si="358"/>
        <v>0</v>
      </c>
      <c r="L890" s="30">
        <f t="shared" si="358"/>
        <v>0</v>
      </c>
      <c r="M890" s="30">
        <f t="shared" si="358"/>
        <v>231825213115</v>
      </c>
      <c r="N890" s="30">
        <f t="shared" si="358"/>
        <v>231825213115</v>
      </c>
      <c r="O890" s="30">
        <f t="shared" si="358"/>
        <v>231825213115</v>
      </c>
      <c r="P890" s="30">
        <f t="shared" si="358"/>
        <v>0</v>
      </c>
      <c r="Q890" s="31">
        <f t="shared" si="358"/>
        <v>0</v>
      </c>
    </row>
    <row r="891" spans="1:17" ht="18.600000000000001" thickBot="1" x14ac:dyDescent="0.35">
      <c r="A891" s="79" t="s">
        <v>425</v>
      </c>
      <c r="B891" s="15" t="s">
        <v>268</v>
      </c>
      <c r="C891" s="21"/>
      <c r="D891" s="21"/>
      <c r="E891" s="21"/>
      <c r="F891" s="17" t="s">
        <v>221</v>
      </c>
      <c r="G891" s="30">
        <f t="shared" si="358"/>
        <v>231825213115</v>
      </c>
      <c r="H891" s="30">
        <f t="shared" si="358"/>
        <v>0</v>
      </c>
      <c r="I891" s="30">
        <f t="shared" si="358"/>
        <v>0</v>
      </c>
      <c r="J891" s="30">
        <f t="shared" si="358"/>
        <v>0</v>
      </c>
      <c r="K891" s="30">
        <f t="shared" si="358"/>
        <v>0</v>
      </c>
      <c r="L891" s="30">
        <f t="shared" si="358"/>
        <v>0</v>
      </c>
      <c r="M891" s="30">
        <f t="shared" si="358"/>
        <v>231825213115</v>
      </c>
      <c r="N891" s="30">
        <f t="shared" si="358"/>
        <v>231825213115</v>
      </c>
      <c r="O891" s="30">
        <f t="shared" si="358"/>
        <v>231825213115</v>
      </c>
      <c r="P891" s="30">
        <f t="shared" si="358"/>
        <v>0</v>
      </c>
      <c r="Q891" s="31">
        <f t="shared" si="358"/>
        <v>0</v>
      </c>
    </row>
    <row r="892" spans="1:17" ht="18.600000000000001" thickBot="1" x14ac:dyDescent="0.35">
      <c r="A892" s="79" t="s">
        <v>425</v>
      </c>
      <c r="B892" s="20" t="s">
        <v>269</v>
      </c>
      <c r="C892" s="21" t="s">
        <v>175</v>
      </c>
      <c r="D892" s="21">
        <v>11</v>
      </c>
      <c r="E892" s="21" t="s">
        <v>22</v>
      </c>
      <c r="F892" s="22" t="s">
        <v>211</v>
      </c>
      <c r="G892" s="24">
        <v>231825213115</v>
      </c>
      <c r="H892" s="24">
        <v>0</v>
      </c>
      <c r="I892" s="24">
        <v>0</v>
      </c>
      <c r="J892" s="24">
        <v>0</v>
      </c>
      <c r="K892" s="24">
        <v>0</v>
      </c>
      <c r="L892" s="24">
        <f t="shared" si="351"/>
        <v>0</v>
      </c>
      <c r="M892" s="24">
        <f>+G892+L892</f>
        <v>231825213115</v>
      </c>
      <c r="N892" s="24">
        <v>231825213115</v>
      </c>
      <c r="O892" s="24">
        <v>231825213115</v>
      </c>
      <c r="P892" s="24">
        <v>0</v>
      </c>
      <c r="Q892" s="26">
        <v>0</v>
      </c>
    </row>
    <row r="893" spans="1:17" ht="63" thickBot="1" x14ac:dyDescent="0.35">
      <c r="A893" s="79" t="s">
        <v>425</v>
      </c>
      <c r="B893" s="15" t="s">
        <v>270</v>
      </c>
      <c r="C893" s="53"/>
      <c r="D893" s="53"/>
      <c r="E893" s="53"/>
      <c r="F893" s="17" t="s">
        <v>271</v>
      </c>
      <c r="G893" s="30">
        <f t="shared" ref="G893:Q895" si="359">+G894</f>
        <v>126080065359</v>
      </c>
      <c r="H893" s="30">
        <f t="shared" si="359"/>
        <v>0</v>
      </c>
      <c r="I893" s="30">
        <f t="shared" si="359"/>
        <v>0</v>
      </c>
      <c r="J893" s="30">
        <f t="shared" si="359"/>
        <v>0</v>
      </c>
      <c r="K893" s="30">
        <f t="shared" si="359"/>
        <v>0</v>
      </c>
      <c r="L893" s="30">
        <f t="shared" si="359"/>
        <v>0</v>
      </c>
      <c r="M893" s="30">
        <f t="shared" si="359"/>
        <v>126080065359</v>
      </c>
      <c r="N893" s="30">
        <f t="shared" si="359"/>
        <v>126080065359</v>
      </c>
      <c r="O893" s="30">
        <f t="shared" si="359"/>
        <v>126080065359</v>
      </c>
      <c r="P893" s="30">
        <f t="shared" si="359"/>
        <v>0</v>
      </c>
      <c r="Q893" s="31">
        <f t="shared" si="359"/>
        <v>0</v>
      </c>
    </row>
    <row r="894" spans="1:17" ht="63" thickBot="1" x14ac:dyDescent="0.35">
      <c r="A894" s="79" t="s">
        <v>425</v>
      </c>
      <c r="B894" s="15" t="s">
        <v>272</v>
      </c>
      <c r="C894" s="21"/>
      <c r="D894" s="21"/>
      <c r="E894" s="21"/>
      <c r="F894" s="54" t="s">
        <v>271</v>
      </c>
      <c r="G894" s="30">
        <f t="shared" si="359"/>
        <v>126080065359</v>
      </c>
      <c r="H894" s="30">
        <f t="shared" si="359"/>
        <v>0</v>
      </c>
      <c r="I894" s="30">
        <f t="shared" si="359"/>
        <v>0</v>
      </c>
      <c r="J894" s="30">
        <f t="shared" si="359"/>
        <v>0</v>
      </c>
      <c r="K894" s="30">
        <f t="shared" si="359"/>
        <v>0</v>
      </c>
      <c r="L894" s="30">
        <f t="shared" si="359"/>
        <v>0</v>
      </c>
      <c r="M894" s="30">
        <f t="shared" si="359"/>
        <v>126080065359</v>
      </c>
      <c r="N894" s="30">
        <f t="shared" si="359"/>
        <v>126080065359</v>
      </c>
      <c r="O894" s="30">
        <f t="shared" si="359"/>
        <v>126080065359</v>
      </c>
      <c r="P894" s="30">
        <f t="shared" si="359"/>
        <v>0</v>
      </c>
      <c r="Q894" s="31">
        <f t="shared" si="359"/>
        <v>0</v>
      </c>
    </row>
    <row r="895" spans="1:17" ht="18.600000000000001" thickBot="1" x14ac:dyDescent="0.35">
      <c r="A895" s="79" t="s">
        <v>425</v>
      </c>
      <c r="B895" s="15" t="s">
        <v>273</v>
      </c>
      <c r="C895" s="21"/>
      <c r="D895" s="21"/>
      <c r="E895" s="21"/>
      <c r="F895" s="17" t="s">
        <v>221</v>
      </c>
      <c r="G895" s="30">
        <f t="shared" si="359"/>
        <v>126080065359</v>
      </c>
      <c r="H895" s="30">
        <f t="shared" si="359"/>
        <v>0</v>
      </c>
      <c r="I895" s="30">
        <f t="shared" si="359"/>
        <v>0</v>
      </c>
      <c r="J895" s="30">
        <f t="shared" si="359"/>
        <v>0</v>
      </c>
      <c r="K895" s="30">
        <f t="shared" si="359"/>
        <v>0</v>
      </c>
      <c r="L895" s="30">
        <f t="shared" si="359"/>
        <v>0</v>
      </c>
      <c r="M895" s="30">
        <f t="shared" si="359"/>
        <v>126080065359</v>
      </c>
      <c r="N895" s="30">
        <f t="shared" si="359"/>
        <v>126080065359</v>
      </c>
      <c r="O895" s="30">
        <f t="shared" si="359"/>
        <v>126080065359</v>
      </c>
      <c r="P895" s="30">
        <f t="shared" si="359"/>
        <v>0</v>
      </c>
      <c r="Q895" s="31">
        <f t="shared" si="359"/>
        <v>0</v>
      </c>
    </row>
    <row r="896" spans="1:17" ht="18.600000000000001" thickBot="1" x14ac:dyDescent="0.35">
      <c r="A896" s="79" t="s">
        <v>425</v>
      </c>
      <c r="B896" s="20" t="s">
        <v>274</v>
      </c>
      <c r="C896" s="21" t="s">
        <v>175</v>
      </c>
      <c r="D896" s="21">
        <v>11</v>
      </c>
      <c r="E896" s="21" t="s">
        <v>22</v>
      </c>
      <c r="F896" s="22" t="s">
        <v>211</v>
      </c>
      <c r="G896" s="24">
        <v>126080065359</v>
      </c>
      <c r="H896" s="24">
        <v>0</v>
      </c>
      <c r="I896" s="24">
        <v>0</v>
      </c>
      <c r="J896" s="24">
        <v>0</v>
      </c>
      <c r="K896" s="24">
        <v>0</v>
      </c>
      <c r="L896" s="24">
        <f t="shared" si="351"/>
        <v>0</v>
      </c>
      <c r="M896" s="24">
        <f>+G896+L896</f>
        <v>126080065359</v>
      </c>
      <c r="N896" s="24">
        <v>126080065359</v>
      </c>
      <c r="O896" s="24">
        <v>126080065359</v>
      </c>
      <c r="P896" s="24">
        <v>0</v>
      </c>
      <c r="Q896" s="26">
        <v>0</v>
      </c>
    </row>
    <row r="897" spans="1:17" ht="63" thickBot="1" x14ac:dyDescent="0.35">
      <c r="A897" s="79" t="s">
        <v>425</v>
      </c>
      <c r="B897" s="15" t="s">
        <v>275</v>
      </c>
      <c r="C897" s="53"/>
      <c r="D897" s="53"/>
      <c r="E897" s="53"/>
      <c r="F897" s="17" t="s">
        <v>276</v>
      </c>
      <c r="G897" s="30">
        <f t="shared" ref="G897:Q899" si="360">+G898</f>
        <v>91282312485</v>
      </c>
      <c r="H897" s="30">
        <f t="shared" si="360"/>
        <v>0</v>
      </c>
      <c r="I897" s="30">
        <f t="shared" si="360"/>
        <v>0</v>
      </c>
      <c r="J897" s="30">
        <f t="shared" si="360"/>
        <v>0</v>
      </c>
      <c r="K897" s="30">
        <f t="shared" si="360"/>
        <v>0</v>
      </c>
      <c r="L897" s="30">
        <f t="shared" si="360"/>
        <v>0</v>
      </c>
      <c r="M897" s="30">
        <f t="shared" si="360"/>
        <v>91282312485</v>
      </c>
      <c r="N897" s="30">
        <f t="shared" si="360"/>
        <v>91282312485</v>
      </c>
      <c r="O897" s="30">
        <f t="shared" si="360"/>
        <v>91282312485</v>
      </c>
      <c r="P897" s="30">
        <f t="shared" si="360"/>
        <v>0</v>
      </c>
      <c r="Q897" s="31">
        <f t="shared" si="360"/>
        <v>0</v>
      </c>
    </row>
    <row r="898" spans="1:17" ht="63" thickBot="1" x14ac:dyDescent="0.35">
      <c r="A898" s="79" t="s">
        <v>425</v>
      </c>
      <c r="B898" s="15" t="s">
        <v>277</v>
      </c>
      <c r="C898" s="21"/>
      <c r="D898" s="21"/>
      <c r="E898" s="21"/>
      <c r="F898" s="54" t="s">
        <v>276</v>
      </c>
      <c r="G898" s="30">
        <f t="shared" si="360"/>
        <v>91282312485</v>
      </c>
      <c r="H898" s="30">
        <f t="shared" si="360"/>
        <v>0</v>
      </c>
      <c r="I898" s="30">
        <f t="shared" si="360"/>
        <v>0</v>
      </c>
      <c r="J898" s="30">
        <f t="shared" si="360"/>
        <v>0</v>
      </c>
      <c r="K898" s="30">
        <f t="shared" si="360"/>
        <v>0</v>
      </c>
      <c r="L898" s="30">
        <f t="shared" si="360"/>
        <v>0</v>
      </c>
      <c r="M898" s="30">
        <f t="shared" si="360"/>
        <v>91282312485</v>
      </c>
      <c r="N898" s="30">
        <f t="shared" si="360"/>
        <v>91282312485</v>
      </c>
      <c r="O898" s="30">
        <f t="shared" si="360"/>
        <v>91282312485</v>
      </c>
      <c r="P898" s="30">
        <f t="shared" si="360"/>
        <v>0</v>
      </c>
      <c r="Q898" s="31">
        <f t="shared" si="360"/>
        <v>0</v>
      </c>
    </row>
    <row r="899" spans="1:17" ht="18.600000000000001" thickBot="1" x14ac:dyDescent="0.35">
      <c r="A899" s="79" t="s">
        <v>425</v>
      </c>
      <c r="B899" s="15" t="s">
        <v>278</v>
      </c>
      <c r="C899" s="21"/>
      <c r="D899" s="21"/>
      <c r="E899" s="21"/>
      <c r="F899" s="17" t="s">
        <v>221</v>
      </c>
      <c r="G899" s="30">
        <f t="shared" si="360"/>
        <v>91282312485</v>
      </c>
      <c r="H899" s="30">
        <f t="shared" si="360"/>
        <v>0</v>
      </c>
      <c r="I899" s="30">
        <f t="shared" si="360"/>
        <v>0</v>
      </c>
      <c r="J899" s="30">
        <f t="shared" si="360"/>
        <v>0</v>
      </c>
      <c r="K899" s="30">
        <f t="shared" si="360"/>
        <v>0</v>
      </c>
      <c r="L899" s="30">
        <f t="shared" si="360"/>
        <v>0</v>
      </c>
      <c r="M899" s="30">
        <f t="shared" si="360"/>
        <v>91282312485</v>
      </c>
      <c r="N899" s="30">
        <f t="shared" si="360"/>
        <v>91282312485</v>
      </c>
      <c r="O899" s="30">
        <f t="shared" si="360"/>
        <v>91282312485</v>
      </c>
      <c r="P899" s="30">
        <f t="shared" si="360"/>
        <v>0</v>
      </c>
      <c r="Q899" s="31">
        <f t="shared" si="360"/>
        <v>0</v>
      </c>
    </row>
    <row r="900" spans="1:17" ht="18.600000000000001" thickBot="1" x14ac:dyDescent="0.35">
      <c r="A900" s="79" t="s">
        <v>425</v>
      </c>
      <c r="B900" s="20" t="s">
        <v>279</v>
      </c>
      <c r="C900" s="21" t="s">
        <v>175</v>
      </c>
      <c r="D900" s="21">
        <v>11</v>
      </c>
      <c r="E900" s="21" t="s">
        <v>22</v>
      </c>
      <c r="F900" s="22" t="s">
        <v>211</v>
      </c>
      <c r="G900" s="24">
        <v>91282312485</v>
      </c>
      <c r="H900" s="24">
        <v>0</v>
      </c>
      <c r="I900" s="24">
        <v>0</v>
      </c>
      <c r="J900" s="24">
        <v>0</v>
      </c>
      <c r="K900" s="24">
        <v>0</v>
      </c>
      <c r="L900" s="24">
        <f t="shared" si="351"/>
        <v>0</v>
      </c>
      <c r="M900" s="24">
        <f>+G900+L900</f>
        <v>91282312485</v>
      </c>
      <c r="N900" s="24">
        <v>91282312485</v>
      </c>
      <c r="O900" s="24">
        <v>91282312485</v>
      </c>
      <c r="P900" s="24">
        <v>0</v>
      </c>
      <c r="Q900" s="26">
        <v>0</v>
      </c>
    </row>
    <row r="901" spans="1:17" ht="78.599999999999994" thickBot="1" x14ac:dyDescent="0.35">
      <c r="A901" s="79" t="s">
        <v>425</v>
      </c>
      <c r="B901" s="15" t="s">
        <v>280</v>
      </c>
      <c r="C901" s="53"/>
      <c r="D901" s="53"/>
      <c r="E901" s="53"/>
      <c r="F901" s="17" t="s">
        <v>281</v>
      </c>
      <c r="G901" s="30">
        <f t="shared" ref="G901:Q903" si="361">+G902</f>
        <v>175214577228</v>
      </c>
      <c r="H901" s="30">
        <f t="shared" si="361"/>
        <v>0</v>
      </c>
      <c r="I901" s="30">
        <f t="shared" si="361"/>
        <v>0</v>
      </c>
      <c r="J901" s="30">
        <f t="shared" si="361"/>
        <v>0</v>
      </c>
      <c r="K901" s="30">
        <f t="shared" si="361"/>
        <v>0</v>
      </c>
      <c r="L901" s="30">
        <f t="shared" si="361"/>
        <v>0</v>
      </c>
      <c r="M901" s="30">
        <f t="shared" si="361"/>
        <v>175214577228</v>
      </c>
      <c r="N901" s="30">
        <f t="shared" si="361"/>
        <v>175214577228</v>
      </c>
      <c r="O901" s="30">
        <f t="shared" si="361"/>
        <v>175214577228</v>
      </c>
      <c r="P901" s="30">
        <f t="shared" si="361"/>
        <v>8358018752</v>
      </c>
      <c r="Q901" s="31">
        <f t="shared" si="361"/>
        <v>8358018752</v>
      </c>
    </row>
    <row r="902" spans="1:17" ht="78.599999999999994" thickBot="1" x14ac:dyDescent="0.35">
      <c r="A902" s="79" t="s">
        <v>425</v>
      </c>
      <c r="B902" s="15" t="s">
        <v>282</v>
      </c>
      <c r="C902" s="21"/>
      <c r="D902" s="21"/>
      <c r="E902" s="21"/>
      <c r="F902" s="54" t="s">
        <v>281</v>
      </c>
      <c r="G902" s="30">
        <f t="shared" si="361"/>
        <v>175214577228</v>
      </c>
      <c r="H902" s="30">
        <f t="shared" si="361"/>
        <v>0</v>
      </c>
      <c r="I902" s="30">
        <f t="shared" si="361"/>
        <v>0</v>
      </c>
      <c r="J902" s="30">
        <f t="shared" si="361"/>
        <v>0</v>
      </c>
      <c r="K902" s="30">
        <f t="shared" si="361"/>
        <v>0</v>
      </c>
      <c r="L902" s="30">
        <f t="shared" si="361"/>
        <v>0</v>
      </c>
      <c r="M902" s="30">
        <f t="shared" si="361"/>
        <v>175214577228</v>
      </c>
      <c r="N902" s="30">
        <f t="shared" si="361"/>
        <v>175214577228</v>
      </c>
      <c r="O902" s="30">
        <f t="shared" si="361"/>
        <v>175214577228</v>
      </c>
      <c r="P902" s="30">
        <f t="shared" si="361"/>
        <v>8358018752</v>
      </c>
      <c r="Q902" s="31">
        <f t="shared" si="361"/>
        <v>8358018752</v>
      </c>
    </row>
    <row r="903" spans="1:17" ht="18.600000000000001" thickBot="1" x14ac:dyDescent="0.35">
      <c r="A903" s="79" t="s">
        <v>425</v>
      </c>
      <c r="B903" s="15" t="s">
        <v>283</v>
      </c>
      <c r="C903" s="21"/>
      <c r="D903" s="21"/>
      <c r="E903" s="21"/>
      <c r="F903" s="17" t="s">
        <v>221</v>
      </c>
      <c r="G903" s="30">
        <f t="shared" si="361"/>
        <v>175214577228</v>
      </c>
      <c r="H903" s="30">
        <f t="shared" si="361"/>
        <v>0</v>
      </c>
      <c r="I903" s="30">
        <f t="shared" si="361"/>
        <v>0</v>
      </c>
      <c r="J903" s="30">
        <f t="shared" si="361"/>
        <v>0</v>
      </c>
      <c r="K903" s="30">
        <f t="shared" si="361"/>
        <v>0</v>
      </c>
      <c r="L903" s="30">
        <f t="shared" si="361"/>
        <v>0</v>
      </c>
      <c r="M903" s="30">
        <f t="shared" si="361"/>
        <v>175214577228</v>
      </c>
      <c r="N903" s="30">
        <f t="shared" si="361"/>
        <v>175214577228</v>
      </c>
      <c r="O903" s="30">
        <f t="shared" si="361"/>
        <v>175214577228</v>
      </c>
      <c r="P903" s="30">
        <f t="shared" si="361"/>
        <v>8358018752</v>
      </c>
      <c r="Q903" s="31">
        <f t="shared" si="361"/>
        <v>8358018752</v>
      </c>
    </row>
    <row r="904" spans="1:17" ht="18.600000000000001" thickBot="1" x14ac:dyDescent="0.35">
      <c r="A904" s="79" t="s">
        <v>425</v>
      </c>
      <c r="B904" s="20" t="s">
        <v>284</v>
      </c>
      <c r="C904" s="21" t="s">
        <v>175</v>
      </c>
      <c r="D904" s="21">
        <v>11</v>
      </c>
      <c r="E904" s="21" t="s">
        <v>22</v>
      </c>
      <c r="F904" s="22" t="s">
        <v>211</v>
      </c>
      <c r="G904" s="24">
        <v>175214577228</v>
      </c>
      <c r="H904" s="24">
        <v>0</v>
      </c>
      <c r="I904" s="24">
        <v>0</v>
      </c>
      <c r="J904" s="24">
        <v>0</v>
      </c>
      <c r="K904" s="24">
        <v>0</v>
      </c>
      <c r="L904" s="24">
        <f t="shared" si="351"/>
        <v>0</v>
      </c>
      <c r="M904" s="24">
        <f>+G904+L904</f>
        <v>175214577228</v>
      </c>
      <c r="N904" s="24">
        <v>175214577228</v>
      </c>
      <c r="O904" s="24">
        <v>175214577228</v>
      </c>
      <c r="P904" s="24">
        <v>8358018752</v>
      </c>
      <c r="Q904" s="26">
        <v>8358018752</v>
      </c>
    </row>
    <row r="905" spans="1:17" ht="47.4" thickBot="1" x14ac:dyDescent="0.35">
      <c r="A905" s="79" t="s">
        <v>425</v>
      </c>
      <c r="B905" s="15" t="s">
        <v>285</v>
      </c>
      <c r="C905" s="53"/>
      <c r="D905" s="53"/>
      <c r="E905" s="53"/>
      <c r="F905" s="17" t="s">
        <v>286</v>
      </c>
      <c r="G905" s="30">
        <f>+G906</f>
        <v>109796058849</v>
      </c>
      <c r="H905" s="30">
        <f t="shared" ref="H905:Q907" si="362">+H906</f>
        <v>0</v>
      </c>
      <c r="I905" s="30">
        <f t="shared" si="362"/>
        <v>0</v>
      </c>
      <c r="J905" s="30">
        <f t="shared" si="362"/>
        <v>0</v>
      </c>
      <c r="K905" s="30">
        <f t="shared" si="362"/>
        <v>0</v>
      </c>
      <c r="L905" s="30">
        <f t="shared" si="362"/>
        <v>0</v>
      </c>
      <c r="M905" s="30">
        <f t="shared" si="362"/>
        <v>109796058849</v>
      </c>
      <c r="N905" s="30">
        <f t="shared" si="362"/>
        <v>109796058849</v>
      </c>
      <c r="O905" s="30">
        <f t="shared" si="362"/>
        <v>109796058849</v>
      </c>
      <c r="P905" s="30">
        <f t="shared" si="362"/>
        <v>19071686158</v>
      </c>
      <c r="Q905" s="31">
        <f t="shared" si="362"/>
        <v>19071686158</v>
      </c>
    </row>
    <row r="906" spans="1:17" ht="47.4" thickBot="1" x14ac:dyDescent="0.35">
      <c r="A906" s="79" t="s">
        <v>425</v>
      </c>
      <c r="B906" s="15" t="s">
        <v>287</v>
      </c>
      <c r="C906" s="21"/>
      <c r="D906" s="21"/>
      <c r="E906" s="21"/>
      <c r="F906" s="54" t="s">
        <v>286</v>
      </c>
      <c r="G906" s="30">
        <f t="shared" ref="G906:Q907" si="363">+G907</f>
        <v>109796058849</v>
      </c>
      <c r="H906" s="30">
        <f t="shared" si="363"/>
        <v>0</v>
      </c>
      <c r="I906" s="30">
        <f t="shared" si="363"/>
        <v>0</v>
      </c>
      <c r="J906" s="30">
        <f t="shared" si="363"/>
        <v>0</v>
      </c>
      <c r="K906" s="30">
        <f t="shared" si="363"/>
        <v>0</v>
      </c>
      <c r="L906" s="30">
        <f t="shared" si="363"/>
        <v>0</v>
      </c>
      <c r="M906" s="30">
        <f t="shared" si="363"/>
        <v>109796058849</v>
      </c>
      <c r="N906" s="30">
        <f t="shared" si="363"/>
        <v>109796058849</v>
      </c>
      <c r="O906" s="30">
        <f t="shared" si="363"/>
        <v>109796058849</v>
      </c>
      <c r="P906" s="30">
        <f t="shared" si="363"/>
        <v>19071686158</v>
      </c>
      <c r="Q906" s="31">
        <f t="shared" si="363"/>
        <v>19071686158</v>
      </c>
    </row>
    <row r="907" spans="1:17" ht="18.600000000000001" thickBot="1" x14ac:dyDescent="0.35">
      <c r="A907" s="79" t="s">
        <v>425</v>
      </c>
      <c r="B907" s="15" t="s">
        <v>288</v>
      </c>
      <c r="C907" s="21"/>
      <c r="D907" s="21"/>
      <c r="E907" s="21"/>
      <c r="F907" s="17" t="s">
        <v>221</v>
      </c>
      <c r="G907" s="30">
        <f t="shared" si="363"/>
        <v>109796058849</v>
      </c>
      <c r="H907" s="30">
        <f t="shared" si="363"/>
        <v>0</v>
      </c>
      <c r="I907" s="30">
        <f t="shared" si="363"/>
        <v>0</v>
      </c>
      <c r="J907" s="30">
        <f t="shared" si="363"/>
        <v>0</v>
      </c>
      <c r="K907" s="30">
        <f t="shared" si="363"/>
        <v>0</v>
      </c>
      <c r="L907" s="30">
        <f t="shared" si="363"/>
        <v>0</v>
      </c>
      <c r="M907" s="30">
        <f t="shared" si="363"/>
        <v>109796058849</v>
      </c>
      <c r="N907" s="30">
        <f t="shared" si="362"/>
        <v>109796058849</v>
      </c>
      <c r="O907" s="30">
        <f t="shared" si="362"/>
        <v>109796058849</v>
      </c>
      <c r="P907" s="30">
        <f t="shared" si="362"/>
        <v>19071686158</v>
      </c>
      <c r="Q907" s="31">
        <f t="shared" si="362"/>
        <v>19071686158</v>
      </c>
    </row>
    <row r="908" spans="1:17" ht="18.600000000000001" thickBot="1" x14ac:dyDescent="0.35">
      <c r="A908" s="79" t="s">
        <v>425</v>
      </c>
      <c r="B908" s="20" t="s">
        <v>289</v>
      </c>
      <c r="C908" s="53" t="s">
        <v>175</v>
      </c>
      <c r="D908" s="53">
        <v>11</v>
      </c>
      <c r="E908" s="21" t="s">
        <v>22</v>
      </c>
      <c r="F908" s="22" t="s">
        <v>211</v>
      </c>
      <c r="G908" s="24">
        <v>109796058849</v>
      </c>
      <c r="H908" s="24">
        <v>0</v>
      </c>
      <c r="I908" s="24">
        <v>0</v>
      </c>
      <c r="J908" s="24">
        <v>0</v>
      </c>
      <c r="K908" s="24">
        <v>0</v>
      </c>
      <c r="L908" s="24">
        <f t="shared" si="351"/>
        <v>0</v>
      </c>
      <c r="M908" s="24">
        <f>+G908+L908</f>
        <v>109796058849</v>
      </c>
      <c r="N908" s="24">
        <v>109796058849</v>
      </c>
      <c r="O908" s="24">
        <v>109796058849</v>
      </c>
      <c r="P908" s="24">
        <v>19071686158</v>
      </c>
      <c r="Q908" s="26">
        <v>19071686158</v>
      </c>
    </row>
    <row r="909" spans="1:17" ht="63" thickBot="1" x14ac:dyDescent="0.35">
      <c r="A909" s="79" t="s">
        <v>425</v>
      </c>
      <c r="B909" s="15" t="s">
        <v>290</v>
      </c>
      <c r="C909" s="53"/>
      <c r="D909" s="53"/>
      <c r="E909" s="53"/>
      <c r="F909" s="17" t="s">
        <v>291</v>
      </c>
      <c r="G909" s="30">
        <f t="shared" ref="G909:Q911" si="364">+G910</f>
        <v>216924287600</v>
      </c>
      <c r="H909" s="30">
        <f t="shared" si="364"/>
        <v>0</v>
      </c>
      <c r="I909" s="30">
        <f t="shared" si="364"/>
        <v>0</v>
      </c>
      <c r="J909" s="30">
        <f t="shared" si="364"/>
        <v>0</v>
      </c>
      <c r="K909" s="30">
        <f t="shared" si="364"/>
        <v>0</v>
      </c>
      <c r="L909" s="30">
        <f t="shared" si="364"/>
        <v>0</v>
      </c>
      <c r="M909" s="30">
        <f t="shared" si="364"/>
        <v>216924287600</v>
      </c>
      <c r="N909" s="30">
        <f t="shared" si="364"/>
        <v>216924287600</v>
      </c>
      <c r="O909" s="30">
        <f t="shared" si="364"/>
        <v>216924287600</v>
      </c>
      <c r="P909" s="30">
        <f t="shared" si="364"/>
        <v>14013027754</v>
      </c>
      <c r="Q909" s="31">
        <f t="shared" si="364"/>
        <v>14013027754</v>
      </c>
    </row>
    <row r="910" spans="1:17" ht="63" thickBot="1" x14ac:dyDescent="0.35">
      <c r="A910" s="79" t="s">
        <v>425</v>
      </c>
      <c r="B910" s="15" t="s">
        <v>292</v>
      </c>
      <c r="C910" s="21"/>
      <c r="D910" s="21"/>
      <c r="E910" s="21"/>
      <c r="F910" s="54" t="s">
        <v>291</v>
      </c>
      <c r="G910" s="30">
        <f t="shared" si="364"/>
        <v>216924287600</v>
      </c>
      <c r="H910" s="30">
        <f t="shared" si="364"/>
        <v>0</v>
      </c>
      <c r="I910" s="30">
        <f t="shared" si="364"/>
        <v>0</v>
      </c>
      <c r="J910" s="30">
        <f t="shared" si="364"/>
        <v>0</v>
      </c>
      <c r="K910" s="30">
        <f t="shared" si="364"/>
        <v>0</v>
      </c>
      <c r="L910" s="30">
        <f t="shared" si="364"/>
        <v>0</v>
      </c>
      <c r="M910" s="30">
        <f t="shared" si="364"/>
        <v>216924287600</v>
      </c>
      <c r="N910" s="30">
        <f t="shared" si="364"/>
        <v>216924287600</v>
      </c>
      <c r="O910" s="30">
        <f t="shared" si="364"/>
        <v>216924287600</v>
      </c>
      <c r="P910" s="30">
        <f t="shared" si="364"/>
        <v>14013027754</v>
      </c>
      <c r="Q910" s="31">
        <f t="shared" si="364"/>
        <v>14013027754</v>
      </c>
    </row>
    <row r="911" spans="1:17" ht="18.600000000000001" thickBot="1" x14ac:dyDescent="0.35">
      <c r="A911" s="79" t="s">
        <v>425</v>
      </c>
      <c r="B911" s="15" t="s">
        <v>293</v>
      </c>
      <c r="C911" s="21"/>
      <c r="D911" s="21"/>
      <c r="E911" s="21"/>
      <c r="F911" s="17" t="s">
        <v>221</v>
      </c>
      <c r="G911" s="30">
        <f t="shared" si="364"/>
        <v>216924287600</v>
      </c>
      <c r="H911" s="30">
        <f t="shared" si="364"/>
        <v>0</v>
      </c>
      <c r="I911" s="30">
        <f t="shared" si="364"/>
        <v>0</v>
      </c>
      <c r="J911" s="30">
        <f t="shared" si="364"/>
        <v>0</v>
      </c>
      <c r="K911" s="30">
        <f t="shared" si="364"/>
        <v>0</v>
      </c>
      <c r="L911" s="30">
        <f t="shared" si="364"/>
        <v>0</v>
      </c>
      <c r="M911" s="30">
        <f t="shared" si="364"/>
        <v>216924287600</v>
      </c>
      <c r="N911" s="30">
        <f t="shared" si="364"/>
        <v>216924287600</v>
      </c>
      <c r="O911" s="30">
        <f t="shared" si="364"/>
        <v>216924287600</v>
      </c>
      <c r="P911" s="30">
        <f t="shared" si="364"/>
        <v>14013027754</v>
      </c>
      <c r="Q911" s="31">
        <f t="shared" si="364"/>
        <v>14013027754</v>
      </c>
    </row>
    <row r="912" spans="1:17" ht="18.600000000000001" thickBot="1" x14ac:dyDescent="0.35">
      <c r="A912" s="79" t="s">
        <v>425</v>
      </c>
      <c r="B912" s="20" t="s">
        <v>294</v>
      </c>
      <c r="C912" s="21" t="s">
        <v>175</v>
      </c>
      <c r="D912" s="21">
        <v>11</v>
      </c>
      <c r="E912" s="21" t="s">
        <v>22</v>
      </c>
      <c r="F912" s="22" t="s">
        <v>211</v>
      </c>
      <c r="G912" s="24">
        <v>216924287600</v>
      </c>
      <c r="H912" s="24">
        <v>0</v>
      </c>
      <c r="I912" s="24">
        <v>0</v>
      </c>
      <c r="J912" s="24">
        <v>0</v>
      </c>
      <c r="K912" s="24">
        <v>0</v>
      </c>
      <c r="L912" s="24">
        <f t="shared" si="351"/>
        <v>0</v>
      </c>
      <c r="M912" s="24">
        <f>+G912+L912</f>
        <v>216924287600</v>
      </c>
      <c r="N912" s="24">
        <v>216924287600</v>
      </c>
      <c r="O912" s="24">
        <v>216924287600</v>
      </c>
      <c r="P912" s="24">
        <v>14013027754</v>
      </c>
      <c r="Q912" s="26">
        <v>14013027754</v>
      </c>
    </row>
    <row r="913" spans="1:17" ht="63" thickBot="1" x14ac:dyDescent="0.35">
      <c r="A913" s="79" t="s">
        <v>425</v>
      </c>
      <c r="B913" s="15" t="s">
        <v>295</v>
      </c>
      <c r="C913" s="53"/>
      <c r="D913" s="53"/>
      <c r="E913" s="53"/>
      <c r="F913" s="17" t="s">
        <v>296</v>
      </c>
      <c r="G913" s="30">
        <f t="shared" ref="G913:Q915" si="365">+G914</f>
        <v>263086153404</v>
      </c>
      <c r="H913" s="30">
        <f t="shared" si="365"/>
        <v>0</v>
      </c>
      <c r="I913" s="30">
        <f t="shared" si="365"/>
        <v>0</v>
      </c>
      <c r="J913" s="30">
        <f t="shared" si="365"/>
        <v>0</v>
      </c>
      <c r="K913" s="30">
        <f t="shared" si="365"/>
        <v>0</v>
      </c>
      <c r="L913" s="30">
        <f t="shared" si="365"/>
        <v>0</v>
      </c>
      <c r="M913" s="30">
        <f t="shared" si="365"/>
        <v>263086153404</v>
      </c>
      <c r="N913" s="30">
        <f t="shared" si="365"/>
        <v>263086153404</v>
      </c>
      <c r="O913" s="30">
        <f t="shared" si="365"/>
        <v>263086153404</v>
      </c>
      <c r="P913" s="30">
        <f t="shared" si="365"/>
        <v>0</v>
      </c>
      <c r="Q913" s="31">
        <f t="shared" si="365"/>
        <v>0</v>
      </c>
    </row>
    <row r="914" spans="1:17" ht="63" thickBot="1" x14ac:dyDescent="0.35">
      <c r="A914" s="79" t="s">
        <v>425</v>
      </c>
      <c r="B914" s="15" t="s">
        <v>297</v>
      </c>
      <c r="C914" s="21"/>
      <c r="D914" s="21"/>
      <c r="E914" s="21"/>
      <c r="F914" s="54" t="s">
        <v>296</v>
      </c>
      <c r="G914" s="30">
        <f t="shared" si="365"/>
        <v>263086153404</v>
      </c>
      <c r="H914" s="30">
        <f t="shared" si="365"/>
        <v>0</v>
      </c>
      <c r="I914" s="30">
        <f t="shared" si="365"/>
        <v>0</v>
      </c>
      <c r="J914" s="30">
        <f t="shared" si="365"/>
        <v>0</v>
      </c>
      <c r="K914" s="30">
        <f t="shared" si="365"/>
        <v>0</v>
      </c>
      <c r="L914" s="30">
        <f t="shared" si="365"/>
        <v>0</v>
      </c>
      <c r="M914" s="30">
        <f t="shared" si="365"/>
        <v>263086153404</v>
      </c>
      <c r="N914" s="30">
        <f t="shared" si="365"/>
        <v>263086153404</v>
      </c>
      <c r="O914" s="30">
        <f t="shared" si="365"/>
        <v>263086153404</v>
      </c>
      <c r="P914" s="30">
        <f t="shared" si="365"/>
        <v>0</v>
      </c>
      <c r="Q914" s="31">
        <f t="shared" si="365"/>
        <v>0</v>
      </c>
    </row>
    <row r="915" spans="1:17" ht="18.600000000000001" thickBot="1" x14ac:dyDescent="0.35">
      <c r="A915" s="79" t="s">
        <v>425</v>
      </c>
      <c r="B915" s="15" t="s">
        <v>298</v>
      </c>
      <c r="C915" s="21"/>
      <c r="D915" s="21"/>
      <c r="E915" s="21"/>
      <c r="F915" s="17" t="s">
        <v>221</v>
      </c>
      <c r="G915" s="30">
        <f t="shared" si="365"/>
        <v>263086153404</v>
      </c>
      <c r="H915" s="30">
        <f t="shared" si="365"/>
        <v>0</v>
      </c>
      <c r="I915" s="30">
        <f t="shared" si="365"/>
        <v>0</v>
      </c>
      <c r="J915" s="30">
        <f t="shared" si="365"/>
        <v>0</v>
      </c>
      <c r="K915" s="30">
        <f t="shared" si="365"/>
        <v>0</v>
      </c>
      <c r="L915" s="30">
        <f t="shared" si="365"/>
        <v>0</v>
      </c>
      <c r="M915" s="30">
        <f t="shared" si="365"/>
        <v>263086153404</v>
      </c>
      <c r="N915" s="30">
        <f t="shared" si="365"/>
        <v>263086153404</v>
      </c>
      <c r="O915" s="30">
        <f t="shared" si="365"/>
        <v>263086153404</v>
      </c>
      <c r="P915" s="30">
        <f t="shared" si="365"/>
        <v>0</v>
      </c>
      <c r="Q915" s="31">
        <f t="shared" si="365"/>
        <v>0</v>
      </c>
    </row>
    <row r="916" spans="1:17" ht="18.600000000000001" thickBot="1" x14ac:dyDescent="0.35">
      <c r="A916" s="79" t="s">
        <v>425</v>
      </c>
      <c r="B916" s="20" t="s">
        <v>299</v>
      </c>
      <c r="C916" s="21" t="s">
        <v>175</v>
      </c>
      <c r="D916" s="21">
        <v>11</v>
      </c>
      <c r="E916" s="21" t="s">
        <v>22</v>
      </c>
      <c r="F916" s="22" t="s">
        <v>211</v>
      </c>
      <c r="G916" s="24">
        <v>263086153404</v>
      </c>
      <c r="H916" s="24">
        <v>0</v>
      </c>
      <c r="I916" s="24">
        <v>0</v>
      </c>
      <c r="J916" s="24">
        <v>0</v>
      </c>
      <c r="K916" s="24">
        <v>0</v>
      </c>
      <c r="L916" s="24">
        <f t="shared" si="351"/>
        <v>0</v>
      </c>
      <c r="M916" s="24">
        <f>+G916+L916</f>
        <v>263086153404</v>
      </c>
      <c r="N916" s="24">
        <v>263086153404</v>
      </c>
      <c r="O916" s="24">
        <v>263086153404</v>
      </c>
      <c r="P916" s="24">
        <v>0</v>
      </c>
      <c r="Q916" s="26">
        <v>0</v>
      </c>
    </row>
    <row r="917" spans="1:17" ht="63" thickBot="1" x14ac:dyDescent="0.35">
      <c r="A917" s="79" t="s">
        <v>425</v>
      </c>
      <c r="B917" s="15" t="s">
        <v>300</v>
      </c>
      <c r="C917" s="53"/>
      <c r="D917" s="53"/>
      <c r="E917" s="53"/>
      <c r="F917" s="17" t="s">
        <v>301</v>
      </c>
      <c r="G917" s="30">
        <f t="shared" ref="G917:Q919" si="366">+G918</f>
        <v>138383140985</v>
      </c>
      <c r="H917" s="30">
        <f t="shared" si="366"/>
        <v>0</v>
      </c>
      <c r="I917" s="30">
        <f t="shared" si="366"/>
        <v>0</v>
      </c>
      <c r="J917" s="30">
        <f t="shared" si="366"/>
        <v>0</v>
      </c>
      <c r="K917" s="30">
        <f t="shared" si="366"/>
        <v>0</v>
      </c>
      <c r="L917" s="30">
        <f t="shared" si="366"/>
        <v>0</v>
      </c>
      <c r="M917" s="30">
        <f t="shared" si="366"/>
        <v>138383140985</v>
      </c>
      <c r="N917" s="30">
        <f t="shared" si="366"/>
        <v>138383140985</v>
      </c>
      <c r="O917" s="30">
        <f t="shared" si="366"/>
        <v>138383140985</v>
      </c>
      <c r="P917" s="30">
        <f t="shared" si="366"/>
        <v>27914520438</v>
      </c>
      <c r="Q917" s="31">
        <f t="shared" si="366"/>
        <v>27914520438</v>
      </c>
    </row>
    <row r="918" spans="1:17" ht="63" thickBot="1" x14ac:dyDescent="0.35">
      <c r="A918" s="79" t="s">
        <v>425</v>
      </c>
      <c r="B918" s="15" t="s">
        <v>302</v>
      </c>
      <c r="C918" s="21"/>
      <c r="D918" s="21"/>
      <c r="E918" s="21"/>
      <c r="F918" s="54" t="s">
        <v>301</v>
      </c>
      <c r="G918" s="30">
        <f t="shared" si="366"/>
        <v>138383140985</v>
      </c>
      <c r="H918" s="30">
        <f t="shared" si="366"/>
        <v>0</v>
      </c>
      <c r="I918" s="30">
        <f t="shared" si="366"/>
        <v>0</v>
      </c>
      <c r="J918" s="30">
        <f t="shared" si="366"/>
        <v>0</v>
      </c>
      <c r="K918" s="30">
        <f t="shared" si="366"/>
        <v>0</v>
      </c>
      <c r="L918" s="30">
        <f t="shared" si="366"/>
        <v>0</v>
      </c>
      <c r="M918" s="30">
        <f t="shared" si="366"/>
        <v>138383140985</v>
      </c>
      <c r="N918" s="30">
        <f t="shared" si="366"/>
        <v>138383140985</v>
      </c>
      <c r="O918" s="30">
        <f t="shared" si="366"/>
        <v>138383140985</v>
      </c>
      <c r="P918" s="30">
        <f t="shared" si="366"/>
        <v>27914520438</v>
      </c>
      <c r="Q918" s="31">
        <f t="shared" si="366"/>
        <v>27914520438</v>
      </c>
    </row>
    <row r="919" spans="1:17" ht="18.600000000000001" thickBot="1" x14ac:dyDescent="0.35">
      <c r="A919" s="79" t="s">
        <v>425</v>
      </c>
      <c r="B919" s="15" t="s">
        <v>303</v>
      </c>
      <c r="C919" s="21"/>
      <c r="D919" s="21"/>
      <c r="E919" s="21"/>
      <c r="F919" s="17" t="s">
        <v>221</v>
      </c>
      <c r="G919" s="30">
        <f t="shared" si="366"/>
        <v>138383140985</v>
      </c>
      <c r="H919" s="30">
        <f t="shared" si="366"/>
        <v>0</v>
      </c>
      <c r="I919" s="30">
        <f t="shared" si="366"/>
        <v>0</v>
      </c>
      <c r="J919" s="30">
        <f t="shared" si="366"/>
        <v>0</v>
      </c>
      <c r="K919" s="30">
        <f t="shared" si="366"/>
        <v>0</v>
      </c>
      <c r="L919" s="30">
        <f t="shared" si="366"/>
        <v>0</v>
      </c>
      <c r="M919" s="30">
        <f t="shared" si="366"/>
        <v>138383140985</v>
      </c>
      <c r="N919" s="30">
        <f t="shared" si="366"/>
        <v>138383140985</v>
      </c>
      <c r="O919" s="30">
        <f t="shared" si="366"/>
        <v>138383140985</v>
      </c>
      <c r="P919" s="30">
        <f t="shared" si="366"/>
        <v>27914520438</v>
      </c>
      <c r="Q919" s="31">
        <f t="shared" si="366"/>
        <v>27914520438</v>
      </c>
    </row>
    <row r="920" spans="1:17" ht="18.600000000000001" thickBot="1" x14ac:dyDescent="0.35">
      <c r="A920" s="79" t="s">
        <v>425</v>
      </c>
      <c r="B920" s="20" t="s">
        <v>304</v>
      </c>
      <c r="C920" s="21" t="s">
        <v>175</v>
      </c>
      <c r="D920" s="21">
        <v>11</v>
      </c>
      <c r="E920" s="21" t="s">
        <v>22</v>
      </c>
      <c r="F920" s="22" t="s">
        <v>211</v>
      </c>
      <c r="G920" s="24">
        <v>138383140985</v>
      </c>
      <c r="H920" s="24">
        <v>0</v>
      </c>
      <c r="I920" s="24">
        <v>0</v>
      </c>
      <c r="J920" s="24">
        <v>0</v>
      </c>
      <c r="K920" s="24">
        <v>0</v>
      </c>
      <c r="L920" s="24">
        <f t="shared" si="351"/>
        <v>0</v>
      </c>
      <c r="M920" s="24">
        <f>+G920+L920</f>
        <v>138383140985</v>
      </c>
      <c r="N920" s="24">
        <v>138383140985</v>
      </c>
      <c r="O920" s="24">
        <v>138383140985</v>
      </c>
      <c r="P920" s="24">
        <v>27914520438</v>
      </c>
      <c r="Q920" s="26">
        <v>27914520438</v>
      </c>
    </row>
    <row r="921" spans="1:17" ht="63" thickBot="1" x14ac:dyDescent="0.35">
      <c r="A921" s="79" t="s">
        <v>425</v>
      </c>
      <c r="B921" s="15" t="s">
        <v>305</v>
      </c>
      <c r="C921" s="53"/>
      <c r="D921" s="53"/>
      <c r="E921" s="53"/>
      <c r="F921" s="17" t="s">
        <v>306</v>
      </c>
      <c r="G921" s="30">
        <f t="shared" ref="G921:Q923" si="367">+G922</f>
        <v>325658709524</v>
      </c>
      <c r="H921" s="30">
        <f t="shared" si="367"/>
        <v>0</v>
      </c>
      <c r="I921" s="30">
        <f t="shared" si="367"/>
        <v>0</v>
      </c>
      <c r="J921" s="30">
        <f t="shared" si="367"/>
        <v>0</v>
      </c>
      <c r="K921" s="30">
        <f t="shared" si="367"/>
        <v>0</v>
      </c>
      <c r="L921" s="30">
        <f t="shared" si="367"/>
        <v>0</v>
      </c>
      <c r="M921" s="30">
        <f t="shared" si="367"/>
        <v>325658709524</v>
      </c>
      <c r="N921" s="30">
        <f t="shared" si="367"/>
        <v>325658709524</v>
      </c>
      <c r="O921" s="30">
        <f t="shared" si="367"/>
        <v>325658709524</v>
      </c>
      <c r="P921" s="30">
        <f t="shared" si="367"/>
        <v>0</v>
      </c>
      <c r="Q921" s="31">
        <f t="shared" si="367"/>
        <v>0</v>
      </c>
    </row>
    <row r="922" spans="1:17" ht="63" thickBot="1" x14ac:dyDescent="0.35">
      <c r="A922" s="79" t="s">
        <v>425</v>
      </c>
      <c r="B922" s="15" t="s">
        <v>307</v>
      </c>
      <c r="C922" s="21"/>
      <c r="D922" s="21"/>
      <c r="E922" s="21"/>
      <c r="F922" s="54" t="s">
        <v>306</v>
      </c>
      <c r="G922" s="30">
        <f t="shared" si="367"/>
        <v>325658709524</v>
      </c>
      <c r="H922" s="30">
        <f t="shared" si="367"/>
        <v>0</v>
      </c>
      <c r="I922" s="30">
        <f t="shared" si="367"/>
        <v>0</v>
      </c>
      <c r="J922" s="30">
        <f t="shared" si="367"/>
        <v>0</v>
      </c>
      <c r="K922" s="30">
        <f t="shared" si="367"/>
        <v>0</v>
      </c>
      <c r="L922" s="30">
        <f t="shared" si="367"/>
        <v>0</v>
      </c>
      <c r="M922" s="30">
        <f t="shared" si="367"/>
        <v>325658709524</v>
      </c>
      <c r="N922" s="30">
        <f t="shared" si="367"/>
        <v>325658709524</v>
      </c>
      <c r="O922" s="30">
        <f t="shared" si="367"/>
        <v>325658709524</v>
      </c>
      <c r="P922" s="30">
        <f t="shared" si="367"/>
        <v>0</v>
      </c>
      <c r="Q922" s="31">
        <f t="shared" si="367"/>
        <v>0</v>
      </c>
    </row>
    <row r="923" spans="1:17" ht="18.600000000000001" thickBot="1" x14ac:dyDescent="0.35">
      <c r="A923" s="79" t="s">
        <v>425</v>
      </c>
      <c r="B923" s="15" t="s">
        <v>308</v>
      </c>
      <c r="C923" s="21"/>
      <c r="D923" s="21"/>
      <c r="E923" s="21"/>
      <c r="F923" s="17" t="s">
        <v>221</v>
      </c>
      <c r="G923" s="30">
        <f t="shared" si="367"/>
        <v>325658709524</v>
      </c>
      <c r="H923" s="30">
        <f t="shared" si="367"/>
        <v>0</v>
      </c>
      <c r="I923" s="30">
        <f t="shared" si="367"/>
        <v>0</v>
      </c>
      <c r="J923" s="30">
        <f t="shared" si="367"/>
        <v>0</v>
      </c>
      <c r="K923" s="30">
        <f t="shared" si="367"/>
        <v>0</v>
      </c>
      <c r="L923" s="30">
        <f t="shared" si="367"/>
        <v>0</v>
      </c>
      <c r="M923" s="30">
        <f t="shared" si="367"/>
        <v>325658709524</v>
      </c>
      <c r="N923" s="30">
        <f t="shared" si="367"/>
        <v>325658709524</v>
      </c>
      <c r="O923" s="30">
        <f t="shared" si="367"/>
        <v>325658709524</v>
      </c>
      <c r="P923" s="30">
        <f t="shared" si="367"/>
        <v>0</v>
      </c>
      <c r="Q923" s="31">
        <f t="shared" si="367"/>
        <v>0</v>
      </c>
    </row>
    <row r="924" spans="1:17" ht="18.600000000000001" thickBot="1" x14ac:dyDescent="0.35">
      <c r="A924" s="79" t="s">
        <v>425</v>
      </c>
      <c r="B924" s="20" t="s">
        <v>309</v>
      </c>
      <c r="C924" s="21" t="s">
        <v>175</v>
      </c>
      <c r="D924" s="21">
        <v>11</v>
      </c>
      <c r="E924" s="21" t="s">
        <v>22</v>
      </c>
      <c r="F924" s="22" t="s">
        <v>211</v>
      </c>
      <c r="G924" s="24">
        <v>325658709524</v>
      </c>
      <c r="H924" s="24">
        <v>0</v>
      </c>
      <c r="I924" s="24">
        <v>0</v>
      </c>
      <c r="J924" s="24">
        <v>0</v>
      </c>
      <c r="K924" s="24">
        <v>0</v>
      </c>
      <c r="L924" s="24">
        <f t="shared" si="351"/>
        <v>0</v>
      </c>
      <c r="M924" s="24">
        <f>+G924+L924</f>
        <v>325658709524</v>
      </c>
      <c r="N924" s="24">
        <v>325658709524</v>
      </c>
      <c r="O924" s="24">
        <v>325658709524</v>
      </c>
      <c r="P924" s="24">
        <v>0</v>
      </c>
      <c r="Q924" s="26">
        <v>0</v>
      </c>
    </row>
    <row r="925" spans="1:17" ht="63" thickBot="1" x14ac:dyDescent="0.35">
      <c r="A925" s="79" t="s">
        <v>425</v>
      </c>
      <c r="B925" s="15" t="s">
        <v>310</v>
      </c>
      <c r="C925" s="53"/>
      <c r="D925" s="53"/>
      <c r="E925" s="53"/>
      <c r="F925" s="17" t="s">
        <v>311</v>
      </c>
      <c r="G925" s="30">
        <f>+G926</f>
        <v>101620433497</v>
      </c>
      <c r="H925" s="30">
        <f t="shared" ref="H925:Q927" si="368">+H926</f>
        <v>0</v>
      </c>
      <c r="I925" s="30">
        <f t="shared" si="368"/>
        <v>0</v>
      </c>
      <c r="J925" s="30">
        <f t="shared" si="368"/>
        <v>0</v>
      </c>
      <c r="K925" s="30">
        <f t="shared" si="368"/>
        <v>0</v>
      </c>
      <c r="L925" s="30">
        <f t="shared" si="368"/>
        <v>0</v>
      </c>
      <c r="M925" s="30">
        <f t="shared" si="368"/>
        <v>101620433497</v>
      </c>
      <c r="N925" s="30">
        <f t="shared" si="368"/>
        <v>101620433497</v>
      </c>
      <c r="O925" s="30">
        <f t="shared" si="368"/>
        <v>101620433497</v>
      </c>
      <c r="P925" s="30">
        <f t="shared" si="368"/>
        <v>89796372</v>
      </c>
      <c r="Q925" s="31">
        <f t="shared" si="368"/>
        <v>89796372</v>
      </c>
    </row>
    <row r="926" spans="1:17" ht="63" thickBot="1" x14ac:dyDescent="0.35">
      <c r="A926" s="79" t="s">
        <v>425</v>
      </c>
      <c r="B926" s="15" t="s">
        <v>312</v>
      </c>
      <c r="C926" s="21"/>
      <c r="D926" s="21"/>
      <c r="E926" s="21"/>
      <c r="F926" s="54" t="s">
        <v>311</v>
      </c>
      <c r="G926" s="30">
        <f t="shared" ref="G926:Q927" si="369">+G927</f>
        <v>101620433497</v>
      </c>
      <c r="H926" s="30">
        <f t="shared" si="369"/>
        <v>0</v>
      </c>
      <c r="I926" s="30">
        <f t="shared" si="369"/>
        <v>0</v>
      </c>
      <c r="J926" s="30">
        <f t="shared" si="369"/>
        <v>0</v>
      </c>
      <c r="K926" s="30">
        <f t="shared" si="369"/>
        <v>0</v>
      </c>
      <c r="L926" s="30">
        <f t="shared" si="369"/>
        <v>0</v>
      </c>
      <c r="M926" s="30">
        <f t="shared" si="369"/>
        <v>101620433497</v>
      </c>
      <c r="N926" s="30">
        <f t="shared" si="369"/>
        <v>101620433497</v>
      </c>
      <c r="O926" s="30">
        <f t="shared" si="369"/>
        <v>101620433497</v>
      </c>
      <c r="P926" s="30">
        <f t="shared" si="369"/>
        <v>89796372</v>
      </c>
      <c r="Q926" s="31">
        <f t="shared" si="369"/>
        <v>89796372</v>
      </c>
    </row>
    <row r="927" spans="1:17" ht="18.600000000000001" thickBot="1" x14ac:dyDescent="0.35">
      <c r="A927" s="79" t="s">
        <v>425</v>
      </c>
      <c r="B927" s="15" t="s">
        <v>313</v>
      </c>
      <c r="C927" s="21"/>
      <c r="D927" s="21"/>
      <c r="E927" s="21"/>
      <c r="F927" s="17" t="s">
        <v>221</v>
      </c>
      <c r="G927" s="30">
        <f t="shared" si="369"/>
        <v>101620433497</v>
      </c>
      <c r="H927" s="30">
        <f t="shared" si="369"/>
        <v>0</v>
      </c>
      <c r="I927" s="30">
        <f t="shared" si="369"/>
        <v>0</v>
      </c>
      <c r="J927" s="30">
        <f t="shared" si="369"/>
        <v>0</v>
      </c>
      <c r="K927" s="30">
        <f t="shared" si="369"/>
        <v>0</v>
      </c>
      <c r="L927" s="30">
        <f t="shared" si="369"/>
        <v>0</v>
      </c>
      <c r="M927" s="30">
        <f t="shared" si="369"/>
        <v>101620433497</v>
      </c>
      <c r="N927" s="30">
        <f t="shared" si="368"/>
        <v>101620433497</v>
      </c>
      <c r="O927" s="30">
        <f t="shared" si="368"/>
        <v>101620433497</v>
      </c>
      <c r="P927" s="30">
        <f t="shared" si="368"/>
        <v>89796372</v>
      </c>
      <c r="Q927" s="31">
        <f t="shared" si="368"/>
        <v>89796372</v>
      </c>
    </row>
    <row r="928" spans="1:17" ht="18.600000000000001" thickBot="1" x14ac:dyDescent="0.35">
      <c r="A928" s="79" t="s">
        <v>425</v>
      </c>
      <c r="B928" s="20" t="s">
        <v>314</v>
      </c>
      <c r="C928" s="21" t="s">
        <v>175</v>
      </c>
      <c r="D928" s="21">
        <v>11</v>
      </c>
      <c r="E928" s="21" t="s">
        <v>22</v>
      </c>
      <c r="F928" s="22" t="s">
        <v>211</v>
      </c>
      <c r="G928" s="24">
        <v>101620433497</v>
      </c>
      <c r="H928" s="24">
        <v>0</v>
      </c>
      <c r="I928" s="24">
        <v>0</v>
      </c>
      <c r="J928" s="24">
        <v>0</v>
      </c>
      <c r="K928" s="24">
        <v>0</v>
      </c>
      <c r="L928" s="24">
        <f t="shared" si="351"/>
        <v>0</v>
      </c>
      <c r="M928" s="24">
        <f>+G928+L928</f>
        <v>101620433497</v>
      </c>
      <c r="N928" s="24">
        <v>101620433497</v>
      </c>
      <c r="O928" s="24">
        <v>101620433497</v>
      </c>
      <c r="P928" s="24">
        <v>89796372</v>
      </c>
      <c r="Q928" s="26">
        <v>89796372</v>
      </c>
    </row>
    <row r="929" spans="1:17" ht="63" thickBot="1" x14ac:dyDescent="0.35">
      <c r="A929" s="79" t="s">
        <v>425</v>
      </c>
      <c r="B929" s="15" t="s">
        <v>315</v>
      </c>
      <c r="C929" s="53"/>
      <c r="D929" s="53"/>
      <c r="E929" s="53"/>
      <c r="F929" s="17" t="s">
        <v>316</v>
      </c>
      <c r="G929" s="30">
        <f t="shared" ref="G929:Q931" si="370">+G930</f>
        <v>331558916195</v>
      </c>
      <c r="H929" s="30">
        <f t="shared" si="370"/>
        <v>0</v>
      </c>
      <c r="I929" s="30">
        <f t="shared" si="370"/>
        <v>0</v>
      </c>
      <c r="J929" s="30">
        <f t="shared" si="370"/>
        <v>0</v>
      </c>
      <c r="K929" s="30">
        <f t="shared" si="370"/>
        <v>0</v>
      </c>
      <c r="L929" s="30">
        <f t="shared" si="370"/>
        <v>0</v>
      </c>
      <c r="M929" s="30">
        <f t="shared" si="370"/>
        <v>331558916195</v>
      </c>
      <c r="N929" s="30">
        <f t="shared" si="370"/>
        <v>331558916195</v>
      </c>
      <c r="O929" s="30">
        <f t="shared" si="370"/>
        <v>331558916195</v>
      </c>
      <c r="P929" s="30">
        <f t="shared" si="370"/>
        <v>0</v>
      </c>
      <c r="Q929" s="31">
        <f t="shared" si="370"/>
        <v>0</v>
      </c>
    </row>
    <row r="930" spans="1:17" ht="63" thickBot="1" x14ac:dyDescent="0.35">
      <c r="A930" s="79" t="s">
        <v>425</v>
      </c>
      <c r="B930" s="15" t="s">
        <v>317</v>
      </c>
      <c r="C930" s="21"/>
      <c r="D930" s="21"/>
      <c r="E930" s="21"/>
      <c r="F930" s="17" t="s">
        <v>316</v>
      </c>
      <c r="G930" s="30">
        <f t="shared" si="370"/>
        <v>331558916195</v>
      </c>
      <c r="H930" s="30">
        <f t="shared" si="370"/>
        <v>0</v>
      </c>
      <c r="I930" s="30">
        <f t="shared" si="370"/>
        <v>0</v>
      </c>
      <c r="J930" s="30">
        <f t="shared" si="370"/>
        <v>0</v>
      </c>
      <c r="K930" s="30">
        <f t="shared" si="370"/>
        <v>0</v>
      </c>
      <c r="L930" s="30">
        <f t="shared" si="370"/>
        <v>0</v>
      </c>
      <c r="M930" s="30">
        <f t="shared" si="370"/>
        <v>331558916195</v>
      </c>
      <c r="N930" s="30">
        <f t="shared" si="370"/>
        <v>331558916195</v>
      </c>
      <c r="O930" s="30">
        <f t="shared" si="370"/>
        <v>331558916195</v>
      </c>
      <c r="P930" s="30">
        <f t="shared" si="370"/>
        <v>0</v>
      </c>
      <c r="Q930" s="31">
        <f t="shared" si="370"/>
        <v>0</v>
      </c>
    </row>
    <row r="931" spans="1:17" ht="18.600000000000001" thickBot="1" x14ac:dyDescent="0.35">
      <c r="A931" s="79" t="s">
        <v>425</v>
      </c>
      <c r="B931" s="15" t="s">
        <v>318</v>
      </c>
      <c r="C931" s="21"/>
      <c r="D931" s="21"/>
      <c r="E931" s="21"/>
      <c r="F931" s="17" t="s">
        <v>221</v>
      </c>
      <c r="G931" s="30">
        <f t="shared" si="370"/>
        <v>331558916195</v>
      </c>
      <c r="H931" s="30">
        <f t="shared" si="370"/>
        <v>0</v>
      </c>
      <c r="I931" s="30">
        <f t="shared" si="370"/>
        <v>0</v>
      </c>
      <c r="J931" s="30">
        <f t="shared" si="370"/>
        <v>0</v>
      </c>
      <c r="K931" s="30">
        <f t="shared" si="370"/>
        <v>0</v>
      </c>
      <c r="L931" s="30">
        <f t="shared" si="370"/>
        <v>0</v>
      </c>
      <c r="M931" s="30">
        <f t="shared" si="370"/>
        <v>331558916195</v>
      </c>
      <c r="N931" s="30">
        <f t="shared" si="370"/>
        <v>331558916195</v>
      </c>
      <c r="O931" s="30">
        <f t="shared" si="370"/>
        <v>331558916195</v>
      </c>
      <c r="P931" s="30">
        <f t="shared" si="370"/>
        <v>0</v>
      </c>
      <c r="Q931" s="31">
        <f t="shared" si="370"/>
        <v>0</v>
      </c>
    </row>
    <row r="932" spans="1:17" ht="18.600000000000001" thickBot="1" x14ac:dyDescent="0.35">
      <c r="A932" s="79" t="s">
        <v>425</v>
      </c>
      <c r="B932" s="20" t="s">
        <v>319</v>
      </c>
      <c r="C932" s="21" t="s">
        <v>175</v>
      </c>
      <c r="D932" s="21">
        <v>11</v>
      </c>
      <c r="E932" s="21" t="s">
        <v>22</v>
      </c>
      <c r="F932" s="22" t="s">
        <v>211</v>
      </c>
      <c r="G932" s="24">
        <v>331558916195</v>
      </c>
      <c r="H932" s="24">
        <v>0</v>
      </c>
      <c r="I932" s="24">
        <v>0</v>
      </c>
      <c r="J932" s="24">
        <v>0</v>
      </c>
      <c r="K932" s="24">
        <v>0</v>
      </c>
      <c r="L932" s="24">
        <f t="shared" si="351"/>
        <v>0</v>
      </c>
      <c r="M932" s="24">
        <f>+G932+L932</f>
        <v>331558916195</v>
      </c>
      <c r="N932" s="24">
        <v>331558916195</v>
      </c>
      <c r="O932" s="24">
        <v>331558916195</v>
      </c>
      <c r="P932" s="24">
        <v>0</v>
      </c>
      <c r="Q932" s="26">
        <v>0</v>
      </c>
    </row>
    <row r="933" spans="1:17" ht="63" thickBot="1" x14ac:dyDescent="0.35">
      <c r="A933" s="79" t="s">
        <v>425</v>
      </c>
      <c r="B933" s="15" t="s">
        <v>320</v>
      </c>
      <c r="C933" s="53"/>
      <c r="D933" s="53"/>
      <c r="E933" s="53"/>
      <c r="F933" s="17" t="s">
        <v>321</v>
      </c>
      <c r="G933" s="30">
        <f t="shared" ref="G933:Q935" si="371">+G934</f>
        <v>57639326986</v>
      </c>
      <c r="H933" s="30">
        <f t="shared" si="371"/>
        <v>0</v>
      </c>
      <c r="I933" s="30">
        <f t="shared" si="371"/>
        <v>0</v>
      </c>
      <c r="J933" s="30">
        <f t="shared" si="371"/>
        <v>0</v>
      </c>
      <c r="K933" s="30">
        <f t="shared" si="371"/>
        <v>0</v>
      </c>
      <c r="L933" s="30">
        <f t="shared" si="371"/>
        <v>0</v>
      </c>
      <c r="M933" s="30">
        <f t="shared" si="371"/>
        <v>57639326986</v>
      </c>
      <c r="N933" s="30">
        <f t="shared" si="371"/>
        <v>57639326986</v>
      </c>
      <c r="O933" s="30">
        <f t="shared" si="371"/>
        <v>57639326986</v>
      </c>
      <c r="P933" s="30">
        <f t="shared" si="371"/>
        <v>0</v>
      </c>
      <c r="Q933" s="31">
        <f t="shared" si="371"/>
        <v>0</v>
      </c>
    </row>
    <row r="934" spans="1:17" ht="63" thickBot="1" x14ac:dyDescent="0.35">
      <c r="A934" s="79" t="s">
        <v>425</v>
      </c>
      <c r="B934" s="15" t="s">
        <v>322</v>
      </c>
      <c r="C934" s="21"/>
      <c r="D934" s="21"/>
      <c r="E934" s="21"/>
      <c r="F934" s="54" t="s">
        <v>321</v>
      </c>
      <c r="G934" s="30">
        <f t="shared" si="371"/>
        <v>57639326986</v>
      </c>
      <c r="H934" s="30">
        <f t="shared" si="371"/>
        <v>0</v>
      </c>
      <c r="I934" s="30">
        <f t="shared" si="371"/>
        <v>0</v>
      </c>
      <c r="J934" s="30">
        <f t="shared" si="371"/>
        <v>0</v>
      </c>
      <c r="K934" s="30">
        <f t="shared" si="371"/>
        <v>0</v>
      </c>
      <c r="L934" s="30">
        <f t="shared" si="371"/>
        <v>0</v>
      </c>
      <c r="M934" s="30">
        <f t="shared" si="371"/>
        <v>57639326986</v>
      </c>
      <c r="N934" s="30">
        <f t="shared" si="371"/>
        <v>57639326986</v>
      </c>
      <c r="O934" s="30">
        <f t="shared" si="371"/>
        <v>57639326986</v>
      </c>
      <c r="P934" s="30">
        <f t="shared" si="371"/>
        <v>0</v>
      </c>
      <c r="Q934" s="31">
        <f t="shared" si="371"/>
        <v>0</v>
      </c>
    </row>
    <row r="935" spans="1:17" ht="18.600000000000001" thickBot="1" x14ac:dyDescent="0.35">
      <c r="A935" s="79" t="s">
        <v>425</v>
      </c>
      <c r="B935" s="15" t="s">
        <v>323</v>
      </c>
      <c r="C935" s="21"/>
      <c r="D935" s="21"/>
      <c r="E935" s="21"/>
      <c r="F935" s="17" t="s">
        <v>221</v>
      </c>
      <c r="G935" s="30">
        <f t="shared" si="371"/>
        <v>57639326986</v>
      </c>
      <c r="H935" s="30">
        <f t="shared" si="371"/>
        <v>0</v>
      </c>
      <c r="I935" s="30">
        <f t="shared" si="371"/>
        <v>0</v>
      </c>
      <c r="J935" s="30">
        <f t="shared" si="371"/>
        <v>0</v>
      </c>
      <c r="K935" s="30">
        <f t="shared" si="371"/>
        <v>0</v>
      </c>
      <c r="L935" s="30">
        <f t="shared" si="371"/>
        <v>0</v>
      </c>
      <c r="M935" s="30">
        <f t="shared" si="371"/>
        <v>57639326986</v>
      </c>
      <c r="N935" s="30">
        <f t="shared" si="371"/>
        <v>57639326986</v>
      </c>
      <c r="O935" s="30">
        <f t="shared" si="371"/>
        <v>57639326986</v>
      </c>
      <c r="P935" s="30">
        <f t="shared" si="371"/>
        <v>0</v>
      </c>
      <c r="Q935" s="31">
        <f t="shared" si="371"/>
        <v>0</v>
      </c>
    </row>
    <row r="936" spans="1:17" ht="18.600000000000001" thickBot="1" x14ac:dyDescent="0.35">
      <c r="A936" s="79" t="s">
        <v>425</v>
      </c>
      <c r="B936" s="20" t="s">
        <v>324</v>
      </c>
      <c r="C936" s="21" t="s">
        <v>175</v>
      </c>
      <c r="D936" s="21">
        <v>11</v>
      </c>
      <c r="E936" s="21" t="s">
        <v>22</v>
      </c>
      <c r="F936" s="22" t="s">
        <v>211</v>
      </c>
      <c r="G936" s="24">
        <v>57639326986</v>
      </c>
      <c r="H936" s="24">
        <v>0</v>
      </c>
      <c r="I936" s="24">
        <v>0</v>
      </c>
      <c r="J936" s="24">
        <v>0</v>
      </c>
      <c r="K936" s="24">
        <v>0</v>
      </c>
      <c r="L936" s="24">
        <f t="shared" si="351"/>
        <v>0</v>
      </c>
      <c r="M936" s="24">
        <f>+G936+L936</f>
        <v>57639326986</v>
      </c>
      <c r="N936" s="24">
        <v>57639326986</v>
      </c>
      <c r="O936" s="24">
        <v>57639326986</v>
      </c>
      <c r="P936" s="24">
        <v>0</v>
      </c>
      <c r="Q936" s="26">
        <v>0</v>
      </c>
    </row>
    <row r="937" spans="1:17" ht="47.4" thickBot="1" x14ac:dyDescent="0.35">
      <c r="A937" s="79" t="s">
        <v>425</v>
      </c>
      <c r="B937" s="56" t="s">
        <v>325</v>
      </c>
      <c r="C937" s="64"/>
      <c r="D937" s="16"/>
      <c r="E937" s="16"/>
      <c r="F937" s="54" t="s">
        <v>403</v>
      </c>
      <c r="G937" s="27">
        <f>+G938</f>
        <v>15000000000</v>
      </c>
      <c r="H937" s="27">
        <f t="shared" ref="H937:K937" si="372">+H938</f>
        <v>0</v>
      </c>
      <c r="I937" s="27">
        <f t="shared" si="372"/>
        <v>0</v>
      </c>
      <c r="J937" s="27">
        <f t="shared" si="372"/>
        <v>0</v>
      </c>
      <c r="K937" s="27">
        <f t="shared" si="372"/>
        <v>0</v>
      </c>
      <c r="L937" s="28">
        <f t="shared" si="351"/>
        <v>0</v>
      </c>
      <c r="M937" s="28">
        <f>+G937+L937</f>
        <v>15000000000</v>
      </c>
      <c r="N937" s="28">
        <f>+N938</f>
        <v>5923289050</v>
      </c>
      <c r="O937" s="28">
        <f>+O938</f>
        <v>354262050</v>
      </c>
      <c r="P937" s="28">
        <v>0</v>
      </c>
      <c r="Q937" s="29">
        <f>+Q938</f>
        <v>0</v>
      </c>
    </row>
    <row r="938" spans="1:17" ht="47.4" thickBot="1" x14ac:dyDescent="0.35">
      <c r="A938" s="79" t="s">
        <v>425</v>
      </c>
      <c r="B938" s="56" t="s">
        <v>402</v>
      </c>
      <c r="C938" s="64"/>
      <c r="D938" s="16"/>
      <c r="E938" s="16"/>
      <c r="F938" s="54" t="s">
        <v>403</v>
      </c>
      <c r="G938" s="27">
        <f>+G939+G941+G943</f>
        <v>15000000000</v>
      </c>
      <c r="H938" s="27">
        <f t="shared" ref="H938:Q938" si="373">+H939+H941+H943</f>
        <v>0</v>
      </c>
      <c r="I938" s="27">
        <f t="shared" si="373"/>
        <v>0</v>
      </c>
      <c r="J938" s="27">
        <f t="shared" si="373"/>
        <v>0</v>
      </c>
      <c r="K938" s="27">
        <f t="shared" si="373"/>
        <v>0</v>
      </c>
      <c r="L938" s="27">
        <f t="shared" si="373"/>
        <v>0</v>
      </c>
      <c r="M938" s="27">
        <f t="shared" si="373"/>
        <v>15000000000</v>
      </c>
      <c r="N938" s="27">
        <f t="shared" si="373"/>
        <v>5923289050</v>
      </c>
      <c r="O938" s="27">
        <f t="shared" si="373"/>
        <v>354262050</v>
      </c>
      <c r="P938" s="27">
        <f t="shared" si="373"/>
        <v>0</v>
      </c>
      <c r="Q938" s="70">
        <f t="shared" si="373"/>
        <v>0</v>
      </c>
    </row>
    <row r="939" spans="1:17" ht="18.600000000000001" thickBot="1" x14ac:dyDescent="0.35">
      <c r="A939" s="79" t="s">
        <v>425</v>
      </c>
      <c r="B939" s="56" t="s">
        <v>404</v>
      </c>
      <c r="C939" s="64"/>
      <c r="D939" s="16"/>
      <c r="E939" s="16"/>
      <c r="F939" s="54" t="s">
        <v>405</v>
      </c>
      <c r="G939" s="27">
        <f>+G940</f>
        <v>3974737950</v>
      </c>
      <c r="H939" s="27">
        <f t="shared" ref="H939:Q939" si="374">+H940</f>
        <v>0</v>
      </c>
      <c r="I939" s="27">
        <f t="shared" si="374"/>
        <v>0</v>
      </c>
      <c r="J939" s="27">
        <f t="shared" si="374"/>
        <v>0</v>
      </c>
      <c r="K939" s="27">
        <f t="shared" si="374"/>
        <v>0</v>
      </c>
      <c r="L939" s="27">
        <f t="shared" si="374"/>
        <v>0</v>
      </c>
      <c r="M939" s="27">
        <f t="shared" si="374"/>
        <v>3974737950</v>
      </c>
      <c r="N939" s="27">
        <f t="shared" si="374"/>
        <v>10000</v>
      </c>
      <c r="O939" s="27">
        <f t="shared" si="374"/>
        <v>0</v>
      </c>
      <c r="P939" s="27">
        <f t="shared" si="374"/>
        <v>0</v>
      </c>
      <c r="Q939" s="70">
        <f t="shared" si="374"/>
        <v>0</v>
      </c>
    </row>
    <row r="940" spans="1:17" ht="18.600000000000001" thickBot="1" x14ac:dyDescent="0.35">
      <c r="A940" s="79" t="s">
        <v>425</v>
      </c>
      <c r="B940" s="59" t="s">
        <v>406</v>
      </c>
      <c r="C940" s="60" t="s">
        <v>175</v>
      </c>
      <c r="D940" s="21">
        <v>54</v>
      </c>
      <c r="E940" s="21" t="s">
        <v>22</v>
      </c>
      <c r="F940" s="22" t="s">
        <v>211</v>
      </c>
      <c r="G940" s="35">
        <v>3974737950</v>
      </c>
      <c r="H940" s="35">
        <v>0</v>
      </c>
      <c r="I940" s="35">
        <v>0</v>
      </c>
      <c r="J940" s="35">
        <v>0</v>
      </c>
      <c r="K940" s="35">
        <v>0</v>
      </c>
      <c r="L940" s="35">
        <f t="shared" ref="L940:L995" si="375">+H940-I940+J940-K940</f>
        <v>0</v>
      </c>
      <c r="M940" s="24">
        <f>+G940+L940</f>
        <v>3974737950</v>
      </c>
      <c r="N940" s="35">
        <v>10000</v>
      </c>
      <c r="O940" s="35">
        <v>0</v>
      </c>
      <c r="P940" s="35">
        <v>0</v>
      </c>
      <c r="Q940" s="71">
        <v>0</v>
      </c>
    </row>
    <row r="941" spans="1:17" ht="31.8" thickBot="1" x14ac:dyDescent="0.35">
      <c r="A941" s="79" t="s">
        <v>425</v>
      </c>
      <c r="B941" s="56" t="s">
        <v>407</v>
      </c>
      <c r="C941" s="64"/>
      <c r="D941" s="16"/>
      <c r="E941" s="16"/>
      <c r="F941" s="54" t="s">
        <v>408</v>
      </c>
      <c r="G941" s="27">
        <f>+G942</f>
        <v>5396885000</v>
      </c>
      <c r="H941" s="27">
        <f t="shared" ref="H941:Q941" si="376">+H942</f>
        <v>0</v>
      </c>
      <c r="I941" s="27">
        <f t="shared" si="376"/>
        <v>0</v>
      </c>
      <c r="J941" s="27">
        <f t="shared" si="376"/>
        <v>0</v>
      </c>
      <c r="K941" s="27">
        <f t="shared" si="376"/>
        <v>0</v>
      </c>
      <c r="L941" s="27">
        <f t="shared" si="376"/>
        <v>0</v>
      </c>
      <c r="M941" s="27">
        <f t="shared" si="376"/>
        <v>5396885000</v>
      </c>
      <c r="N941" s="27">
        <f t="shared" si="376"/>
        <v>5396885000</v>
      </c>
      <c r="O941" s="27">
        <f t="shared" si="376"/>
        <v>0</v>
      </c>
      <c r="P941" s="27">
        <f t="shared" si="376"/>
        <v>0</v>
      </c>
      <c r="Q941" s="70">
        <f t="shared" si="376"/>
        <v>0</v>
      </c>
    </row>
    <row r="942" spans="1:17" ht="18.600000000000001" thickBot="1" x14ac:dyDescent="0.35">
      <c r="A942" s="79" t="s">
        <v>425</v>
      </c>
      <c r="B942" s="59" t="s">
        <v>409</v>
      </c>
      <c r="C942" s="60" t="s">
        <v>175</v>
      </c>
      <c r="D942" s="21">
        <v>54</v>
      </c>
      <c r="E942" s="21" t="s">
        <v>22</v>
      </c>
      <c r="F942" s="22" t="s">
        <v>211</v>
      </c>
      <c r="G942" s="35">
        <v>5396885000</v>
      </c>
      <c r="H942" s="35">
        <v>0</v>
      </c>
      <c r="I942" s="35">
        <v>0</v>
      </c>
      <c r="J942" s="35">
        <v>0</v>
      </c>
      <c r="K942" s="35">
        <v>0</v>
      </c>
      <c r="L942" s="35">
        <f t="shared" si="375"/>
        <v>0</v>
      </c>
      <c r="M942" s="24">
        <f>+G942+L942</f>
        <v>5396885000</v>
      </c>
      <c r="N942" s="24">
        <v>5396885000</v>
      </c>
      <c r="O942" s="24">
        <v>0</v>
      </c>
      <c r="P942" s="24">
        <v>0</v>
      </c>
      <c r="Q942" s="26">
        <v>0</v>
      </c>
    </row>
    <row r="943" spans="1:17" ht="18.600000000000001" thickBot="1" x14ac:dyDescent="0.35">
      <c r="A943" s="79" t="s">
        <v>425</v>
      </c>
      <c r="B943" s="56" t="s">
        <v>410</v>
      </c>
      <c r="C943" s="64"/>
      <c r="D943" s="16"/>
      <c r="E943" s="16"/>
      <c r="F943" s="54" t="s">
        <v>221</v>
      </c>
      <c r="G943" s="27">
        <f>+G944</f>
        <v>5628377050</v>
      </c>
      <c r="H943" s="27">
        <f t="shared" ref="H943:Q943" si="377">+H944</f>
        <v>0</v>
      </c>
      <c r="I943" s="27">
        <f t="shared" si="377"/>
        <v>0</v>
      </c>
      <c r="J943" s="27">
        <f t="shared" si="377"/>
        <v>0</v>
      </c>
      <c r="K943" s="27">
        <f t="shared" si="377"/>
        <v>0</v>
      </c>
      <c r="L943" s="27">
        <f t="shared" si="377"/>
        <v>0</v>
      </c>
      <c r="M943" s="27">
        <f t="shared" si="377"/>
        <v>5628377050</v>
      </c>
      <c r="N943" s="27">
        <f t="shared" si="377"/>
        <v>526394050</v>
      </c>
      <c r="O943" s="27">
        <f t="shared" si="377"/>
        <v>354262050</v>
      </c>
      <c r="P943" s="27">
        <f t="shared" si="377"/>
        <v>0</v>
      </c>
      <c r="Q943" s="70">
        <f t="shared" si="377"/>
        <v>0</v>
      </c>
    </row>
    <row r="944" spans="1:17" ht="18.600000000000001" thickBot="1" x14ac:dyDescent="0.35">
      <c r="A944" s="79" t="s">
        <v>425</v>
      </c>
      <c r="B944" s="59" t="s">
        <v>411</v>
      </c>
      <c r="C944" s="60" t="s">
        <v>175</v>
      </c>
      <c r="D944" s="21">
        <v>54</v>
      </c>
      <c r="E944" s="21" t="s">
        <v>22</v>
      </c>
      <c r="F944" s="22" t="s">
        <v>211</v>
      </c>
      <c r="G944" s="35">
        <v>5628377050</v>
      </c>
      <c r="H944" s="35">
        <v>0</v>
      </c>
      <c r="I944" s="35">
        <v>0</v>
      </c>
      <c r="J944" s="35">
        <v>0</v>
      </c>
      <c r="K944" s="35">
        <v>0</v>
      </c>
      <c r="L944" s="35">
        <f t="shared" si="375"/>
        <v>0</v>
      </c>
      <c r="M944" s="24">
        <f>+G944+L944</f>
        <v>5628377050</v>
      </c>
      <c r="N944" s="35">
        <v>526394050</v>
      </c>
      <c r="O944" s="35">
        <v>354262050</v>
      </c>
      <c r="P944" s="35">
        <v>0</v>
      </c>
      <c r="Q944" s="71">
        <v>0</v>
      </c>
    </row>
    <row r="945" spans="1:17" ht="31.8" thickBot="1" x14ac:dyDescent="0.35">
      <c r="A945" s="79" t="s">
        <v>425</v>
      </c>
      <c r="B945" s="15" t="s">
        <v>327</v>
      </c>
      <c r="C945" s="53"/>
      <c r="D945" s="53"/>
      <c r="E945" s="53"/>
      <c r="F945" s="54" t="s">
        <v>328</v>
      </c>
      <c r="G945" s="30">
        <f t="shared" ref="G945:Q949" si="378">+G946</f>
        <v>2500000000</v>
      </c>
      <c r="H945" s="30">
        <f t="shared" si="378"/>
        <v>0</v>
      </c>
      <c r="I945" s="30">
        <f t="shared" si="378"/>
        <v>0</v>
      </c>
      <c r="J945" s="30">
        <f t="shared" si="378"/>
        <v>0</v>
      </c>
      <c r="K945" s="30">
        <f t="shared" si="378"/>
        <v>0</v>
      </c>
      <c r="L945" s="30">
        <f t="shared" si="378"/>
        <v>0</v>
      </c>
      <c r="M945" s="30">
        <f t="shared" si="378"/>
        <v>2500000000</v>
      </c>
      <c r="N945" s="30">
        <f t="shared" si="378"/>
        <v>2006783093.0899999</v>
      </c>
      <c r="O945" s="30">
        <f t="shared" si="378"/>
        <v>1827853430.8599999</v>
      </c>
      <c r="P945" s="30">
        <f t="shared" si="378"/>
        <v>410890344.25999999</v>
      </c>
      <c r="Q945" s="31">
        <f t="shared" si="378"/>
        <v>410890344.25999999</v>
      </c>
    </row>
    <row r="946" spans="1:17" ht="18.600000000000001" thickBot="1" x14ac:dyDescent="0.35">
      <c r="A946" s="79" t="s">
        <v>425</v>
      </c>
      <c r="B946" s="15" t="s">
        <v>329</v>
      </c>
      <c r="C946" s="21"/>
      <c r="D946" s="21"/>
      <c r="E946" s="21"/>
      <c r="F946" s="17" t="s">
        <v>204</v>
      </c>
      <c r="G946" s="30">
        <f t="shared" si="378"/>
        <v>2500000000</v>
      </c>
      <c r="H946" s="30">
        <f t="shared" si="378"/>
        <v>0</v>
      </c>
      <c r="I946" s="30">
        <f t="shared" si="378"/>
        <v>0</v>
      </c>
      <c r="J946" s="30">
        <f t="shared" si="378"/>
        <v>0</v>
      </c>
      <c r="K946" s="30">
        <f t="shared" si="378"/>
        <v>0</v>
      </c>
      <c r="L946" s="30">
        <f t="shared" si="378"/>
        <v>0</v>
      </c>
      <c r="M946" s="30">
        <f t="shared" si="378"/>
        <v>2500000000</v>
      </c>
      <c r="N946" s="30">
        <f t="shared" si="378"/>
        <v>2006783093.0899999</v>
      </c>
      <c r="O946" s="30">
        <f t="shared" si="378"/>
        <v>1827853430.8599999</v>
      </c>
      <c r="P946" s="30">
        <f t="shared" si="378"/>
        <v>410890344.25999999</v>
      </c>
      <c r="Q946" s="31">
        <f t="shared" si="378"/>
        <v>410890344.25999999</v>
      </c>
    </row>
    <row r="947" spans="1:17" ht="31.8" thickBot="1" x14ac:dyDescent="0.35">
      <c r="A947" s="79" t="s">
        <v>425</v>
      </c>
      <c r="B947" s="15" t="s">
        <v>330</v>
      </c>
      <c r="C947" s="21"/>
      <c r="D947" s="21"/>
      <c r="E947" s="21"/>
      <c r="F947" s="17" t="s">
        <v>331</v>
      </c>
      <c r="G947" s="30">
        <f t="shared" si="378"/>
        <v>2500000000</v>
      </c>
      <c r="H947" s="30">
        <f t="shared" si="378"/>
        <v>0</v>
      </c>
      <c r="I947" s="30">
        <f t="shared" si="378"/>
        <v>0</v>
      </c>
      <c r="J947" s="30">
        <f t="shared" si="378"/>
        <v>0</v>
      </c>
      <c r="K947" s="30">
        <f t="shared" si="378"/>
        <v>0</v>
      </c>
      <c r="L947" s="30">
        <f t="shared" si="378"/>
        <v>0</v>
      </c>
      <c r="M947" s="30">
        <f t="shared" si="378"/>
        <v>2500000000</v>
      </c>
      <c r="N947" s="30">
        <f t="shared" si="378"/>
        <v>2006783093.0899999</v>
      </c>
      <c r="O947" s="30">
        <f t="shared" si="378"/>
        <v>1827853430.8599999</v>
      </c>
      <c r="P947" s="30">
        <f t="shared" si="378"/>
        <v>410890344.25999999</v>
      </c>
      <c r="Q947" s="31">
        <f t="shared" si="378"/>
        <v>410890344.25999999</v>
      </c>
    </row>
    <row r="948" spans="1:17" ht="31.8" thickBot="1" x14ac:dyDescent="0.35">
      <c r="A948" s="79" t="s">
        <v>425</v>
      </c>
      <c r="B948" s="15" t="s">
        <v>332</v>
      </c>
      <c r="C948" s="21"/>
      <c r="D948" s="21"/>
      <c r="E948" s="21"/>
      <c r="F948" s="17" t="s">
        <v>331</v>
      </c>
      <c r="G948" s="30">
        <f t="shared" si="378"/>
        <v>2500000000</v>
      </c>
      <c r="H948" s="30">
        <f t="shared" si="378"/>
        <v>0</v>
      </c>
      <c r="I948" s="30">
        <f t="shared" si="378"/>
        <v>0</v>
      </c>
      <c r="J948" s="30">
        <f t="shared" si="378"/>
        <v>0</v>
      </c>
      <c r="K948" s="30">
        <f t="shared" si="378"/>
        <v>0</v>
      </c>
      <c r="L948" s="30">
        <f t="shared" si="378"/>
        <v>0</v>
      </c>
      <c r="M948" s="30">
        <f t="shared" si="378"/>
        <v>2500000000</v>
      </c>
      <c r="N948" s="30">
        <f t="shared" si="378"/>
        <v>2006783093.0899999</v>
      </c>
      <c r="O948" s="30">
        <f t="shared" si="378"/>
        <v>1827853430.8599999</v>
      </c>
      <c r="P948" s="30">
        <f t="shared" si="378"/>
        <v>410890344.25999999</v>
      </c>
      <c r="Q948" s="31">
        <f t="shared" si="378"/>
        <v>410890344.25999999</v>
      </c>
    </row>
    <row r="949" spans="1:17" ht="18.600000000000001" thickBot="1" x14ac:dyDescent="0.35">
      <c r="A949" s="79" t="s">
        <v>425</v>
      </c>
      <c r="B949" s="15" t="s">
        <v>333</v>
      </c>
      <c r="C949" s="21"/>
      <c r="D949" s="21"/>
      <c r="E949" s="21"/>
      <c r="F949" s="54" t="s">
        <v>334</v>
      </c>
      <c r="G949" s="30">
        <f t="shared" si="378"/>
        <v>2500000000</v>
      </c>
      <c r="H949" s="30">
        <f t="shared" si="378"/>
        <v>0</v>
      </c>
      <c r="I949" s="30">
        <f t="shared" si="378"/>
        <v>0</v>
      </c>
      <c r="J949" s="30">
        <f t="shared" si="378"/>
        <v>0</v>
      </c>
      <c r="K949" s="30">
        <f t="shared" si="378"/>
        <v>0</v>
      </c>
      <c r="L949" s="30">
        <f t="shared" si="378"/>
        <v>0</v>
      </c>
      <c r="M949" s="30">
        <f t="shared" si="378"/>
        <v>2500000000</v>
      </c>
      <c r="N949" s="30">
        <f t="shared" si="378"/>
        <v>2006783093.0899999</v>
      </c>
      <c r="O949" s="30">
        <f t="shared" si="378"/>
        <v>1827853430.8599999</v>
      </c>
      <c r="P949" s="30">
        <f t="shared" si="378"/>
        <v>410890344.25999999</v>
      </c>
      <c r="Q949" s="31">
        <f t="shared" si="378"/>
        <v>410890344.25999999</v>
      </c>
    </row>
    <row r="950" spans="1:17" ht="18.600000000000001" thickBot="1" x14ac:dyDescent="0.35">
      <c r="A950" s="79" t="s">
        <v>425</v>
      </c>
      <c r="B950" s="20" t="s">
        <v>335</v>
      </c>
      <c r="C950" s="21" t="s">
        <v>175</v>
      </c>
      <c r="D950" s="21">
        <v>11</v>
      </c>
      <c r="E950" s="21" t="s">
        <v>22</v>
      </c>
      <c r="F950" s="22" t="s">
        <v>211</v>
      </c>
      <c r="G950" s="24">
        <v>2500000000</v>
      </c>
      <c r="H950" s="24">
        <v>0</v>
      </c>
      <c r="I950" s="24">
        <v>0</v>
      </c>
      <c r="J950" s="24">
        <v>0</v>
      </c>
      <c r="K950" s="24">
        <v>0</v>
      </c>
      <c r="L950" s="24">
        <f t="shared" si="375"/>
        <v>0</v>
      </c>
      <c r="M950" s="24">
        <f>+G950+L950</f>
        <v>2500000000</v>
      </c>
      <c r="N950" s="24">
        <v>2006783093.0899999</v>
      </c>
      <c r="O950" s="24">
        <v>1827853430.8599999</v>
      </c>
      <c r="P950" s="24">
        <v>410890344.25999999</v>
      </c>
      <c r="Q950" s="26">
        <v>410890344.25999999</v>
      </c>
    </row>
    <row r="951" spans="1:17" ht="18.600000000000001" thickBot="1" x14ac:dyDescent="0.35">
      <c r="A951" s="79" t="s">
        <v>425</v>
      </c>
      <c r="B951" s="15" t="s">
        <v>336</v>
      </c>
      <c r="C951" s="21"/>
      <c r="D951" s="21"/>
      <c r="E951" s="21"/>
      <c r="F951" s="17" t="s">
        <v>337</v>
      </c>
      <c r="G951" s="30">
        <f>+G952</f>
        <v>177265214000</v>
      </c>
      <c r="H951" s="30">
        <f t="shared" ref="H951:Q951" si="379">+H952</f>
        <v>0</v>
      </c>
      <c r="I951" s="30">
        <f t="shared" si="379"/>
        <v>0</v>
      </c>
      <c r="J951" s="30">
        <f t="shared" si="379"/>
        <v>20000000000</v>
      </c>
      <c r="K951" s="30">
        <f t="shared" si="379"/>
        <v>20000000000</v>
      </c>
      <c r="L951" s="30">
        <f t="shared" si="379"/>
        <v>0</v>
      </c>
      <c r="M951" s="30">
        <f t="shared" si="379"/>
        <v>177265214000</v>
      </c>
      <c r="N951" s="30">
        <f t="shared" si="379"/>
        <v>150726630770.33002</v>
      </c>
      <c r="O951" s="30">
        <f t="shared" si="379"/>
        <v>21211135498.279999</v>
      </c>
      <c r="P951" s="30">
        <f t="shared" si="379"/>
        <v>6225807248.1599998</v>
      </c>
      <c r="Q951" s="31">
        <f t="shared" si="379"/>
        <v>6225807248.1599998</v>
      </c>
    </row>
    <row r="952" spans="1:17" ht="18.600000000000001" thickBot="1" x14ac:dyDescent="0.35">
      <c r="A952" s="79" t="s">
        <v>425</v>
      </c>
      <c r="B952" s="15" t="s">
        <v>338</v>
      </c>
      <c r="C952" s="21"/>
      <c r="D952" s="21"/>
      <c r="E952" s="21"/>
      <c r="F952" s="17" t="s">
        <v>204</v>
      </c>
      <c r="G952" s="30">
        <f>+G953+G959</f>
        <v>177265214000</v>
      </c>
      <c r="H952" s="30">
        <f t="shared" ref="H952:Q952" si="380">+H953+H959</f>
        <v>0</v>
      </c>
      <c r="I952" s="30">
        <f t="shared" si="380"/>
        <v>0</v>
      </c>
      <c r="J952" s="30">
        <f t="shared" si="380"/>
        <v>20000000000</v>
      </c>
      <c r="K952" s="30">
        <f t="shared" si="380"/>
        <v>20000000000</v>
      </c>
      <c r="L952" s="30">
        <f t="shared" si="380"/>
        <v>0</v>
      </c>
      <c r="M952" s="30">
        <f t="shared" si="380"/>
        <v>177265214000</v>
      </c>
      <c r="N952" s="30">
        <f t="shared" si="380"/>
        <v>150726630770.33002</v>
      </c>
      <c r="O952" s="30">
        <f t="shared" si="380"/>
        <v>21211135498.279999</v>
      </c>
      <c r="P952" s="30">
        <f t="shared" si="380"/>
        <v>6225807248.1599998</v>
      </c>
      <c r="Q952" s="31">
        <f t="shared" si="380"/>
        <v>6225807248.1599998</v>
      </c>
    </row>
    <row r="953" spans="1:17" ht="47.4" thickBot="1" x14ac:dyDescent="0.35">
      <c r="A953" s="79" t="s">
        <v>425</v>
      </c>
      <c r="B953" s="15" t="s">
        <v>339</v>
      </c>
      <c r="C953" s="21"/>
      <c r="D953" s="21"/>
      <c r="E953" s="21"/>
      <c r="F953" s="54" t="s">
        <v>340</v>
      </c>
      <c r="G953" s="30">
        <f>+G954</f>
        <v>176465214000</v>
      </c>
      <c r="H953" s="30">
        <f t="shared" ref="H953:Q953" si="381">+H954</f>
        <v>0</v>
      </c>
      <c r="I953" s="30">
        <f t="shared" si="381"/>
        <v>0</v>
      </c>
      <c r="J953" s="30">
        <f t="shared" si="381"/>
        <v>20000000000</v>
      </c>
      <c r="K953" s="30">
        <f t="shared" si="381"/>
        <v>20000000000</v>
      </c>
      <c r="L953" s="30">
        <f t="shared" si="381"/>
        <v>0</v>
      </c>
      <c r="M953" s="30">
        <f t="shared" si="381"/>
        <v>176465214000</v>
      </c>
      <c r="N953" s="30">
        <f t="shared" si="381"/>
        <v>150081930666.57001</v>
      </c>
      <c r="O953" s="30">
        <f t="shared" si="381"/>
        <v>20682551605.529999</v>
      </c>
      <c r="P953" s="30">
        <f t="shared" si="381"/>
        <v>6104120296.6099997</v>
      </c>
      <c r="Q953" s="31">
        <f t="shared" si="381"/>
        <v>6104120296.6099997</v>
      </c>
    </row>
    <row r="954" spans="1:17" ht="47.4" thickBot="1" x14ac:dyDescent="0.35">
      <c r="A954" s="79" t="s">
        <v>425</v>
      </c>
      <c r="B954" s="15" t="s">
        <v>341</v>
      </c>
      <c r="C954" s="53"/>
      <c r="D954" s="53"/>
      <c r="E954" s="53"/>
      <c r="F954" s="17" t="s">
        <v>340</v>
      </c>
      <c r="G954" s="30">
        <f>+G955+G957</f>
        <v>176465214000</v>
      </c>
      <c r="H954" s="30">
        <f t="shared" ref="H954:Q954" si="382">+H955+H957</f>
        <v>0</v>
      </c>
      <c r="I954" s="30">
        <f t="shared" si="382"/>
        <v>0</v>
      </c>
      <c r="J954" s="30">
        <f t="shared" si="382"/>
        <v>20000000000</v>
      </c>
      <c r="K954" s="30">
        <f t="shared" si="382"/>
        <v>20000000000</v>
      </c>
      <c r="L954" s="30">
        <f t="shared" si="382"/>
        <v>0</v>
      </c>
      <c r="M954" s="30">
        <f t="shared" si="382"/>
        <v>176465214000</v>
      </c>
      <c r="N954" s="30">
        <f t="shared" si="382"/>
        <v>150081930666.57001</v>
      </c>
      <c r="O954" s="30">
        <f t="shared" si="382"/>
        <v>20682551605.529999</v>
      </c>
      <c r="P954" s="30">
        <f t="shared" si="382"/>
        <v>6104120296.6099997</v>
      </c>
      <c r="Q954" s="31">
        <f t="shared" si="382"/>
        <v>6104120296.6099997</v>
      </c>
    </row>
    <row r="955" spans="1:17" ht="18.600000000000001" thickBot="1" x14ac:dyDescent="0.35">
      <c r="A955" s="79" t="s">
        <v>425</v>
      </c>
      <c r="B955" s="15" t="s">
        <v>342</v>
      </c>
      <c r="C955" s="53"/>
      <c r="D955" s="53"/>
      <c r="E955" s="53"/>
      <c r="F955" s="17" t="s">
        <v>343</v>
      </c>
      <c r="G955" s="30">
        <f>+G956</f>
        <v>114613483443</v>
      </c>
      <c r="H955" s="30">
        <f t="shared" ref="H955:Q955" si="383">+H956</f>
        <v>0</v>
      </c>
      <c r="I955" s="30">
        <f t="shared" si="383"/>
        <v>0</v>
      </c>
      <c r="J955" s="30">
        <f t="shared" si="383"/>
        <v>20000000000</v>
      </c>
      <c r="K955" s="30">
        <f t="shared" si="383"/>
        <v>0</v>
      </c>
      <c r="L955" s="30">
        <f t="shared" si="383"/>
        <v>20000000000</v>
      </c>
      <c r="M955" s="30">
        <f t="shared" si="383"/>
        <v>134613483443</v>
      </c>
      <c r="N955" s="30">
        <f t="shared" si="383"/>
        <v>125457144155.57001</v>
      </c>
      <c r="O955" s="30">
        <f t="shared" si="383"/>
        <v>15264432660.530001</v>
      </c>
      <c r="P955" s="30">
        <f t="shared" si="383"/>
        <v>5478021980.5299997</v>
      </c>
      <c r="Q955" s="31">
        <f t="shared" si="383"/>
        <v>5478021980.5299997</v>
      </c>
    </row>
    <row r="956" spans="1:17" ht="18.600000000000001" thickBot="1" x14ac:dyDescent="0.35">
      <c r="A956" s="79" t="s">
        <v>425</v>
      </c>
      <c r="B956" s="20" t="s">
        <v>344</v>
      </c>
      <c r="C956" s="21" t="s">
        <v>21</v>
      </c>
      <c r="D956" s="21">
        <v>20</v>
      </c>
      <c r="E956" s="21" t="s">
        <v>22</v>
      </c>
      <c r="F956" s="22" t="s">
        <v>211</v>
      </c>
      <c r="G956" s="24">
        <v>114613483443</v>
      </c>
      <c r="H956" s="24">
        <v>0</v>
      </c>
      <c r="I956" s="24">
        <v>0</v>
      </c>
      <c r="J956" s="24">
        <v>20000000000</v>
      </c>
      <c r="K956" s="24">
        <v>0</v>
      </c>
      <c r="L956" s="24">
        <f t="shared" si="375"/>
        <v>20000000000</v>
      </c>
      <c r="M956" s="24">
        <f>+G956+L956</f>
        <v>134613483443</v>
      </c>
      <c r="N956" s="24">
        <v>125457144155.57001</v>
      </c>
      <c r="O956" s="24">
        <v>15264432660.530001</v>
      </c>
      <c r="P956" s="24">
        <v>5478021980.5299997</v>
      </c>
      <c r="Q956" s="26">
        <v>5478021980.5299997</v>
      </c>
    </row>
    <row r="957" spans="1:17" ht="18.600000000000001" thickBot="1" x14ac:dyDescent="0.35">
      <c r="A957" s="79" t="s">
        <v>425</v>
      </c>
      <c r="B957" s="15" t="s">
        <v>345</v>
      </c>
      <c r="C957" s="21"/>
      <c r="D957" s="21"/>
      <c r="E957" s="21"/>
      <c r="F957" s="17" t="s">
        <v>346</v>
      </c>
      <c r="G957" s="30">
        <f>+G958</f>
        <v>61851730557</v>
      </c>
      <c r="H957" s="30">
        <f t="shared" ref="H957:Q957" si="384">+H958</f>
        <v>0</v>
      </c>
      <c r="I957" s="30">
        <f t="shared" si="384"/>
        <v>0</v>
      </c>
      <c r="J957" s="30">
        <f t="shared" si="384"/>
        <v>0</v>
      </c>
      <c r="K957" s="30">
        <f t="shared" si="384"/>
        <v>20000000000</v>
      </c>
      <c r="L957" s="30">
        <f t="shared" si="384"/>
        <v>-20000000000</v>
      </c>
      <c r="M957" s="30">
        <f t="shared" si="384"/>
        <v>41851730557</v>
      </c>
      <c r="N957" s="30">
        <f t="shared" si="384"/>
        <v>24624786511</v>
      </c>
      <c r="O957" s="30">
        <f t="shared" si="384"/>
        <v>5418118945</v>
      </c>
      <c r="P957" s="30">
        <f t="shared" si="384"/>
        <v>626098316.08000004</v>
      </c>
      <c r="Q957" s="31">
        <f t="shared" si="384"/>
        <v>626098316.08000004</v>
      </c>
    </row>
    <row r="958" spans="1:17" ht="18.600000000000001" thickBot="1" x14ac:dyDescent="0.35">
      <c r="A958" s="79" t="s">
        <v>425</v>
      </c>
      <c r="B958" s="20" t="s">
        <v>347</v>
      </c>
      <c r="C958" s="21" t="s">
        <v>21</v>
      </c>
      <c r="D958" s="21">
        <v>20</v>
      </c>
      <c r="E958" s="21" t="s">
        <v>22</v>
      </c>
      <c r="F958" s="22" t="s">
        <v>211</v>
      </c>
      <c r="G958" s="24">
        <v>61851730557</v>
      </c>
      <c r="H958" s="24">
        <v>0</v>
      </c>
      <c r="I958" s="24">
        <v>0</v>
      </c>
      <c r="J958" s="24">
        <v>0</v>
      </c>
      <c r="K958" s="24">
        <v>20000000000</v>
      </c>
      <c r="L958" s="24">
        <f t="shared" si="375"/>
        <v>-20000000000</v>
      </c>
      <c r="M958" s="24">
        <f>+G958+L958</f>
        <v>41851730557</v>
      </c>
      <c r="N958" s="24">
        <v>24624786511</v>
      </c>
      <c r="O958" s="24">
        <v>5418118945</v>
      </c>
      <c r="P958" s="24">
        <v>626098316.08000004</v>
      </c>
      <c r="Q958" s="26">
        <v>626098316.08000004</v>
      </c>
    </row>
    <row r="959" spans="1:17" ht="31.8" thickBot="1" x14ac:dyDescent="0.35">
      <c r="A959" s="79" t="s">
        <v>425</v>
      </c>
      <c r="B959" s="15" t="s">
        <v>348</v>
      </c>
      <c r="C959" s="21"/>
      <c r="D959" s="21"/>
      <c r="E959" s="21"/>
      <c r="F959" s="17" t="s">
        <v>349</v>
      </c>
      <c r="G959" s="30">
        <f t="shared" ref="G959:Q961" si="385">+G960</f>
        <v>800000000</v>
      </c>
      <c r="H959" s="30">
        <f t="shared" si="385"/>
        <v>0</v>
      </c>
      <c r="I959" s="30">
        <f t="shared" si="385"/>
        <v>0</v>
      </c>
      <c r="J959" s="30">
        <f t="shared" si="385"/>
        <v>0</v>
      </c>
      <c r="K959" s="30">
        <f t="shared" si="385"/>
        <v>0</v>
      </c>
      <c r="L959" s="30">
        <f t="shared" si="385"/>
        <v>0</v>
      </c>
      <c r="M959" s="30">
        <f t="shared" si="385"/>
        <v>800000000</v>
      </c>
      <c r="N959" s="30">
        <f t="shared" si="385"/>
        <v>644700103.75999999</v>
      </c>
      <c r="O959" s="30">
        <f t="shared" si="385"/>
        <v>528583892.75</v>
      </c>
      <c r="P959" s="30">
        <f t="shared" si="385"/>
        <v>121686951.55</v>
      </c>
      <c r="Q959" s="31">
        <f t="shared" si="385"/>
        <v>121686951.55</v>
      </c>
    </row>
    <row r="960" spans="1:17" ht="31.8" thickBot="1" x14ac:dyDescent="0.35">
      <c r="A960" s="79" t="s">
        <v>425</v>
      </c>
      <c r="B960" s="15" t="s">
        <v>350</v>
      </c>
      <c r="C960" s="21"/>
      <c r="D960" s="21"/>
      <c r="E960" s="21"/>
      <c r="F960" s="17" t="s">
        <v>349</v>
      </c>
      <c r="G960" s="30">
        <f t="shared" si="385"/>
        <v>800000000</v>
      </c>
      <c r="H960" s="30">
        <f t="shared" si="385"/>
        <v>0</v>
      </c>
      <c r="I960" s="30">
        <f t="shared" si="385"/>
        <v>0</v>
      </c>
      <c r="J960" s="30">
        <f t="shared" si="385"/>
        <v>0</v>
      </c>
      <c r="K960" s="30">
        <f t="shared" si="385"/>
        <v>0</v>
      </c>
      <c r="L960" s="30">
        <f t="shared" si="385"/>
        <v>0</v>
      </c>
      <c r="M960" s="30">
        <f t="shared" si="385"/>
        <v>800000000</v>
      </c>
      <c r="N960" s="30">
        <f t="shared" si="385"/>
        <v>644700103.75999999</v>
      </c>
      <c r="O960" s="30">
        <f t="shared" si="385"/>
        <v>528583892.75</v>
      </c>
      <c r="P960" s="30">
        <f t="shared" si="385"/>
        <v>121686951.55</v>
      </c>
      <c r="Q960" s="31">
        <f t="shared" si="385"/>
        <v>121686951.55</v>
      </c>
    </row>
    <row r="961" spans="1:17" ht="18.600000000000001" thickBot="1" x14ac:dyDescent="0.35">
      <c r="A961" s="79" t="s">
        <v>425</v>
      </c>
      <c r="B961" s="15" t="s">
        <v>351</v>
      </c>
      <c r="C961" s="21"/>
      <c r="D961" s="21"/>
      <c r="E961" s="21"/>
      <c r="F961" s="17" t="s">
        <v>334</v>
      </c>
      <c r="G961" s="18">
        <f t="shared" si="385"/>
        <v>800000000</v>
      </c>
      <c r="H961" s="18">
        <f t="shared" si="385"/>
        <v>0</v>
      </c>
      <c r="I961" s="18">
        <f t="shared" si="385"/>
        <v>0</v>
      </c>
      <c r="J961" s="18">
        <f t="shared" si="385"/>
        <v>0</v>
      </c>
      <c r="K961" s="18">
        <f t="shared" si="385"/>
        <v>0</v>
      </c>
      <c r="L961" s="18">
        <f t="shared" si="385"/>
        <v>0</v>
      </c>
      <c r="M961" s="18">
        <f t="shared" si="385"/>
        <v>800000000</v>
      </c>
      <c r="N961" s="18">
        <f t="shared" si="385"/>
        <v>644700103.75999999</v>
      </c>
      <c r="O961" s="18">
        <f t="shared" si="385"/>
        <v>528583892.75</v>
      </c>
      <c r="P961" s="18">
        <f t="shared" si="385"/>
        <v>121686951.55</v>
      </c>
      <c r="Q961" s="19">
        <f t="shared" si="385"/>
        <v>121686951.55</v>
      </c>
    </row>
    <row r="962" spans="1:17" ht="18.600000000000001" thickBot="1" x14ac:dyDescent="0.35">
      <c r="A962" s="79" t="s">
        <v>425</v>
      </c>
      <c r="B962" s="20" t="s">
        <v>352</v>
      </c>
      <c r="C962" s="21" t="s">
        <v>175</v>
      </c>
      <c r="D962" s="21">
        <v>11</v>
      </c>
      <c r="E962" s="21" t="s">
        <v>22</v>
      </c>
      <c r="F962" s="22" t="s">
        <v>211</v>
      </c>
      <c r="G962" s="24">
        <v>800000000</v>
      </c>
      <c r="H962" s="24">
        <v>0</v>
      </c>
      <c r="I962" s="24">
        <v>0</v>
      </c>
      <c r="J962" s="24">
        <v>0</v>
      </c>
      <c r="K962" s="24">
        <v>0</v>
      </c>
      <c r="L962" s="24">
        <f t="shared" si="375"/>
        <v>0</v>
      </c>
      <c r="M962" s="24">
        <f>+G962+L962</f>
        <v>800000000</v>
      </c>
      <c r="N962" s="24">
        <v>644700103.75999999</v>
      </c>
      <c r="O962" s="24">
        <v>528583892.75</v>
      </c>
      <c r="P962" s="24">
        <v>121686951.55</v>
      </c>
      <c r="Q962" s="26">
        <v>121686951.55</v>
      </c>
    </row>
    <row r="963" spans="1:17" ht="18.600000000000001" thickBot="1" x14ac:dyDescent="0.35">
      <c r="A963" s="79" t="s">
        <v>425</v>
      </c>
      <c r="B963" s="15" t="s">
        <v>353</v>
      </c>
      <c r="C963" s="21"/>
      <c r="D963" s="21"/>
      <c r="E963" s="21"/>
      <c r="F963" s="17" t="s">
        <v>354</v>
      </c>
      <c r="G963" s="27">
        <f t="shared" ref="G963:Q963" si="386">+G964</f>
        <v>4650000000</v>
      </c>
      <c r="H963" s="27">
        <f t="shared" si="386"/>
        <v>0</v>
      </c>
      <c r="I963" s="27">
        <f t="shared" si="386"/>
        <v>0</v>
      </c>
      <c r="J963" s="27">
        <f t="shared" si="386"/>
        <v>0</v>
      </c>
      <c r="K963" s="27">
        <f t="shared" si="386"/>
        <v>0</v>
      </c>
      <c r="L963" s="27">
        <f t="shared" si="386"/>
        <v>0</v>
      </c>
      <c r="M963" s="27">
        <f t="shared" si="386"/>
        <v>4650000000</v>
      </c>
      <c r="N963" s="27">
        <f t="shared" si="386"/>
        <v>3731603069.6199999</v>
      </c>
      <c r="O963" s="27">
        <f t="shared" si="386"/>
        <v>2500020977.5999999</v>
      </c>
      <c r="P963" s="27">
        <f t="shared" si="386"/>
        <v>538808548.19999993</v>
      </c>
      <c r="Q963" s="70">
        <f t="shared" si="386"/>
        <v>538134628.19999993</v>
      </c>
    </row>
    <row r="964" spans="1:17" ht="18.600000000000001" thickBot="1" x14ac:dyDescent="0.35">
      <c r="A964" s="79" t="s">
        <v>425</v>
      </c>
      <c r="B964" s="15" t="s">
        <v>355</v>
      </c>
      <c r="C964" s="21"/>
      <c r="D964" s="21"/>
      <c r="E964" s="21"/>
      <c r="F964" s="54" t="s">
        <v>204</v>
      </c>
      <c r="G964" s="27">
        <f>G965+G970</f>
        <v>4650000000</v>
      </c>
      <c r="H964" s="27">
        <f t="shared" ref="H964:Q964" si="387">H965+H970</f>
        <v>0</v>
      </c>
      <c r="I964" s="27">
        <f t="shared" si="387"/>
        <v>0</v>
      </c>
      <c r="J964" s="27">
        <f t="shared" si="387"/>
        <v>0</v>
      </c>
      <c r="K964" s="27">
        <f t="shared" si="387"/>
        <v>0</v>
      </c>
      <c r="L964" s="27">
        <f t="shared" si="387"/>
        <v>0</v>
      </c>
      <c r="M964" s="27">
        <f t="shared" si="387"/>
        <v>4650000000</v>
      </c>
      <c r="N964" s="27">
        <f t="shared" si="387"/>
        <v>3731603069.6199999</v>
      </c>
      <c r="O964" s="27">
        <f t="shared" si="387"/>
        <v>2500020977.5999999</v>
      </c>
      <c r="P964" s="27">
        <f t="shared" si="387"/>
        <v>538808548.19999993</v>
      </c>
      <c r="Q964" s="70">
        <f t="shared" si="387"/>
        <v>538134628.19999993</v>
      </c>
    </row>
    <row r="965" spans="1:17" ht="31.8" thickBot="1" x14ac:dyDescent="0.35">
      <c r="A965" s="79" t="s">
        <v>425</v>
      </c>
      <c r="B965" s="15" t="s">
        <v>356</v>
      </c>
      <c r="C965" s="53"/>
      <c r="D965" s="53"/>
      <c r="E965" s="53"/>
      <c r="F965" s="17" t="s">
        <v>359</v>
      </c>
      <c r="G965" s="27">
        <f>G966</f>
        <v>1000000000</v>
      </c>
      <c r="H965" s="27">
        <f t="shared" ref="H965:Q965" si="388">H966</f>
        <v>0</v>
      </c>
      <c r="I965" s="27">
        <f t="shared" si="388"/>
        <v>0</v>
      </c>
      <c r="J965" s="27">
        <f t="shared" si="388"/>
        <v>0</v>
      </c>
      <c r="K965" s="27">
        <f t="shared" si="388"/>
        <v>0</v>
      </c>
      <c r="L965" s="27">
        <f t="shared" si="388"/>
        <v>0</v>
      </c>
      <c r="M965" s="27">
        <f t="shared" si="388"/>
        <v>1000000000</v>
      </c>
      <c r="N965" s="27">
        <f t="shared" si="388"/>
        <v>998201665.51999998</v>
      </c>
      <c r="O965" s="27">
        <f t="shared" si="388"/>
        <v>1665.52</v>
      </c>
      <c r="P965" s="27">
        <f t="shared" si="388"/>
        <v>1665.52</v>
      </c>
      <c r="Q965" s="70">
        <f t="shared" si="388"/>
        <v>1665.52</v>
      </c>
    </row>
    <row r="966" spans="1:17" ht="31.8" thickBot="1" x14ac:dyDescent="0.35">
      <c r="A966" s="79" t="s">
        <v>425</v>
      </c>
      <c r="B966" s="15" t="s">
        <v>358</v>
      </c>
      <c r="C966" s="53"/>
      <c r="D966" s="53"/>
      <c r="E966" s="53"/>
      <c r="F966" s="17" t="s">
        <v>359</v>
      </c>
      <c r="G966" s="27">
        <f t="shared" ref="G966:Q966" si="389">+G967</f>
        <v>1000000000</v>
      </c>
      <c r="H966" s="27">
        <f t="shared" si="389"/>
        <v>0</v>
      </c>
      <c r="I966" s="27">
        <f t="shared" si="389"/>
        <v>0</v>
      </c>
      <c r="J966" s="27">
        <f t="shared" si="389"/>
        <v>0</v>
      </c>
      <c r="K966" s="27">
        <f t="shared" si="389"/>
        <v>0</v>
      </c>
      <c r="L966" s="27">
        <f t="shared" si="389"/>
        <v>0</v>
      </c>
      <c r="M966" s="27">
        <f t="shared" si="389"/>
        <v>1000000000</v>
      </c>
      <c r="N966" s="27">
        <f t="shared" si="389"/>
        <v>998201665.51999998</v>
      </c>
      <c r="O966" s="27">
        <f t="shared" si="389"/>
        <v>1665.52</v>
      </c>
      <c r="P966" s="27">
        <f t="shared" si="389"/>
        <v>1665.52</v>
      </c>
      <c r="Q966" s="70">
        <f t="shared" si="389"/>
        <v>1665.52</v>
      </c>
    </row>
    <row r="967" spans="1:17" ht="18.600000000000001" thickBot="1" x14ac:dyDescent="0.35">
      <c r="A967" s="79" t="s">
        <v>425</v>
      </c>
      <c r="B967" s="15" t="s">
        <v>360</v>
      </c>
      <c r="C967" s="21"/>
      <c r="D967" s="21"/>
      <c r="E967" s="21"/>
      <c r="F967" s="17" t="s">
        <v>361</v>
      </c>
      <c r="G967" s="27">
        <f>+G968+G969</f>
        <v>1000000000</v>
      </c>
      <c r="H967" s="27">
        <f t="shared" ref="H967:Q967" si="390">+H968+H969</f>
        <v>0</v>
      </c>
      <c r="I967" s="27">
        <f t="shared" si="390"/>
        <v>0</v>
      </c>
      <c r="J967" s="27">
        <f t="shared" si="390"/>
        <v>0</v>
      </c>
      <c r="K967" s="27">
        <f t="shared" si="390"/>
        <v>0</v>
      </c>
      <c r="L967" s="27">
        <f t="shared" si="390"/>
        <v>0</v>
      </c>
      <c r="M967" s="27">
        <f t="shared" si="390"/>
        <v>1000000000</v>
      </c>
      <c r="N967" s="27">
        <f t="shared" si="390"/>
        <v>998201665.51999998</v>
      </c>
      <c r="O967" s="27">
        <f t="shared" si="390"/>
        <v>1665.52</v>
      </c>
      <c r="P967" s="27">
        <f t="shared" si="390"/>
        <v>1665.52</v>
      </c>
      <c r="Q967" s="70">
        <f t="shared" si="390"/>
        <v>1665.52</v>
      </c>
    </row>
    <row r="968" spans="1:17" ht="18.600000000000001" thickBot="1" x14ac:dyDescent="0.35">
      <c r="A968" s="79" t="s">
        <v>425</v>
      </c>
      <c r="B968" s="20" t="s">
        <v>362</v>
      </c>
      <c r="C968" s="21" t="s">
        <v>175</v>
      </c>
      <c r="D968" s="21">
        <v>11</v>
      </c>
      <c r="E968" s="21" t="s">
        <v>22</v>
      </c>
      <c r="F968" s="22" t="s">
        <v>211</v>
      </c>
      <c r="G968" s="35">
        <v>500000000</v>
      </c>
      <c r="H968" s="24">
        <v>0</v>
      </c>
      <c r="I968" s="24">
        <v>0</v>
      </c>
      <c r="J968" s="24">
        <v>0</v>
      </c>
      <c r="K968" s="24">
        <v>0</v>
      </c>
      <c r="L968" s="24">
        <f t="shared" si="375"/>
        <v>0</v>
      </c>
      <c r="M968" s="24">
        <f>+G968+L968</f>
        <v>500000000</v>
      </c>
      <c r="N968" s="24">
        <v>498201665.51999998</v>
      </c>
      <c r="O968" s="24">
        <v>1665.52</v>
      </c>
      <c r="P968" s="24">
        <v>1665.52</v>
      </c>
      <c r="Q968" s="26">
        <v>1665.52</v>
      </c>
    </row>
    <row r="969" spans="1:17" ht="18.600000000000001" thickBot="1" x14ac:dyDescent="0.35">
      <c r="A969" s="79" t="s">
        <v>425</v>
      </c>
      <c r="B969" s="59" t="s">
        <v>362</v>
      </c>
      <c r="C969" s="60" t="s">
        <v>175</v>
      </c>
      <c r="D969" s="53">
        <v>54</v>
      </c>
      <c r="E969" s="53" t="s">
        <v>22</v>
      </c>
      <c r="F969" s="61" t="s">
        <v>211</v>
      </c>
      <c r="G969" s="35">
        <v>500000000</v>
      </c>
      <c r="H969" s="24">
        <v>0</v>
      </c>
      <c r="I969" s="24">
        <v>0</v>
      </c>
      <c r="J969" s="24">
        <v>0</v>
      </c>
      <c r="K969" s="24">
        <v>0</v>
      </c>
      <c r="L969" s="24">
        <f t="shared" si="375"/>
        <v>0</v>
      </c>
      <c r="M969" s="24">
        <f>+G969+L969</f>
        <v>500000000</v>
      </c>
      <c r="N969" s="25">
        <v>500000000</v>
      </c>
      <c r="O969" s="25">
        <v>0</v>
      </c>
      <c r="P969" s="25">
        <v>0</v>
      </c>
      <c r="Q969" s="32">
        <v>0</v>
      </c>
    </row>
    <row r="970" spans="1:17" ht="31.8" thickBot="1" x14ac:dyDescent="0.35">
      <c r="A970" s="79" t="s">
        <v>425</v>
      </c>
      <c r="B970" s="15" t="s">
        <v>363</v>
      </c>
      <c r="C970" s="53"/>
      <c r="D970" s="53"/>
      <c r="E970" s="53"/>
      <c r="F970" s="17" t="s">
        <v>364</v>
      </c>
      <c r="G970" s="30">
        <f t="shared" ref="G970:Q972" si="391">+G971</f>
        <v>3650000000</v>
      </c>
      <c r="H970" s="30">
        <f t="shared" si="391"/>
        <v>0</v>
      </c>
      <c r="I970" s="30">
        <f t="shared" si="391"/>
        <v>0</v>
      </c>
      <c r="J970" s="30">
        <f t="shared" si="391"/>
        <v>0</v>
      </c>
      <c r="K970" s="30">
        <f t="shared" si="391"/>
        <v>0</v>
      </c>
      <c r="L970" s="30">
        <f t="shared" si="391"/>
        <v>0</v>
      </c>
      <c r="M970" s="30">
        <f t="shared" si="391"/>
        <v>3650000000</v>
      </c>
      <c r="N970" s="30">
        <f t="shared" si="391"/>
        <v>2733401404.0999999</v>
      </c>
      <c r="O970" s="30">
        <f t="shared" si="391"/>
        <v>2500019312.0799999</v>
      </c>
      <c r="P970" s="30">
        <f t="shared" si="391"/>
        <v>538806882.67999995</v>
      </c>
      <c r="Q970" s="31">
        <f t="shared" si="391"/>
        <v>538132962.67999995</v>
      </c>
    </row>
    <row r="971" spans="1:17" ht="31.8" thickBot="1" x14ac:dyDescent="0.35">
      <c r="A971" s="79" t="s">
        <v>425</v>
      </c>
      <c r="B971" s="15" t="s">
        <v>365</v>
      </c>
      <c r="C971" s="53"/>
      <c r="D971" s="53"/>
      <c r="E971" s="53"/>
      <c r="F971" s="17" t="s">
        <v>364</v>
      </c>
      <c r="G971" s="30">
        <f t="shared" si="391"/>
        <v>3650000000</v>
      </c>
      <c r="H971" s="30">
        <f t="shared" si="391"/>
        <v>0</v>
      </c>
      <c r="I971" s="30">
        <f t="shared" si="391"/>
        <v>0</v>
      </c>
      <c r="J971" s="30">
        <f t="shared" si="391"/>
        <v>0</v>
      </c>
      <c r="K971" s="30">
        <f t="shared" si="391"/>
        <v>0</v>
      </c>
      <c r="L971" s="30">
        <f t="shared" si="391"/>
        <v>0</v>
      </c>
      <c r="M971" s="30">
        <f t="shared" si="391"/>
        <v>3650000000</v>
      </c>
      <c r="N971" s="30">
        <f t="shared" si="391"/>
        <v>2733401404.0999999</v>
      </c>
      <c r="O971" s="30">
        <f t="shared" si="391"/>
        <v>2500019312.0799999</v>
      </c>
      <c r="P971" s="30">
        <f t="shared" si="391"/>
        <v>538806882.67999995</v>
      </c>
      <c r="Q971" s="31">
        <f t="shared" si="391"/>
        <v>538132962.67999995</v>
      </c>
    </row>
    <row r="972" spans="1:17" ht="18.600000000000001" thickBot="1" x14ac:dyDescent="0.35">
      <c r="A972" s="79" t="s">
        <v>425</v>
      </c>
      <c r="B972" s="15" t="s">
        <v>366</v>
      </c>
      <c r="C972" s="53"/>
      <c r="D972" s="53"/>
      <c r="E972" s="53"/>
      <c r="F972" s="17" t="s">
        <v>334</v>
      </c>
      <c r="G972" s="30">
        <f t="shared" si="391"/>
        <v>3650000000</v>
      </c>
      <c r="H972" s="30">
        <f t="shared" si="391"/>
        <v>0</v>
      </c>
      <c r="I972" s="30">
        <f t="shared" si="391"/>
        <v>0</v>
      </c>
      <c r="J972" s="30">
        <f t="shared" si="391"/>
        <v>0</v>
      </c>
      <c r="K972" s="30">
        <f t="shared" si="391"/>
        <v>0</v>
      </c>
      <c r="L972" s="30">
        <f t="shared" si="391"/>
        <v>0</v>
      </c>
      <c r="M972" s="30">
        <f t="shared" si="391"/>
        <v>3650000000</v>
      </c>
      <c r="N972" s="30">
        <f t="shared" si="391"/>
        <v>2733401404.0999999</v>
      </c>
      <c r="O972" s="30">
        <f t="shared" si="391"/>
        <v>2500019312.0799999</v>
      </c>
      <c r="P972" s="30">
        <f t="shared" si="391"/>
        <v>538806882.67999995</v>
      </c>
      <c r="Q972" s="31">
        <f t="shared" si="391"/>
        <v>538132962.67999995</v>
      </c>
    </row>
    <row r="973" spans="1:17" ht="18.600000000000001" thickBot="1" x14ac:dyDescent="0.35">
      <c r="A973" s="79" t="s">
        <v>425</v>
      </c>
      <c r="B973" s="20" t="s">
        <v>367</v>
      </c>
      <c r="C973" s="21" t="s">
        <v>175</v>
      </c>
      <c r="D973" s="21">
        <v>11</v>
      </c>
      <c r="E973" s="21" t="s">
        <v>22</v>
      </c>
      <c r="F973" s="22" t="s">
        <v>211</v>
      </c>
      <c r="G973" s="24">
        <v>3650000000</v>
      </c>
      <c r="H973" s="24">
        <v>0</v>
      </c>
      <c r="I973" s="24">
        <v>0</v>
      </c>
      <c r="J973" s="24">
        <v>0</v>
      </c>
      <c r="K973" s="24">
        <v>0</v>
      </c>
      <c r="L973" s="24">
        <f t="shared" si="375"/>
        <v>0</v>
      </c>
      <c r="M973" s="24">
        <f>+G973+L973</f>
        <v>3650000000</v>
      </c>
      <c r="N973" s="24">
        <v>2733401404.0999999</v>
      </c>
      <c r="O973" s="24">
        <v>2500019312.0799999</v>
      </c>
      <c r="P973" s="24">
        <v>538806882.67999995</v>
      </c>
      <c r="Q973" s="26">
        <v>538132962.67999995</v>
      </c>
    </row>
    <row r="974" spans="1:17" ht="31.8" thickBot="1" x14ac:dyDescent="0.35">
      <c r="A974" s="79" t="s">
        <v>425</v>
      </c>
      <c r="B974" s="63" t="s">
        <v>368</v>
      </c>
      <c r="C974" s="55"/>
      <c r="D974" s="55"/>
      <c r="E974" s="55"/>
      <c r="F974" s="54" t="s">
        <v>369</v>
      </c>
      <c r="G974" s="28">
        <f>+G975</f>
        <v>39914957829</v>
      </c>
      <c r="H974" s="28">
        <f t="shared" ref="H974:Q974" si="392">+H975</f>
        <v>0</v>
      </c>
      <c r="I974" s="28">
        <f t="shared" si="392"/>
        <v>0</v>
      </c>
      <c r="J974" s="28">
        <f t="shared" si="392"/>
        <v>1990000000</v>
      </c>
      <c r="K974" s="28">
        <f t="shared" si="392"/>
        <v>1990000000</v>
      </c>
      <c r="L974" s="28">
        <f t="shared" si="392"/>
        <v>0</v>
      </c>
      <c r="M974" s="28">
        <f t="shared" si="392"/>
        <v>39914957829</v>
      </c>
      <c r="N974" s="28">
        <f t="shared" si="392"/>
        <v>26612177991.529999</v>
      </c>
      <c r="O974" s="28">
        <f t="shared" si="392"/>
        <v>10179093001.650002</v>
      </c>
      <c r="P974" s="28">
        <f t="shared" si="392"/>
        <v>1776401010.5599999</v>
      </c>
      <c r="Q974" s="29">
        <f t="shared" si="392"/>
        <v>1761101010.5599999</v>
      </c>
    </row>
    <row r="975" spans="1:17" ht="18.600000000000001" thickBot="1" x14ac:dyDescent="0.35">
      <c r="A975" s="79" t="s">
        <v>425</v>
      </c>
      <c r="B975" s="63" t="s">
        <v>370</v>
      </c>
      <c r="C975" s="55"/>
      <c r="D975" s="55"/>
      <c r="E975" s="55"/>
      <c r="F975" s="54" t="s">
        <v>204</v>
      </c>
      <c r="G975" s="28">
        <f>+G976+G980+G987+G992</f>
        <v>39914957829</v>
      </c>
      <c r="H975" s="28">
        <f t="shared" ref="H975:Q975" si="393">+H976+H980+H987+H992</f>
        <v>0</v>
      </c>
      <c r="I975" s="28">
        <f t="shared" si="393"/>
        <v>0</v>
      </c>
      <c r="J975" s="28">
        <f t="shared" si="393"/>
        <v>1990000000</v>
      </c>
      <c r="K975" s="28">
        <f t="shared" si="393"/>
        <v>1990000000</v>
      </c>
      <c r="L975" s="28">
        <f t="shared" si="393"/>
        <v>0</v>
      </c>
      <c r="M975" s="28">
        <f t="shared" si="393"/>
        <v>39914957829</v>
      </c>
      <c r="N975" s="28">
        <f t="shared" si="393"/>
        <v>26612177991.529999</v>
      </c>
      <c r="O975" s="28">
        <f t="shared" si="393"/>
        <v>10179093001.650002</v>
      </c>
      <c r="P975" s="28">
        <f t="shared" si="393"/>
        <v>1776401010.5599999</v>
      </c>
      <c r="Q975" s="29">
        <f t="shared" si="393"/>
        <v>1761101010.5599999</v>
      </c>
    </row>
    <row r="976" spans="1:17" ht="47.4" thickBot="1" x14ac:dyDescent="0.35">
      <c r="A976" s="79" t="s">
        <v>425</v>
      </c>
      <c r="B976" s="56" t="s">
        <v>371</v>
      </c>
      <c r="C976" s="55"/>
      <c r="D976" s="55"/>
      <c r="E976" s="55"/>
      <c r="F976" s="54" t="s">
        <v>374</v>
      </c>
      <c r="G976" s="28">
        <f>+G977</f>
        <v>50000000</v>
      </c>
      <c r="H976" s="28">
        <f t="shared" ref="H976:Q978" si="394">+H977</f>
        <v>0</v>
      </c>
      <c r="I976" s="28">
        <f t="shared" si="394"/>
        <v>0</v>
      </c>
      <c r="J976" s="28">
        <f t="shared" si="394"/>
        <v>0</v>
      </c>
      <c r="K976" s="28">
        <f t="shared" si="394"/>
        <v>0</v>
      </c>
      <c r="L976" s="28">
        <f t="shared" si="394"/>
        <v>0</v>
      </c>
      <c r="M976" s="28">
        <f t="shared" si="394"/>
        <v>50000000</v>
      </c>
      <c r="N976" s="28">
        <f t="shared" si="394"/>
        <v>24949159</v>
      </c>
      <c r="O976" s="28">
        <f t="shared" si="394"/>
        <v>3897250</v>
      </c>
      <c r="P976" s="28">
        <f t="shared" si="394"/>
        <v>0</v>
      </c>
      <c r="Q976" s="29">
        <f t="shared" si="394"/>
        <v>0</v>
      </c>
    </row>
    <row r="977" spans="1:17" ht="47.4" thickBot="1" x14ac:dyDescent="0.35">
      <c r="A977" s="79" t="s">
        <v>425</v>
      </c>
      <c r="B977" s="56" t="s">
        <v>373</v>
      </c>
      <c r="C977" s="55"/>
      <c r="D977" s="55"/>
      <c r="E977" s="55"/>
      <c r="F977" s="54" t="s">
        <v>374</v>
      </c>
      <c r="G977" s="28">
        <f>+G978</f>
        <v>50000000</v>
      </c>
      <c r="H977" s="28">
        <f t="shared" si="394"/>
        <v>0</v>
      </c>
      <c r="I977" s="28">
        <f t="shared" si="394"/>
        <v>0</v>
      </c>
      <c r="J977" s="28">
        <f t="shared" si="394"/>
        <v>0</v>
      </c>
      <c r="K977" s="28">
        <f t="shared" si="394"/>
        <v>0</v>
      </c>
      <c r="L977" s="28">
        <f t="shared" si="394"/>
        <v>0</v>
      </c>
      <c r="M977" s="28">
        <f t="shared" si="394"/>
        <v>50000000</v>
      </c>
      <c r="N977" s="28">
        <f t="shared" si="394"/>
        <v>24949159</v>
      </c>
      <c r="O977" s="28">
        <f t="shared" si="394"/>
        <v>3897250</v>
      </c>
      <c r="P977" s="28">
        <f t="shared" si="394"/>
        <v>0</v>
      </c>
      <c r="Q977" s="29">
        <f t="shared" si="394"/>
        <v>0</v>
      </c>
    </row>
    <row r="978" spans="1:17" ht="31.8" thickBot="1" x14ac:dyDescent="0.35">
      <c r="A978" s="79" t="s">
        <v>425</v>
      </c>
      <c r="B978" s="56" t="s">
        <v>375</v>
      </c>
      <c r="C978" s="55"/>
      <c r="D978" s="55"/>
      <c r="E978" s="55"/>
      <c r="F978" s="54" t="s">
        <v>376</v>
      </c>
      <c r="G978" s="28">
        <f>+G979</f>
        <v>50000000</v>
      </c>
      <c r="H978" s="28">
        <f t="shared" si="394"/>
        <v>0</v>
      </c>
      <c r="I978" s="28">
        <f t="shared" si="394"/>
        <v>0</v>
      </c>
      <c r="J978" s="28">
        <f t="shared" si="394"/>
        <v>0</v>
      </c>
      <c r="K978" s="28">
        <f t="shared" si="394"/>
        <v>0</v>
      </c>
      <c r="L978" s="28">
        <f t="shared" si="394"/>
        <v>0</v>
      </c>
      <c r="M978" s="28">
        <f t="shared" si="394"/>
        <v>50000000</v>
      </c>
      <c r="N978" s="28">
        <f t="shared" si="394"/>
        <v>24949159</v>
      </c>
      <c r="O978" s="28">
        <f t="shared" si="394"/>
        <v>3897250</v>
      </c>
      <c r="P978" s="28">
        <f t="shared" si="394"/>
        <v>0</v>
      </c>
      <c r="Q978" s="29">
        <f t="shared" si="394"/>
        <v>0</v>
      </c>
    </row>
    <row r="979" spans="1:17" ht="18.600000000000001" thickBot="1" x14ac:dyDescent="0.35">
      <c r="A979" s="79" t="s">
        <v>425</v>
      </c>
      <c r="B979" s="20" t="s">
        <v>377</v>
      </c>
      <c r="C979" s="60" t="s">
        <v>175</v>
      </c>
      <c r="D979" s="21">
        <v>54</v>
      </c>
      <c r="E979" s="21" t="s">
        <v>22</v>
      </c>
      <c r="F979" s="22" t="s">
        <v>211</v>
      </c>
      <c r="G979" s="24">
        <v>50000000</v>
      </c>
      <c r="H979" s="24">
        <v>0</v>
      </c>
      <c r="I979" s="24">
        <v>0</v>
      </c>
      <c r="J979" s="24">
        <v>0</v>
      </c>
      <c r="K979" s="24">
        <v>0</v>
      </c>
      <c r="L979" s="24">
        <f t="shared" si="375"/>
        <v>0</v>
      </c>
      <c r="M979" s="24">
        <f>+G979+L979</f>
        <v>50000000</v>
      </c>
      <c r="N979" s="24">
        <v>24949159</v>
      </c>
      <c r="O979" s="24">
        <v>3897250</v>
      </c>
      <c r="P979" s="24">
        <v>0</v>
      </c>
      <c r="Q979" s="26">
        <v>0</v>
      </c>
    </row>
    <row r="980" spans="1:17" ht="47.4" thickBot="1" x14ac:dyDescent="0.35">
      <c r="A980" s="79" t="s">
        <v>425</v>
      </c>
      <c r="B980" s="56" t="s">
        <v>378</v>
      </c>
      <c r="C980" s="53"/>
      <c r="D980" s="53"/>
      <c r="E980" s="53"/>
      <c r="F980" s="54" t="s">
        <v>381</v>
      </c>
      <c r="G980" s="27">
        <f>+G981</f>
        <v>34364957829</v>
      </c>
      <c r="H980" s="28">
        <f t="shared" ref="H980:Q980" si="395">+H981</f>
        <v>0</v>
      </c>
      <c r="I980" s="28">
        <f t="shared" si="395"/>
        <v>0</v>
      </c>
      <c r="J980" s="28">
        <f t="shared" si="395"/>
        <v>1990000000</v>
      </c>
      <c r="K980" s="28">
        <f t="shared" si="395"/>
        <v>1990000000</v>
      </c>
      <c r="L980" s="28">
        <f t="shared" si="375"/>
        <v>0</v>
      </c>
      <c r="M980" s="30">
        <f>+G980+L980</f>
        <v>34364957829</v>
      </c>
      <c r="N980" s="28">
        <f t="shared" si="395"/>
        <v>23140842788.360001</v>
      </c>
      <c r="O980" s="28">
        <f t="shared" si="395"/>
        <v>6977467017.8400002</v>
      </c>
      <c r="P980" s="28">
        <f t="shared" si="395"/>
        <v>1365506619.45</v>
      </c>
      <c r="Q980" s="29">
        <f t="shared" si="395"/>
        <v>1350206619.45</v>
      </c>
    </row>
    <row r="981" spans="1:17" ht="47.4" thickBot="1" x14ac:dyDescent="0.35">
      <c r="A981" s="79" t="s">
        <v>425</v>
      </c>
      <c r="B981" s="56" t="s">
        <v>380</v>
      </c>
      <c r="C981" s="53"/>
      <c r="D981" s="53"/>
      <c r="E981" s="53"/>
      <c r="F981" s="54" t="s">
        <v>381</v>
      </c>
      <c r="G981" s="28">
        <f>G982+G985</f>
        <v>34364957829</v>
      </c>
      <c r="H981" s="28">
        <f t="shared" ref="H981:Q981" si="396">H982+H985</f>
        <v>0</v>
      </c>
      <c r="I981" s="28">
        <f t="shared" si="396"/>
        <v>0</v>
      </c>
      <c r="J981" s="28">
        <f t="shared" si="396"/>
        <v>1990000000</v>
      </c>
      <c r="K981" s="28">
        <f t="shared" si="396"/>
        <v>1990000000</v>
      </c>
      <c r="L981" s="28">
        <f t="shared" si="396"/>
        <v>0</v>
      </c>
      <c r="M981" s="28">
        <f t="shared" si="396"/>
        <v>34364957829</v>
      </c>
      <c r="N981" s="28">
        <f t="shared" si="396"/>
        <v>23140842788.360001</v>
      </c>
      <c r="O981" s="28">
        <f t="shared" si="396"/>
        <v>6977467017.8400002</v>
      </c>
      <c r="P981" s="28">
        <f t="shared" si="396"/>
        <v>1365506619.45</v>
      </c>
      <c r="Q981" s="29">
        <f t="shared" si="396"/>
        <v>1350206619.45</v>
      </c>
    </row>
    <row r="982" spans="1:17" ht="18.600000000000001" thickBot="1" x14ac:dyDescent="0.35">
      <c r="A982" s="79" t="s">
        <v>425</v>
      </c>
      <c r="B982" s="56" t="s">
        <v>382</v>
      </c>
      <c r="C982" s="53"/>
      <c r="D982" s="53"/>
      <c r="E982" s="53"/>
      <c r="F982" s="54" t="s">
        <v>334</v>
      </c>
      <c r="G982" s="28">
        <f>+G983+G984</f>
        <v>13870400807</v>
      </c>
      <c r="H982" s="28">
        <f t="shared" ref="H982:Q982" si="397">+H983+H984</f>
        <v>0</v>
      </c>
      <c r="I982" s="28">
        <f t="shared" si="397"/>
        <v>0</v>
      </c>
      <c r="J982" s="28">
        <f t="shared" si="397"/>
        <v>1990000000</v>
      </c>
      <c r="K982" s="28">
        <f t="shared" si="397"/>
        <v>0</v>
      </c>
      <c r="L982" s="28">
        <f t="shared" si="397"/>
        <v>1990000000</v>
      </c>
      <c r="M982" s="28">
        <f t="shared" si="397"/>
        <v>15860400807</v>
      </c>
      <c r="N982" s="28">
        <f t="shared" si="397"/>
        <v>9145168788.3600006</v>
      </c>
      <c r="O982" s="28">
        <f t="shared" si="397"/>
        <v>6977467017.8400002</v>
      </c>
      <c r="P982" s="28">
        <f t="shared" si="397"/>
        <v>1365506619.45</v>
      </c>
      <c r="Q982" s="29">
        <f t="shared" si="397"/>
        <v>1350206619.45</v>
      </c>
    </row>
    <row r="983" spans="1:17" ht="18.600000000000001" thickBot="1" x14ac:dyDescent="0.35">
      <c r="A983" s="79" t="s">
        <v>425</v>
      </c>
      <c r="B983" s="20" t="s">
        <v>383</v>
      </c>
      <c r="C983" s="53" t="s">
        <v>175</v>
      </c>
      <c r="D983" s="21">
        <v>11</v>
      </c>
      <c r="E983" s="21" t="s">
        <v>22</v>
      </c>
      <c r="F983" s="61" t="s">
        <v>211</v>
      </c>
      <c r="G983" s="25">
        <v>5414957829</v>
      </c>
      <c r="H983" s="24">
        <v>0</v>
      </c>
      <c r="I983" s="24">
        <v>0</v>
      </c>
      <c r="J983" s="24">
        <v>0</v>
      </c>
      <c r="K983" s="24">
        <v>0</v>
      </c>
      <c r="L983" s="24">
        <f t="shared" si="375"/>
        <v>0</v>
      </c>
      <c r="M983" s="24">
        <f>+G983+L983</f>
        <v>5414957829</v>
      </c>
      <c r="N983" s="24">
        <v>5352981812.3599997</v>
      </c>
      <c r="O983" s="24">
        <v>5204687468.8400002</v>
      </c>
      <c r="P983" s="24">
        <v>1193982507.45</v>
      </c>
      <c r="Q983" s="26">
        <v>1193982507.45</v>
      </c>
    </row>
    <row r="984" spans="1:17" ht="18.600000000000001" thickBot="1" x14ac:dyDescent="0.35">
      <c r="A984" s="79" t="s">
        <v>425</v>
      </c>
      <c r="B984" s="20" t="s">
        <v>383</v>
      </c>
      <c r="C984" s="60" t="s">
        <v>175</v>
      </c>
      <c r="D984" s="21">
        <v>54</v>
      </c>
      <c r="E984" s="21" t="s">
        <v>22</v>
      </c>
      <c r="F984" s="61" t="s">
        <v>211</v>
      </c>
      <c r="G984" s="35">
        <f>2010523584+6444919394</f>
        <v>8455442978</v>
      </c>
      <c r="H984" s="24">
        <v>0</v>
      </c>
      <c r="I984" s="24">
        <v>0</v>
      </c>
      <c r="J984" s="24">
        <v>1990000000</v>
      </c>
      <c r="K984" s="24">
        <v>0</v>
      </c>
      <c r="L984" s="24">
        <f t="shared" si="375"/>
        <v>1990000000</v>
      </c>
      <c r="M984" s="25">
        <f>+G984+L984</f>
        <v>10445442978</v>
      </c>
      <c r="N984" s="24">
        <v>3792186976</v>
      </c>
      <c r="O984" s="24">
        <v>1772779549</v>
      </c>
      <c r="P984" s="24">
        <v>171524112</v>
      </c>
      <c r="Q984" s="26">
        <v>156224112</v>
      </c>
    </row>
    <row r="985" spans="1:17" ht="18.600000000000001" thickBot="1" x14ac:dyDescent="0.35">
      <c r="A985" s="79" t="s">
        <v>425</v>
      </c>
      <c r="B985" s="15" t="s">
        <v>384</v>
      </c>
      <c r="C985" s="53"/>
      <c r="D985" s="21"/>
      <c r="E985" s="21"/>
      <c r="F985" s="17" t="s">
        <v>385</v>
      </c>
      <c r="G985" s="30">
        <f>+G986</f>
        <v>20494557022</v>
      </c>
      <c r="H985" s="30">
        <f t="shared" ref="H985:Q985" si="398">+H986</f>
        <v>0</v>
      </c>
      <c r="I985" s="30">
        <f t="shared" si="398"/>
        <v>0</v>
      </c>
      <c r="J985" s="30">
        <f t="shared" si="398"/>
        <v>0</v>
      </c>
      <c r="K985" s="30">
        <f t="shared" si="398"/>
        <v>1990000000</v>
      </c>
      <c r="L985" s="30">
        <f t="shared" si="398"/>
        <v>-1990000000</v>
      </c>
      <c r="M985" s="30">
        <f t="shared" si="398"/>
        <v>18504557022</v>
      </c>
      <c r="N985" s="30">
        <f t="shared" si="398"/>
        <v>13995674000</v>
      </c>
      <c r="O985" s="30">
        <f t="shared" si="398"/>
        <v>0</v>
      </c>
      <c r="P985" s="30">
        <f t="shared" si="398"/>
        <v>0</v>
      </c>
      <c r="Q985" s="31">
        <f t="shared" si="398"/>
        <v>0</v>
      </c>
    </row>
    <row r="986" spans="1:17" ht="18.600000000000001" thickBot="1" x14ac:dyDescent="0.35">
      <c r="A986" s="79" t="s">
        <v>425</v>
      </c>
      <c r="B986" s="20" t="s">
        <v>386</v>
      </c>
      <c r="C986" s="60" t="s">
        <v>175</v>
      </c>
      <c r="D986" s="21">
        <v>54</v>
      </c>
      <c r="E986" s="21" t="s">
        <v>22</v>
      </c>
      <c r="F986" s="61" t="s">
        <v>211</v>
      </c>
      <c r="G986" s="35">
        <v>20494557022</v>
      </c>
      <c r="H986" s="24">
        <v>0</v>
      </c>
      <c r="I986" s="24">
        <v>0</v>
      </c>
      <c r="J986" s="24">
        <v>0</v>
      </c>
      <c r="K986" s="24">
        <v>1990000000</v>
      </c>
      <c r="L986" s="24">
        <f t="shared" si="375"/>
        <v>-1990000000</v>
      </c>
      <c r="M986" s="25">
        <f>+G986+L986</f>
        <v>18504557022</v>
      </c>
      <c r="N986" s="24">
        <v>13995674000</v>
      </c>
      <c r="O986" s="24">
        <v>0</v>
      </c>
      <c r="P986" s="24">
        <v>0</v>
      </c>
      <c r="Q986" s="26">
        <v>0</v>
      </c>
    </row>
    <row r="987" spans="1:17" ht="47.4" thickBot="1" x14ac:dyDescent="0.35">
      <c r="A987" s="79" t="s">
        <v>425</v>
      </c>
      <c r="B987" s="56" t="s">
        <v>387</v>
      </c>
      <c r="C987" s="53"/>
      <c r="D987" s="53"/>
      <c r="E987" s="53"/>
      <c r="F987" s="54" t="s">
        <v>390</v>
      </c>
      <c r="G987" s="28">
        <f>+G988</f>
        <v>4000000000</v>
      </c>
      <c r="H987" s="28">
        <f t="shared" ref="H987:Q988" si="399">+H988</f>
        <v>0</v>
      </c>
      <c r="I987" s="28">
        <f t="shared" si="399"/>
        <v>0</v>
      </c>
      <c r="J987" s="28">
        <f t="shared" si="399"/>
        <v>0</v>
      </c>
      <c r="K987" s="28">
        <f t="shared" si="399"/>
        <v>0</v>
      </c>
      <c r="L987" s="28">
        <f t="shared" si="399"/>
        <v>0</v>
      </c>
      <c r="M987" s="28">
        <f t="shared" si="399"/>
        <v>4000000000</v>
      </c>
      <c r="N987" s="28">
        <f t="shared" si="399"/>
        <v>2761648774.4200001</v>
      </c>
      <c r="O987" s="28">
        <f t="shared" si="399"/>
        <v>2513490588.9499998</v>
      </c>
      <c r="P987" s="28">
        <f t="shared" si="399"/>
        <v>320840278.25</v>
      </c>
      <c r="Q987" s="29">
        <f t="shared" si="399"/>
        <v>320840278.25</v>
      </c>
    </row>
    <row r="988" spans="1:17" ht="47.4" thickBot="1" x14ac:dyDescent="0.35">
      <c r="A988" s="79" t="s">
        <v>425</v>
      </c>
      <c r="B988" s="56" t="s">
        <v>389</v>
      </c>
      <c r="C988" s="53"/>
      <c r="D988" s="53"/>
      <c r="E988" s="53"/>
      <c r="F988" s="54" t="s">
        <v>390</v>
      </c>
      <c r="G988" s="28">
        <f>+G989</f>
        <v>4000000000</v>
      </c>
      <c r="H988" s="28">
        <f t="shared" si="399"/>
        <v>0</v>
      </c>
      <c r="I988" s="28">
        <f t="shared" si="399"/>
        <v>0</v>
      </c>
      <c r="J988" s="28">
        <f t="shared" si="399"/>
        <v>0</v>
      </c>
      <c r="K988" s="28">
        <f t="shared" si="399"/>
        <v>0</v>
      </c>
      <c r="L988" s="28">
        <f t="shared" si="399"/>
        <v>0</v>
      </c>
      <c r="M988" s="28">
        <f t="shared" si="399"/>
        <v>4000000000</v>
      </c>
      <c r="N988" s="28">
        <f t="shared" si="399"/>
        <v>2761648774.4200001</v>
      </c>
      <c r="O988" s="28">
        <f t="shared" si="399"/>
        <v>2513490588.9499998</v>
      </c>
      <c r="P988" s="28">
        <f t="shared" si="399"/>
        <v>320840278.25</v>
      </c>
      <c r="Q988" s="29">
        <f t="shared" si="399"/>
        <v>320840278.25</v>
      </c>
    </row>
    <row r="989" spans="1:17" ht="18.600000000000001" thickBot="1" x14ac:dyDescent="0.35">
      <c r="A989" s="79" t="s">
        <v>425</v>
      </c>
      <c r="B989" s="56" t="s">
        <v>391</v>
      </c>
      <c r="C989" s="53"/>
      <c r="D989" s="53"/>
      <c r="E989" s="53"/>
      <c r="F989" s="54" t="s">
        <v>392</v>
      </c>
      <c r="G989" s="28">
        <f>+G990+G991</f>
        <v>4000000000</v>
      </c>
      <c r="H989" s="28">
        <f t="shared" ref="H989:Q989" si="400">+H990+H991</f>
        <v>0</v>
      </c>
      <c r="I989" s="28">
        <f t="shared" si="400"/>
        <v>0</v>
      </c>
      <c r="J989" s="28">
        <f t="shared" si="400"/>
        <v>0</v>
      </c>
      <c r="K989" s="28">
        <f t="shared" si="400"/>
        <v>0</v>
      </c>
      <c r="L989" s="28">
        <f t="shared" si="400"/>
        <v>0</v>
      </c>
      <c r="M989" s="28">
        <f t="shared" si="400"/>
        <v>4000000000</v>
      </c>
      <c r="N989" s="28">
        <f t="shared" si="400"/>
        <v>2761648774.4200001</v>
      </c>
      <c r="O989" s="28">
        <f t="shared" si="400"/>
        <v>2513490588.9499998</v>
      </c>
      <c r="P989" s="28">
        <f t="shared" si="400"/>
        <v>320840278.25</v>
      </c>
      <c r="Q989" s="29">
        <f t="shared" si="400"/>
        <v>320840278.25</v>
      </c>
    </row>
    <row r="990" spans="1:17" ht="18.600000000000001" thickBot="1" x14ac:dyDescent="0.35">
      <c r="A990" s="79" t="s">
        <v>425</v>
      </c>
      <c r="B990" s="20" t="s">
        <v>393</v>
      </c>
      <c r="C990" s="21" t="s">
        <v>175</v>
      </c>
      <c r="D990" s="21">
        <v>11</v>
      </c>
      <c r="E990" s="21" t="s">
        <v>22</v>
      </c>
      <c r="F990" s="61" t="s">
        <v>211</v>
      </c>
      <c r="G990" s="25">
        <v>1000000000</v>
      </c>
      <c r="H990" s="24">
        <v>0</v>
      </c>
      <c r="I990" s="24">
        <v>0</v>
      </c>
      <c r="J990" s="24">
        <v>0</v>
      </c>
      <c r="K990" s="24">
        <v>0</v>
      </c>
      <c r="L990" s="24">
        <f t="shared" si="375"/>
        <v>0</v>
      </c>
      <c r="M990" s="24">
        <f>+G990+L990</f>
        <v>1000000000</v>
      </c>
      <c r="N990" s="24">
        <v>999524738.22000003</v>
      </c>
      <c r="O990" s="24">
        <v>975944810.95000005</v>
      </c>
      <c r="P990" s="24">
        <v>106258233.25</v>
      </c>
      <c r="Q990" s="26">
        <v>106258233.25</v>
      </c>
    </row>
    <row r="991" spans="1:17" ht="18.600000000000001" thickBot="1" x14ac:dyDescent="0.35">
      <c r="A991" s="79" t="s">
        <v>425</v>
      </c>
      <c r="B991" s="20" t="s">
        <v>393</v>
      </c>
      <c r="C991" s="60" t="s">
        <v>175</v>
      </c>
      <c r="D991" s="21">
        <v>54</v>
      </c>
      <c r="E991" s="21" t="s">
        <v>22</v>
      </c>
      <c r="F991" s="61" t="s">
        <v>211</v>
      </c>
      <c r="G991" s="25">
        <v>3000000000</v>
      </c>
      <c r="H991" s="24">
        <v>0</v>
      </c>
      <c r="I991" s="24">
        <v>0</v>
      </c>
      <c r="J991" s="24">
        <v>0</v>
      </c>
      <c r="K991" s="24">
        <v>0</v>
      </c>
      <c r="L991" s="24">
        <f t="shared" si="375"/>
        <v>0</v>
      </c>
      <c r="M991" s="24">
        <f>+G991+L991</f>
        <v>3000000000</v>
      </c>
      <c r="N991" s="24">
        <v>1762124036.2</v>
      </c>
      <c r="O991" s="24">
        <v>1537545778</v>
      </c>
      <c r="P991" s="24">
        <v>214582045</v>
      </c>
      <c r="Q991" s="26">
        <v>214582045</v>
      </c>
    </row>
    <row r="992" spans="1:17" ht="47.4" thickBot="1" x14ac:dyDescent="0.35">
      <c r="A992" s="79" t="s">
        <v>425</v>
      </c>
      <c r="B992" s="56" t="s">
        <v>394</v>
      </c>
      <c r="C992" s="64"/>
      <c r="D992" s="55"/>
      <c r="E992" s="55"/>
      <c r="F992" s="54" t="s">
        <v>397</v>
      </c>
      <c r="G992" s="28">
        <f>+G993</f>
        <v>1500000000</v>
      </c>
      <c r="H992" s="28">
        <f t="shared" ref="H992:Q994" si="401">+H993</f>
        <v>0</v>
      </c>
      <c r="I992" s="28">
        <f t="shared" si="401"/>
        <v>0</v>
      </c>
      <c r="J992" s="28">
        <f t="shared" si="401"/>
        <v>0</v>
      </c>
      <c r="K992" s="28">
        <f t="shared" si="401"/>
        <v>0</v>
      </c>
      <c r="L992" s="28">
        <f t="shared" si="401"/>
        <v>0</v>
      </c>
      <c r="M992" s="28">
        <f t="shared" si="401"/>
        <v>1500000000</v>
      </c>
      <c r="N992" s="28">
        <f t="shared" si="401"/>
        <v>684737269.75</v>
      </c>
      <c r="O992" s="28">
        <f t="shared" si="401"/>
        <v>684238144.86000001</v>
      </c>
      <c r="P992" s="28">
        <f t="shared" si="401"/>
        <v>90054112.859999999</v>
      </c>
      <c r="Q992" s="29">
        <f t="shared" si="401"/>
        <v>90054112.859999999</v>
      </c>
    </row>
    <row r="993" spans="1:20" ht="47.4" thickBot="1" x14ac:dyDescent="0.35">
      <c r="A993" s="79" t="s">
        <v>425</v>
      </c>
      <c r="B993" s="56" t="s">
        <v>396</v>
      </c>
      <c r="C993" s="65"/>
      <c r="D993" s="66"/>
      <c r="E993" s="66"/>
      <c r="F993" s="54" t="s">
        <v>397</v>
      </c>
      <c r="G993" s="28">
        <f>+G994</f>
        <v>1500000000</v>
      </c>
      <c r="H993" s="28">
        <f t="shared" si="401"/>
        <v>0</v>
      </c>
      <c r="I993" s="28">
        <f t="shared" si="401"/>
        <v>0</v>
      </c>
      <c r="J993" s="28">
        <f t="shared" si="401"/>
        <v>0</v>
      </c>
      <c r="K993" s="28">
        <f t="shared" si="401"/>
        <v>0</v>
      </c>
      <c r="L993" s="28">
        <f t="shared" si="401"/>
        <v>0</v>
      </c>
      <c r="M993" s="28">
        <f t="shared" si="401"/>
        <v>1500000000</v>
      </c>
      <c r="N993" s="28">
        <f t="shared" si="401"/>
        <v>684737269.75</v>
      </c>
      <c r="O993" s="28">
        <f t="shared" si="401"/>
        <v>684238144.86000001</v>
      </c>
      <c r="P993" s="28">
        <f t="shared" si="401"/>
        <v>90054112.859999999</v>
      </c>
      <c r="Q993" s="29">
        <f t="shared" si="401"/>
        <v>90054112.859999999</v>
      </c>
    </row>
    <row r="994" spans="1:20" ht="18.600000000000001" thickBot="1" x14ac:dyDescent="0.35">
      <c r="A994" s="79" t="s">
        <v>425</v>
      </c>
      <c r="B994" s="56" t="s">
        <v>398</v>
      </c>
      <c r="C994" s="65"/>
      <c r="D994" s="66"/>
      <c r="E994" s="66"/>
      <c r="F994" s="54" t="s">
        <v>399</v>
      </c>
      <c r="G994" s="28">
        <f>+G995</f>
        <v>1500000000</v>
      </c>
      <c r="H994" s="28">
        <f t="shared" si="401"/>
        <v>0</v>
      </c>
      <c r="I994" s="28">
        <f t="shared" si="401"/>
        <v>0</v>
      </c>
      <c r="J994" s="28">
        <f t="shared" si="401"/>
        <v>0</v>
      </c>
      <c r="K994" s="28">
        <f t="shared" si="401"/>
        <v>0</v>
      </c>
      <c r="L994" s="28">
        <f t="shared" si="401"/>
        <v>0</v>
      </c>
      <c r="M994" s="28">
        <f t="shared" si="401"/>
        <v>1500000000</v>
      </c>
      <c r="N994" s="28">
        <f t="shared" si="401"/>
        <v>684737269.75</v>
      </c>
      <c r="O994" s="28">
        <f t="shared" si="401"/>
        <v>684238144.86000001</v>
      </c>
      <c r="P994" s="28">
        <f t="shared" si="401"/>
        <v>90054112.859999999</v>
      </c>
      <c r="Q994" s="29">
        <f t="shared" si="401"/>
        <v>90054112.859999999</v>
      </c>
    </row>
    <row r="995" spans="1:20" ht="18.600000000000001" thickBot="1" x14ac:dyDescent="0.35">
      <c r="A995" s="79" t="s">
        <v>425</v>
      </c>
      <c r="B995" s="72" t="s">
        <v>426</v>
      </c>
      <c r="C995" s="73" t="s">
        <v>175</v>
      </c>
      <c r="D995" s="74">
        <v>54</v>
      </c>
      <c r="E995" s="74" t="s">
        <v>22</v>
      </c>
      <c r="F995" s="75" t="s">
        <v>211</v>
      </c>
      <c r="G995" s="76">
        <v>1500000000</v>
      </c>
      <c r="H995" s="77">
        <v>0</v>
      </c>
      <c r="I995" s="77">
        <v>0</v>
      </c>
      <c r="J995" s="77">
        <v>0</v>
      </c>
      <c r="K995" s="77">
        <v>0</v>
      </c>
      <c r="L995" s="77">
        <f t="shared" si="375"/>
        <v>0</v>
      </c>
      <c r="M995" s="77">
        <f>+G995+L995</f>
        <v>1500000000</v>
      </c>
      <c r="N995" s="77">
        <v>684737269.75</v>
      </c>
      <c r="O995" s="77">
        <v>684238144.86000001</v>
      </c>
      <c r="P995" s="77">
        <v>90054112.859999999</v>
      </c>
      <c r="Q995" s="78">
        <v>90054112.859999999</v>
      </c>
    </row>
    <row r="996" spans="1:20" ht="18.600000000000001" thickBot="1" x14ac:dyDescent="0.35">
      <c r="A996" s="79" t="s">
        <v>431</v>
      </c>
      <c r="B996" s="5" t="s">
        <v>10</v>
      </c>
      <c r="C996" s="6"/>
      <c r="D996" s="6"/>
      <c r="E996" s="6"/>
      <c r="F996" s="81" t="s">
        <v>11</v>
      </c>
      <c r="G996" s="8">
        <f t="shared" ref="G996:L996" si="402">+G997+G1025+G1069+G1083</f>
        <v>101565565000</v>
      </c>
      <c r="H996" s="8">
        <f t="shared" si="402"/>
        <v>0</v>
      </c>
      <c r="I996" s="8">
        <f t="shared" si="402"/>
        <v>0</v>
      </c>
      <c r="J996" s="8">
        <f t="shared" si="402"/>
        <v>322382568</v>
      </c>
      <c r="K996" s="8">
        <f t="shared" si="402"/>
        <v>322382568</v>
      </c>
      <c r="L996" s="8">
        <f t="shared" si="402"/>
        <v>0</v>
      </c>
      <c r="M996" s="8">
        <f>+G996+L996</f>
        <v>101565565000</v>
      </c>
      <c r="N996" s="8">
        <f>+N997+N1025+N1069+N1083</f>
        <v>73741005298.949997</v>
      </c>
      <c r="O996" s="8">
        <f>+O997+O1025+O1069+O1083</f>
        <v>44495561377.549988</v>
      </c>
      <c r="P996" s="8">
        <f>+P997+P1025+P1069+P1083</f>
        <v>31219874158.739998</v>
      </c>
      <c r="Q996" s="9">
        <f>+Q997+Q1025+Q1069+Q1083</f>
        <v>30138451084.739998</v>
      </c>
      <c r="T996" s="116"/>
    </row>
    <row r="997" spans="1:20" ht="18.600000000000001" thickBot="1" x14ac:dyDescent="0.35">
      <c r="A997" s="79" t="s">
        <v>431</v>
      </c>
      <c r="B997" s="10" t="s">
        <v>12</v>
      </c>
      <c r="C997" s="11"/>
      <c r="D997" s="11"/>
      <c r="E997" s="11"/>
      <c r="F997" s="82" t="s">
        <v>13</v>
      </c>
      <c r="G997" s="83">
        <f t="shared" ref="G997:Q997" si="403">+G998</f>
        <v>48846668000</v>
      </c>
      <c r="H997" s="83">
        <f t="shared" si="403"/>
        <v>0</v>
      </c>
      <c r="I997" s="83">
        <f t="shared" si="403"/>
        <v>0</v>
      </c>
      <c r="J997" s="83">
        <f t="shared" si="403"/>
        <v>0</v>
      </c>
      <c r="K997" s="83">
        <f t="shared" si="403"/>
        <v>0</v>
      </c>
      <c r="L997" s="83">
        <f t="shared" si="403"/>
        <v>0</v>
      </c>
      <c r="M997" s="83">
        <f t="shared" si="403"/>
        <v>48846668000</v>
      </c>
      <c r="N997" s="83">
        <f t="shared" si="403"/>
        <v>44256310000</v>
      </c>
      <c r="O997" s="83">
        <f t="shared" si="403"/>
        <v>17966414455.909996</v>
      </c>
      <c r="P997" s="83">
        <f t="shared" si="403"/>
        <v>17966414455.909996</v>
      </c>
      <c r="Q997" s="84">
        <f t="shared" si="403"/>
        <v>17040174741.909998</v>
      </c>
    </row>
    <row r="998" spans="1:20" ht="18.600000000000001" thickBot="1" x14ac:dyDescent="0.35">
      <c r="A998" s="79" t="s">
        <v>431</v>
      </c>
      <c r="B998" s="15" t="s">
        <v>14</v>
      </c>
      <c r="C998" s="16"/>
      <c r="D998" s="16"/>
      <c r="E998" s="16"/>
      <c r="F998" s="85" t="s">
        <v>15</v>
      </c>
      <c r="G998" s="86">
        <f t="shared" ref="G998:Q998" si="404">+G999+G1009+G1017+G1024</f>
        <v>48846668000</v>
      </c>
      <c r="H998" s="86">
        <f t="shared" si="404"/>
        <v>0</v>
      </c>
      <c r="I998" s="86">
        <f t="shared" si="404"/>
        <v>0</v>
      </c>
      <c r="J998" s="86">
        <f t="shared" si="404"/>
        <v>0</v>
      </c>
      <c r="K998" s="86">
        <f t="shared" si="404"/>
        <v>0</v>
      </c>
      <c r="L998" s="86">
        <f t="shared" si="404"/>
        <v>0</v>
      </c>
      <c r="M998" s="86">
        <f t="shared" si="404"/>
        <v>48846668000</v>
      </c>
      <c r="N998" s="86">
        <f t="shared" si="404"/>
        <v>44256310000</v>
      </c>
      <c r="O998" s="86">
        <f t="shared" si="404"/>
        <v>17966414455.909996</v>
      </c>
      <c r="P998" s="86">
        <f t="shared" si="404"/>
        <v>17966414455.909996</v>
      </c>
      <c r="Q998" s="87">
        <f t="shared" si="404"/>
        <v>17040174741.909998</v>
      </c>
    </row>
    <row r="999" spans="1:20" ht="18.600000000000001" thickBot="1" x14ac:dyDescent="0.35">
      <c r="A999" s="79" t="s">
        <v>431</v>
      </c>
      <c r="B999" s="15" t="s">
        <v>16</v>
      </c>
      <c r="C999" s="16"/>
      <c r="D999" s="16"/>
      <c r="E999" s="16"/>
      <c r="F999" s="85" t="s">
        <v>17</v>
      </c>
      <c r="G999" s="86">
        <f t="shared" ref="G999:Q999" si="405">+G1000</f>
        <v>28789591000</v>
      </c>
      <c r="H999" s="86">
        <f t="shared" si="405"/>
        <v>0</v>
      </c>
      <c r="I999" s="86">
        <f t="shared" si="405"/>
        <v>0</v>
      </c>
      <c r="J999" s="86">
        <f t="shared" si="405"/>
        <v>0</v>
      </c>
      <c r="K999" s="86">
        <f t="shared" si="405"/>
        <v>0</v>
      </c>
      <c r="L999" s="86">
        <f t="shared" si="405"/>
        <v>0</v>
      </c>
      <c r="M999" s="86">
        <f t="shared" si="405"/>
        <v>28789591000</v>
      </c>
      <c r="N999" s="86">
        <f t="shared" si="405"/>
        <v>28789591000</v>
      </c>
      <c r="O999" s="86">
        <f t="shared" si="405"/>
        <v>11952766958.989998</v>
      </c>
      <c r="P999" s="86">
        <f t="shared" si="405"/>
        <v>11952766958.989998</v>
      </c>
      <c r="Q999" s="87">
        <f t="shared" si="405"/>
        <v>11952766958.989998</v>
      </c>
    </row>
    <row r="1000" spans="1:20" ht="18.600000000000001" thickBot="1" x14ac:dyDescent="0.35">
      <c r="A1000" s="79" t="s">
        <v>431</v>
      </c>
      <c r="B1000" s="15" t="s">
        <v>18</v>
      </c>
      <c r="C1000" s="16"/>
      <c r="D1000" s="16"/>
      <c r="E1000" s="16"/>
      <c r="F1000" s="85" t="s">
        <v>19</v>
      </c>
      <c r="G1000" s="86">
        <f t="shared" ref="G1000:Q1000" si="406">SUM(G1001:G1008)</f>
        <v>28789591000</v>
      </c>
      <c r="H1000" s="86">
        <f t="shared" si="406"/>
        <v>0</v>
      </c>
      <c r="I1000" s="86">
        <f t="shared" si="406"/>
        <v>0</v>
      </c>
      <c r="J1000" s="86">
        <f t="shared" si="406"/>
        <v>0</v>
      </c>
      <c r="K1000" s="86">
        <f t="shared" si="406"/>
        <v>0</v>
      </c>
      <c r="L1000" s="86">
        <f t="shared" si="406"/>
        <v>0</v>
      </c>
      <c r="M1000" s="86">
        <f t="shared" si="406"/>
        <v>28789591000</v>
      </c>
      <c r="N1000" s="86">
        <f t="shared" si="406"/>
        <v>28789591000</v>
      </c>
      <c r="O1000" s="86">
        <f t="shared" si="406"/>
        <v>11952766958.989998</v>
      </c>
      <c r="P1000" s="86">
        <f t="shared" si="406"/>
        <v>11952766958.989998</v>
      </c>
      <c r="Q1000" s="87">
        <f t="shared" si="406"/>
        <v>11952766958.989998</v>
      </c>
    </row>
    <row r="1001" spans="1:20" ht="18.600000000000001" thickBot="1" x14ac:dyDescent="0.35">
      <c r="A1001" s="79" t="s">
        <v>431</v>
      </c>
      <c r="B1001" s="20" t="s">
        <v>20</v>
      </c>
      <c r="C1001" s="21" t="s">
        <v>21</v>
      </c>
      <c r="D1001" s="21">
        <v>20</v>
      </c>
      <c r="E1001" s="21" t="s">
        <v>22</v>
      </c>
      <c r="F1001" s="88" t="s">
        <v>23</v>
      </c>
      <c r="G1001" s="89">
        <v>22821279655</v>
      </c>
      <c r="H1001" s="90">
        <v>0</v>
      </c>
      <c r="I1001" s="90">
        <v>0</v>
      </c>
      <c r="J1001" s="90">
        <v>0</v>
      </c>
      <c r="K1001" s="90">
        <v>0</v>
      </c>
      <c r="L1001" s="90">
        <f t="shared" ref="L1001:L1008" si="407">+H1001-I1001+J1001-K1001</f>
        <v>0</v>
      </c>
      <c r="M1001" s="89">
        <f t="shared" ref="M1001:M1008" si="408">+G1001+L1001</f>
        <v>22821279655</v>
      </c>
      <c r="N1001" s="90">
        <v>22821279655</v>
      </c>
      <c r="O1001" s="90">
        <v>10490092722.129999</v>
      </c>
      <c r="P1001" s="90">
        <v>10490092722.129999</v>
      </c>
      <c r="Q1001" s="91">
        <v>10490092722.129999</v>
      </c>
    </row>
    <row r="1002" spans="1:20" ht="18.600000000000001" thickBot="1" x14ac:dyDescent="0.35">
      <c r="A1002" s="79" t="s">
        <v>431</v>
      </c>
      <c r="B1002" s="20" t="s">
        <v>24</v>
      </c>
      <c r="C1002" s="21" t="s">
        <v>21</v>
      </c>
      <c r="D1002" s="21">
        <v>20</v>
      </c>
      <c r="E1002" s="21" t="s">
        <v>22</v>
      </c>
      <c r="F1002" s="88" t="s">
        <v>25</v>
      </c>
      <c r="G1002" s="89">
        <v>1516830834</v>
      </c>
      <c r="H1002" s="90">
        <v>0</v>
      </c>
      <c r="I1002" s="90">
        <v>0</v>
      </c>
      <c r="J1002" s="90">
        <v>0</v>
      </c>
      <c r="K1002" s="90">
        <v>0</v>
      </c>
      <c r="L1002" s="90">
        <f t="shared" si="407"/>
        <v>0</v>
      </c>
      <c r="M1002" s="89">
        <f t="shared" si="408"/>
        <v>1516830834</v>
      </c>
      <c r="N1002" s="90">
        <v>1516830834</v>
      </c>
      <c r="O1002" s="90">
        <v>784567480.57000005</v>
      </c>
      <c r="P1002" s="90">
        <v>784567480.57000005</v>
      </c>
      <c r="Q1002" s="91">
        <v>784567480.57000005</v>
      </c>
    </row>
    <row r="1003" spans="1:20" ht="18.600000000000001" thickBot="1" x14ac:dyDescent="0.35">
      <c r="A1003" s="79" t="s">
        <v>431</v>
      </c>
      <c r="B1003" s="20" t="s">
        <v>26</v>
      </c>
      <c r="C1003" s="21" t="s">
        <v>21</v>
      </c>
      <c r="D1003" s="21">
        <v>20</v>
      </c>
      <c r="E1003" s="21" t="s">
        <v>22</v>
      </c>
      <c r="F1003" s="88" t="s">
        <v>27</v>
      </c>
      <c r="G1003" s="89">
        <v>2475792</v>
      </c>
      <c r="H1003" s="90">
        <v>0</v>
      </c>
      <c r="I1003" s="90">
        <v>0</v>
      </c>
      <c r="J1003" s="90">
        <v>0</v>
      </c>
      <c r="K1003" s="90">
        <v>0</v>
      </c>
      <c r="L1003" s="90">
        <f t="shared" si="407"/>
        <v>0</v>
      </c>
      <c r="M1003" s="89">
        <f t="shared" si="408"/>
        <v>2475792</v>
      </c>
      <c r="N1003" s="92">
        <v>2475792</v>
      </c>
      <c r="O1003" s="90">
        <v>955577.44</v>
      </c>
      <c r="P1003" s="90">
        <v>955577.44</v>
      </c>
      <c r="Q1003" s="91">
        <v>955577.44</v>
      </c>
    </row>
    <row r="1004" spans="1:20" ht="18.600000000000001" thickBot="1" x14ac:dyDescent="0.35">
      <c r="A1004" s="79" t="s">
        <v>431</v>
      </c>
      <c r="B1004" s="20" t="s">
        <v>28</v>
      </c>
      <c r="C1004" s="21" t="s">
        <v>21</v>
      </c>
      <c r="D1004" s="21">
        <v>20</v>
      </c>
      <c r="E1004" s="21" t="s">
        <v>22</v>
      </c>
      <c r="F1004" s="88" t="s">
        <v>29</v>
      </c>
      <c r="G1004" s="89">
        <v>1222067257</v>
      </c>
      <c r="H1004" s="90">
        <v>0</v>
      </c>
      <c r="I1004" s="90">
        <v>0</v>
      </c>
      <c r="J1004" s="90">
        <v>0</v>
      </c>
      <c r="K1004" s="90">
        <v>0</v>
      </c>
      <c r="L1004" s="90">
        <f t="shared" si="407"/>
        <v>0</v>
      </c>
      <c r="M1004" s="89">
        <f t="shared" si="408"/>
        <v>1222067257</v>
      </c>
      <c r="N1004" s="92">
        <v>1222067257</v>
      </c>
      <c r="O1004" s="90">
        <v>38202582.890000001</v>
      </c>
      <c r="P1004" s="90">
        <v>38202582.890000001</v>
      </c>
      <c r="Q1004" s="91">
        <v>38202582.890000001</v>
      </c>
    </row>
    <row r="1005" spans="1:20" ht="18.600000000000001" thickBot="1" x14ac:dyDescent="0.35">
      <c r="A1005" s="79" t="s">
        <v>431</v>
      </c>
      <c r="B1005" s="20" t="s">
        <v>30</v>
      </c>
      <c r="C1005" s="21" t="s">
        <v>21</v>
      </c>
      <c r="D1005" s="21">
        <v>20</v>
      </c>
      <c r="E1005" s="21" t="s">
        <v>22</v>
      </c>
      <c r="F1005" s="88" t="s">
        <v>31</v>
      </c>
      <c r="G1005" s="89">
        <v>883433667</v>
      </c>
      <c r="H1005" s="90">
        <v>0</v>
      </c>
      <c r="I1005" s="90">
        <v>0</v>
      </c>
      <c r="J1005" s="90">
        <v>0</v>
      </c>
      <c r="K1005" s="90">
        <v>0</v>
      </c>
      <c r="L1005" s="90">
        <f t="shared" si="407"/>
        <v>0</v>
      </c>
      <c r="M1005" s="89">
        <f t="shared" si="408"/>
        <v>883433667</v>
      </c>
      <c r="N1005" s="92">
        <v>883433667</v>
      </c>
      <c r="O1005" s="90">
        <v>284100292.69999999</v>
      </c>
      <c r="P1005" s="90">
        <v>284100292.69999999</v>
      </c>
      <c r="Q1005" s="91">
        <v>284100292.69999999</v>
      </c>
    </row>
    <row r="1006" spans="1:20" ht="31.8" thickBot="1" x14ac:dyDescent="0.35">
      <c r="A1006" s="79" t="s">
        <v>431</v>
      </c>
      <c r="B1006" s="20" t="s">
        <v>32</v>
      </c>
      <c r="C1006" s="21" t="s">
        <v>21</v>
      </c>
      <c r="D1006" s="21">
        <v>20</v>
      </c>
      <c r="E1006" s="21" t="s">
        <v>22</v>
      </c>
      <c r="F1006" s="88" t="s">
        <v>33</v>
      </c>
      <c r="G1006" s="89">
        <v>76852744</v>
      </c>
      <c r="H1006" s="90">
        <v>0</v>
      </c>
      <c r="I1006" s="90">
        <v>0</v>
      </c>
      <c r="J1006" s="90">
        <v>0</v>
      </c>
      <c r="K1006" s="90">
        <v>0</v>
      </c>
      <c r="L1006" s="90">
        <f t="shared" si="407"/>
        <v>0</v>
      </c>
      <c r="M1006" s="89">
        <f t="shared" si="408"/>
        <v>76852744</v>
      </c>
      <c r="N1006" s="92">
        <v>76852744</v>
      </c>
      <c r="O1006" s="90">
        <v>23923197.73</v>
      </c>
      <c r="P1006" s="90">
        <v>23923197.73</v>
      </c>
      <c r="Q1006" s="91">
        <v>23923197.73</v>
      </c>
    </row>
    <row r="1007" spans="1:20" ht="18.600000000000001" thickBot="1" x14ac:dyDescent="0.35">
      <c r="A1007" s="79" t="s">
        <v>431</v>
      </c>
      <c r="B1007" s="20" t="s">
        <v>34</v>
      </c>
      <c r="C1007" s="21" t="s">
        <v>21</v>
      </c>
      <c r="D1007" s="21">
        <v>20</v>
      </c>
      <c r="E1007" s="21" t="s">
        <v>22</v>
      </c>
      <c r="F1007" s="88" t="s">
        <v>35</v>
      </c>
      <c r="G1007" s="89">
        <v>1271900429</v>
      </c>
      <c r="H1007" s="90">
        <v>0</v>
      </c>
      <c r="I1007" s="90">
        <v>0</v>
      </c>
      <c r="J1007" s="90">
        <v>0</v>
      </c>
      <c r="K1007" s="90">
        <v>0</v>
      </c>
      <c r="L1007" s="90">
        <f t="shared" si="407"/>
        <v>0</v>
      </c>
      <c r="M1007" s="89">
        <f t="shared" si="408"/>
        <v>1271900429</v>
      </c>
      <c r="N1007" s="92">
        <v>1271900429</v>
      </c>
      <c r="O1007" s="90">
        <v>12892706.810000001</v>
      </c>
      <c r="P1007" s="90">
        <v>12892706.810000001</v>
      </c>
      <c r="Q1007" s="91">
        <v>12892706.810000001</v>
      </c>
    </row>
    <row r="1008" spans="1:20" ht="18.600000000000001" thickBot="1" x14ac:dyDescent="0.35">
      <c r="A1008" s="79" t="s">
        <v>431</v>
      </c>
      <c r="B1008" s="20" t="s">
        <v>36</v>
      </c>
      <c r="C1008" s="21" t="s">
        <v>21</v>
      </c>
      <c r="D1008" s="21">
        <v>20</v>
      </c>
      <c r="E1008" s="21" t="s">
        <v>22</v>
      </c>
      <c r="F1008" s="88" t="s">
        <v>37</v>
      </c>
      <c r="G1008" s="89">
        <v>994750622</v>
      </c>
      <c r="H1008" s="90">
        <v>0</v>
      </c>
      <c r="I1008" s="90">
        <v>0</v>
      </c>
      <c r="J1008" s="90">
        <v>0</v>
      </c>
      <c r="K1008" s="90">
        <v>0</v>
      </c>
      <c r="L1008" s="90">
        <f t="shared" si="407"/>
        <v>0</v>
      </c>
      <c r="M1008" s="89">
        <f t="shared" si="408"/>
        <v>994750622</v>
      </c>
      <c r="N1008" s="92">
        <v>994750622</v>
      </c>
      <c r="O1008" s="90">
        <v>318032398.72000003</v>
      </c>
      <c r="P1008" s="90">
        <v>318032398.72000003</v>
      </c>
      <c r="Q1008" s="91">
        <v>318032398.72000003</v>
      </c>
    </row>
    <row r="1009" spans="1:17" ht="18.600000000000001" thickBot="1" x14ac:dyDescent="0.35">
      <c r="A1009" s="79" t="s">
        <v>431</v>
      </c>
      <c r="B1009" s="15" t="s">
        <v>38</v>
      </c>
      <c r="C1009" s="16"/>
      <c r="D1009" s="16"/>
      <c r="E1009" s="21"/>
      <c r="F1009" s="85" t="s">
        <v>39</v>
      </c>
      <c r="G1009" s="86">
        <f t="shared" ref="G1009:Q1009" si="409">SUM(G1010:G1016)</f>
        <v>10389288000</v>
      </c>
      <c r="H1009" s="86">
        <f t="shared" si="409"/>
        <v>0</v>
      </c>
      <c r="I1009" s="86">
        <f t="shared" si="409"/>
        <v>0</v>
      </c>
      <c r="J1009" s="86">
        <f t="shared" si="409"/>
        <v>0</v>
      </c>
      <c r="K1009" s="86">
        <f t="shared" si="409"/>
        <v>0</v>
      </c>
      <c r="L1009" s="86">
        <f t="shared" si="409"/>
        <v>0</v>
      </c>
      <c r="M1009" s="86">
        <f t="shared" si="409"/>
        <v>10389288000</v>
      </c>
      <c r="N1009" s="86">
        <f t="shared" si="409"/>
        <v>10389288000</v>
      </c>
      <c r="O1009" s="86">
        <f t="shared" si="409"/>
        <v>4603930744.0799999</v>
      </c>
      <c r="P1009" s="86">
        <f t="shared" si="409"/>
        <v>4603930744.0799999</v>
      </c>
      <c r="Q1009" s="87">
        <f t="shared" si="409"/>
        <v>3677691030.0800004</v>
      </c>
    </row>
    <row r="1010" spans="1:17" ht="18.600000000000001" thickBot="1" x14ac:dyDescent="0.35">
      <c r="A1010" s="79" t="s">
        <v>431</v>
      </c>
      <c r="B1010" s="20" t="s">
        <v>40</v>
      </c>
      <c r="C1010" s="21" t="s">
        <v>21</v>
      </c>
      <c r="D1010" s="21">
        <v>20</v>
      </c>
      <c r="E1010" s="21" t="s">
        <v>22</v>
      </c>
      <c r="F1010" s="88" t="s">
        <v>415</v>
      </c>
      <c r="G1010" s="89">
        <v>3540437888</v>
      </c>
      <c r="H1010" s="90">
        <v>0</v>
      </c>
      <c r="I1010" s="90">
        <v>0</v>
      </c>
      <c r="J1010" s="90">
        <v>0</v>
      </c>
      <c r="K1010" s="90">
        <v>0</v>
      </c>
      <c r="L1010" s="90">
        <f t="shared" ref="L1010:L1016" si="410">+H1010-I1010+J1010-K1010</f>
        <v>0</v>
      </c>
      <c r="M1010" s="89">
        <f t="shared" ref="M1010:M1016" si="411">+G1010+L1010</f>
        <v>3540437888</v>
      </c>
      <c r="N1010" s="92">
        <v>3540437888</v>
      </c>
      <c r="O1010" s="90">
        <v>1426435654.4000001</v>
      </c>
      <c r="P1010" s="90">
        <v>1426435654.4000001</v>
      </c>
      <c r="Q1010" s="91">
        <v>1143988554.4000001</v>
      </c>
    </row>
    <row r="1011" spans="1:17" ht="18.600000000000001" thickBot="1" x14ac:dyDescent="0.35">
      <c r="A1011" s="79" t="s">
        <v>431</v>
      </c>
      <c r="B1011" s="20" t="s">
        <v>42</v>
      </c>
      <c r="C1011" s="21" t="s">
        <v>21</v>
      </c>
      <c r="D1011" s="21">
        <v>20</v>
      </c>
      <c r="E1011" s="21" t="s">
        <v>22</v>
      </c>
      <c r="F1011" s="88" t="s">
        <v>416</v>
      </c>
      <c r="G1011" s="89">
        <v>2411282700</v>
      </c>
      <c r="H1011" s="90">
        <v>0</v>
      </c>
      <c r="I1011" s="90">
        <v>0</v>
      </c>
      <c r="J1011" s="90">
        <v>0</v>
      </c>
      <c r="K1011" s="90">
        <v>0</v>
      </c>
      <c r="L1011" s="90">
        <f t="shared" si="410"/>
        <v>0</v>
      </c>
      <c r="M1011" s="89">
        <f t="shared" si="411"/>
        <v>2411282700</v>
      </c>
      <c r="N1011" s="92">
        <v>2411282700</v>
      </c>
      <c r="O1011" s="90">
        <v>1010472387.6</v>
      </c>
      <c r="P1011" s="90">
        <v>1010472387.6</v>
      </c>
      <c r="Q1011" s="91">
        <v>810389887.60000002</v>
      </c>
    </row>
    <row r="1012" spans="1:17" ht="18.600000000000001" thickBot="1" x14ac:dyDescent="0.35">
      <c r="A1012" s="79" t="s">
        <v>431</v>
      </c>
      <c r="B1012" s="20" t="s">
        <v>44</v>
      </c>
      <c r="C1012" s="21" t="s">
        <v>21</v>
      </c>
      <c r="D1012" s="21">
        <v>20</v>
      </c>
      <c r="E1012" s="21" t="s">
        <v>22</v>
      </c>
      <c r="F1012" s="88" t="s">
        <v>45</v>
      </c>
      <c r="G1012" s="89">
        <v>1539154912</v>
      </c>
      <c r="H1012" s="90">
        <v>0</v>
      </c>
      <c r="I1012" s="90">
        <v>0</v>
      </c>
      <c r="J1012" s="90">
        <v>0</v>
      </c>
      <c r="K1012" s="90">
        <v>0</v>
      </c>
      <c r="L1012" s="90">
        <f t="shared" si="410"/>
        <v>0</v>
      </c>
      <c r="M1012" s="89">
        <f t="shared" si="411"/>
        <v>1539154912</v>
      </c>
      <c r="N1012" s="92">
        <v>1539154912</v>
      </c>
      <c r="O1012" s="90">
        <v>1038705870.88</v>
      </c>
      <c r="P1012" s="90">
        <v>1038705870.88</v>
      </c>
      <c r="Q1012" s="91">
        <v>827570556.88</v>
      </c>
    </row>
    <row r="1013" spans="1:17" ht="18.600000000000001" thickBot="1" x14ac:dyDescent="0.35">
      <c r="A1013" s="79" t="s">
        <v>431</v>
      </c>
      <c r="B1013" s="20" t="s">
        <v>46</v>
      </c>
      <c r="C1013" s="21" t="s">
        <v>21</v>
      </c>
      <c r="D1013" s="21">
        <v>20</v>
      </c>
      <c r="E1013" s="21" t="s">
        <v>22</v>
      </c>
      <c r="F1013" s="88" t="s">
        <v>47</v>
      </c>
      <c r="G1013" s="89">
        <v>1254967000</v>
      </c>
      <c r="H1013" s="90">
        <v>0</v>
      </c>
      <c r="I1013" s="90">
        <v>0</v>
      </c>
      <c r="J1013" s="90">
        <v>0</v>
      </c>
      <c r="K1013" s="90">
        <v>0</v>
      </c>
      <c r="L1013" s="90">
        <f t="shared" si="410"/>
        <v>0</v>
      </c>
      <c r="M1013" s="89">
        <f t="shared" si="411"/>
        <v>1254967000</v>
      </c>
      <c r="N1013" s="92">
        <v>1254967000</v>
      </c>
      <c r="O1013" s="90">
        <v>474694873.60000002</v>
      </c>
      <c r="P1013" s="90">
        <v>474694873.60000002</v>
      </c>
      <c r="Q1013" s="91">
        <v>376707173.60000002</v>
      </c>
    </row>
    <row r="1014" spans="1:17" ht="31.8" thickBot="1" x14ac:dyDescent="0.35">
      <c r="A1014" s="79" t="s">
        <v>431</v>
      </c>
      <c r="B1014" s="20" t="s">
        <v>48</v>
      </c>
      <c r="C1014" s="21" t="s">
        <v>21</v>
      </c>
      <c r="D1014" s="21">
        <v>20</v>
      </c>
      <c r="E1014" s="21" t="s">
        <v>22</v>
      </c>
      <c r="F1014" s="88" t="s">
        <v>49</v>
      </c>
      <c r="G1014" s="89">
        <v>145133600</v>
      </c>
      <c r="H1014" s="90">
        <v>0</v>
      </c>
      <c r="I1014" s="90">
        <v>0</v>
      </c>
      <c r="J1014" s="90">
        <v>0</v>
      </c>
      <c r="K1014" s="90">
        <v>0</v>
      </c>
      <c r="L1014" s="90">
        <f t="shared" si="410"/>
        <v>0</v>
      </c>
      <c r="M1014" s="89">
        <f t="shared" si="411"/>
        <v>145133600</v>
      </c>
      <c r="N1014" s="92">
        <v>145133600</v>
      </c>
      <c r="O1014" s="90">
        <v>60207892.399999999</v>
      </c>
      <c r="P1014" s="90">
        <v>60207892.399999999</v>
      </c>
      <c r="Q1014" s="91">
        <v>48113792.399999999</v>
      </c>
    </row>
    <row r="1015" spans="1:17" ht="18.600000000000001" thickBot="1" x14ac:dyDescent="0.35">
      <c r="A1015" s="79" t="s">
        <v>431</v>
      </c>
      <c r="B1015" s="20" t="s">
        <v>50</v>
      </c>
      <c r="C1015" s="21" t="s">
        <v>21</v>
      </c>
      <c r="D1015" s="21">
        <v>20</v>
      </c>
      <c r="E1015" s="21" t="s">
        <v>22</v>
      </c>
      <c r="F1015" s="88" t="s">
        <v>51</v>
      </c>
      <c r="G1015" s="89">
        <v>898748700</v>
      </c>
      <c r="H1015" s="90">
        <v>0</v>
      </c>
      <c r="I1015" s="90">
        <v>0</v>
      </c>
      <c r="J1015" s="90">
        <v>0</v>
      </c>
      <c r="K1015" s="90">
        <v>0</v>
      </c>
      <c r="L1015" s="90">
        <f t="shared" si="410"/>
        <v>0</v>
      </c>
      <c r="M1015" s="89">
        <f t="shared" si="411"/>
        <v>898748700</v>
      </c>
      <c r="N1015" s="92">
        <v>898748700</v>
      </c>
      <c r="O1015" s="90">
        <v>356031766.39999998</v>
      </c>
      <c r="P1015" s="90">
        <v>356031766.39999998</v>
      </c>
      <c r="Q1015" s="91">
        <v>282539566.39999998</v>
      </c>
    </row>
    <row r="1016" spans="1:17" ht="18.600000000000001" thickBot="1" x14ac:dyDescent="0.35">
      <c r="A1016" s="79" t="s">
        <v>431</v>
      </c>
      <c r="B1016" s="20" t="s">
        <v>52</v>
      </c>
      <c r="C1016" s="21" t="s">
        <v>21</v>
      </c>
      <c r="D1016" s="21">
        <v>20</v>
      </c>
      <c r="E1016" s="21" t="s">
        <v>22</v>
      </c>
      <c r="F1016" s="88" t="s">
        <v>53</v>
      </c>
      <c r="G1016" s="89">
        <v>599563200</v>
      </c>
      <c r="H1016" s="90">
        <v>0</v>
      </c>
      <c r="I1016" s="90">
        <v>0</v>
      </c>
      <c r="J1016" s="90">
        <v>0</v>
      </c>
      <c r="K1016" s="90">
        <v>0</v>
      </c>
      <c r="L1016" s="90">
        <f t="shared" si="410"/>
        <v>0</v>
      </c>
      <c r="M1016" s="89">
        <f t="shared" si="411"/>
        <v>599563200</v>
      </c>
      <c r="N1016" s="92">
        <v>599563200</v>
      </c>
      <c r="O1016" s="90">
        <v>237382298.80000001</v>
      </c>
      <c r="P1016" s="90">
        <v>237382298.80000001</v>
      </c>
      <c r="Q1016" s="91">
        <v>188381498.80000001</v>
      </c>
    </row>
    <row r="1017" spans="1:17" ht="31.8" thickBot="1" x14ac:dyDescent="0.35">
      <c r="A1017" s="79" t="s">
        <v>431</v>
      </c>
      <c r="B1017" s="15" t="s">
        <v>54</v>
      </c>
      <c r="C1017" s="16"/>
      <c r="D1017" s="16"/>
      <c r="E1017" s="21"/>
      <c r="F1017" s="85" t="s">
        <v>55</v>
      </c>
      <c r="G1017" s="86">
        <f t="shared" ref="G1017:Q1017" si="412">+G1018+G1022+G1023</f>
        <v>5077431000</v>
      </c>
      <c r="H1017" s="86">
        <f t="shared" si="412"/>
        <v>0</v>
      </c>
      <c r="I1017" s="86">
        <f t="shared" si="412"/>
        <v>0</v>
      </c>
      <c r="J1017" s="86">
        <f t="shared" si="412"/>
        <v>0</v>
      </c>
      <c r="K1017" s="86">
        <f t="shared" si="412"/>
        <v>0</v>
      </c>
      <c r="L1017" s="86">
        <f t="shared" si="412"/>
        <v>0</v>
      </c>
      <c r="M1017" s="86">
        <f t="shared" si="412"/>
        <v>5077431000</v>
      </c>
      <c r="N1017" s="86">
        <f t="shared" si="412"/>
        <v>5077431000</v>
      </c>
      <c r="O1017" s="86">
        <f t="shared" si="412"/>
        <v>1409716752.8399999</v>
      </c>
      <c r="P1017" s="86">
        <f t="shared" si="412"/>
        <v>1409716752.8399999</v>
      </c>
      <c r="Q1017" s="87">
        <f t="shared" si="412"/>
        <v>1409716752.8399999</v>
      </c>
    </row>
    <row r="1018" spans="1:17" ht="31.8" thickBot="1" x14ac:dyDescent="0.35">
      <c r="A1018" s="79" t="s">
        <v>431</v>
      </c>
      <c r="B1018" s="15" t="s">
        <v>56</v>
      </c>
      <c r="C1018" s="16"/>
      <c r="D1018" s="16"/>
      <c r="E1018" s="16"/>
      <c r="F1018" s="85" t="s">
        <v>57</v>
      </c>
      <c r="G1018" s="86">
        <f t="shared" ref="G1018:Q1018" si="413">+G1019+G1020+G1021</f>
        <v>2059834541</v>
      </c>
      <c r="H1018" s="86">
        <f t="shared" si="413"/>
        <v>0</v>
      </c>
      <c r="I1018" s="86">
        <f t="shared" si="413"/>
        <v>0</v>
      </c>
      <c r="J1018" s="86">
        <f t="shared" si="413"/>
        <v>0</v>
      </c>
      <c r="K1018" s="86">
        <f t="shared" si="413"/>
        <v>0</v>
      </c>
      <c r="L1018" s="86">
        <f t="shared" si="413"/>
        <v>0</v>
      </c>
      <c r="M1018" s="86">
        <f t="shared" si="413"/>
        <v>2059834541</v>
      </c>
      <c r="N1018" s="86">
        <f t="shared" si="413"/>
        <v>2059834541</v>
      </c>
      <c r="O1018" s="86">
        <f t="shared" si="413"/>
        <v>495655147.78999996</v>
      </c>
      <c r="P1018" s="86">
        <f t="shared" si="413"/>
        <v>495655147.78999996</v>
      </c>
      <c r="Q1018" s="87">
        <f t="shared" si="413"/>
        <v>495655147.78999996</v>
      </c>
    </row>
    <row r="1019" spans="1:17" ht="18.600000000000001" thickBot="1" x14ac:dyDescent="0.35">
      <c r="A1019" s="79" t="s">
        <v>431</v>
      </c>
      <c r="B1019" s="20" t="s">
        <v>58</v>
      </c>
      <c r="C1019" s="21" t="s">
        <v>21</v>
      </c>
      <c r="D1019" s="21">
        <v>20</v>
      </c>
      <c r="E1019" s="21" t="s">
        <v>22</v>
      </c>
      <c r="F1019" s="88" t="s">
        <v>423</v>
      </c>
      <c r="G1019" s="89">
        <v>1440417805</v>
      </c>
      <c r="H1019" s="90">
        <v>0</v>
      </c>
      <c r="I1019" s="90">
        <v>0</v>
      </c>
      <c r="J1019" s="90">
        <v>0</v>
      </c>
      <c r="K1019" s="90">
        <v>0</v>
      </c>
      <c r="L1019" s="90">
        <f t="shared" ref="L1019:L1024" si="414">+H1019-I1019+J1019-K1019</f>
        <v>0</v>
      </c>
      <c r="M1019" s="89">
        <f t="shared" ref="M1019:M1024" si="415">+G1019+L1019</f>
        <v>1440417805</v>
      </c>
      <c r="N1019" s="92">
        <v>1440417805</v>
      </c>
      <c r="O1019" s="92">
        <v>257960247.30000001</v>
      </c>
      <c r="P1019" s="90">
        <v>257960247.30000001</v>
      </c>
      <c r="Q1019" s="91">
        <v>257960247.30000001</v>
      </c>
    </row>
    <row r="1020" spans="1:17" ht="18.600000000000001" thickBot="1" x14ac:dyDescent="0.35">
      <c r="A1020" s="79" t="s">
        <v>431</v>
      </c>
      <c r="B1020" s="20" t="s">
        <v>60</v>
      </c>
      <c r="C1020" s="21" t="s">
        <v>21</v>
      </c>
      <c r="D1020" s="21">
        <v>20</v>
      </c>
      <c r="E1020" s="21" t="s">
        <v>22</v>
      </c>
      <c r="F1020" s="88" t="s">
        <v>61</v>
      </c>
      <c r="G1020" s="89">
        <v>510000000</v>
      </c>
      <c r="H1020" s="90">
        <v>0</v>
      </c>
      <c r="I1020" s="90">
        <v>0</v>
      </c>
      <c r="J1020" s="90">
        <v>0</v>
      </c>
      <c r="K1020" s="90">
        <v>0</v>
      </c>
      <c r="L1020" s="90">
        <f t="shared" si="414"/>
        <v>0</v>
      </c>
      <c r="M1020" s="89">
        <f t="shared" si="415"/>
        <v>510000000</v>
      </c>
      <c r="N1020" s="92">
        <v>510000000</v>
      </c>
      <c r="O1020" s="92">
        <v>201829559.58000001</v>
      </c>
      <c r="P1020" s="90">
        <v>201829559.58000001</v>
      </c>
      <c r="Q1020" s="91">
        <v>201829559.58000001</v>
      </c>
    </row>
    <row r="1021" spans="1:17" ht="18.600000000000001" thickBot="1" x14ac:dyDescent="0.35">
      <c r="A1021" s="79" t="s">
        <v>431</v>
      </c>
      <c r="B1021" s="20" t="s">
        <v>62</v>
      </c>
      <c r="C1021" s="21" t="s">
        <v>21</v>
      </c>
      <c r="D1021" s="21">
        <v>20</v>
      </c>
      <c r="E1021" s="21" t="s">
        <v>22</v>
      </c>
      <c r="F1021" s="88" t="s">
        <v>63</v>
      </c>
      <c r="G1021" s="89">
        <v>109416736</v>
      </c>
      <c r="H1021" s="90">
        <v>0</v>
      </c>
      <c r="I1021" s="90">
        <v>0</v>
      </c>
      <c r="J1021" s="90">
        <v>0</v>
      </c>
      <c r="K1021" s="90">
        <v>0</v>
      </c>
      <c r="L1021" s="90">
        <f t="shared" si="414"/>
        <v>0</v>
      </c>
      <c r="M1021" s="89">
        <f t="shared" si="415"/>
        <v>109416736</v>
      </c>
      <c r="N1021" s="92">
        <v>109416736</v>
      </c>
      <c r="O1021" s="90">
        <v>35865340.909999996</v>
      </c>
      <c r="P1021" s="90">
        <v>35865340.909999996</v>
      </c>
      <c r="Q1021" s="91">
        <v>35865340.909999996</v>
      </c>
    </row>
    <row r="1022" spans="1:17" ht="18.600000000000001" thickBot="1" x14ac:dyDescent="0.35">
      <c r="A1022" s="79" t="s">
        <v>431</v>
      </c>
      <c r="B1022" s="20" t="s">
        <v>64</v>
      </c>
      <c r="C1022" s="21" t="s">
        <v>21</v>
      </c>
      <c r="D1022" s="21">
        <v>20</v>
      </c>
      <c r="E1022" s="21" t="s">
        <v>22</v>
      </c>
      <c r="F1022" s="88" t="s">
        <v>65</v>
      </c>
      <c r="G1022" s="89">
        <v>2897220308</v>
      </c>
      <c r="H1022" s="90">
        <v>0</v>
      </c>
      <c r="I1022" s="90">
        <v>0</v>
      </c>
      <c r="J1022" s="90">
        <v>0</v>
      </c>
      <c r="K1022" s="90">
        <v>0</v>
      </c>
      <c r="L1022" s="90">
        <f t="shared" si="414"/>
        <v>0</v>
      </c>
      <c r="M1022" s="89">
        <f t="shared" si="415"/>
        <v>2897220308</v>
      </c>
      <c r="N1022" s="90">
        <v>2897220308</v>
      </c>
      <c r="O1022" s="90">
        <v>914061605.04999995</v>
      </c>
      <c r="P1022" s="90">
        <v>914061605.04999995</v>
      </c>
      <c r="Q1022" s="91">
        <v>914061605.04999995</v>
      </c>
    </row>
    <row r="1023" spans="1:17" ht="18.600000000000001" thickBot="1" x14ac:dyDescent="0.35">
      <c r="A1023" s="79" t="s">
        <v>431</v>
      </c>
      <c r="B1023" s="20" t="s">
        <v>66</v>
      </c>
      <c r="C1023" s="21" t="s">
        <v>21</v>
      </c>
      <c r="D1023" s="21">
        <v>20</v>
      </c>
      <c r="E1023" s="21" t="s">
        <v>22</v>
      </c>
      <c r="F1023" s="88" t="s">
        <v>67</v>
      </c>
      <c r="G1023" s="89">
        <v>120376151</v>
      </c>
      <c r="H1023" s="90">
        <v>0</v>
      </c>
      <c r="I1023" s="90">
        <v>0</v>
      </c>
      <c r="J1023" s="90">
        <v>0</v>
      </c>
      <c r="K1023" s="90">
        <v>0</v>
      </c>
      <c r="L1023" s="90">
        <f t="shared" si="414"/>
        <v>0</v>
      </c>
      <c r="M1023" s="89">
        <f t="shared" si="415"/>
        <v>120376151</v>
      </c>
      <c r="N1023" s="90">
        <v>120376151</v>
      </c>
      <c r="O1023" s="90">
        <v>0</v>
      </c>
      <c r="P1023" s="90">
        <v>0</v>
      </c>
      <c r="Q1023" s="91">
        <v>0</v>
      </c>
    </row>
    <row r="1024" spans="1:17" ht="31.8" thickBot="1" x14ac:dyDescent="0.35">
      <c r="A1024" s="79" t="s">
        <v>431</v>
      </c>
      <c r="B1024" s="15" t="s">
        <v>68</v>
      </c>
      <c r="C1024" s="16" t="s">
        <v>21</v>
      </c>
      <c r="D1024" s="16">
        <v>20</v>
      </c>
      <c r="E1024" s="16" t="s">
        <v>22</v>
      </c>
      <c r="F1024" s="85" t="s">
        <v>69</v>
      </c>
      <c r="G1024" s="93">
        <v>4590358000</v>
      </c>
      <c r="H1024" s="94">
        <v>0</v>
      </c>
      <c r="I1024" s="94">
        <v>0</v>
      </c>
      <c r="J1024" s="94">
        <v>0</v>
      </c>
      <c r="K1024" s="94">
        <v>0</v>
      </c>
      <c r="L1024" s="94">
        <f t="shared" si="414"/>
        <v>0</v>
      </c>
      <c r="M1024" s="94">
        <f t="shared" si="415"/>
        <v>4590358000</v>
      </c>
      <c r="N1024" s="94">
        <v>0</v>
      </c>
      <c r="O1024" s="94">
        <v>0</v>
      </c>
      <c r="P1024" s="94">
        <v>0</v>
      </c>
      <c r="Q1024" s="96">
        <v>0</v>
      </c>
    </row>
    <row r="1025" spans="1:17" ht="18.600000000000001" thickBot="1" x14ac:dyDescent="0.35">
      <c r="A1025" s="79" t="s">
        <v>431</v>
      </c>
      <c r="B1025" s="15" t="s">
        <v>70</v>
      </c>
      <c r="C1025" s="16"/>
      <c r="D1025" s="16"/>
      <c r="E1025" s="21"/>
      <c r="F1025" s="85" t="s">
        <v>71</v>
      </c>
      <c r="G1025" s="95">
        <f t="shared" ref="G1025:Q1025" si="416">+G1026+G1030</f>
        <v>19419071000</v>
      </c>
      <c r="H1025" s="95">
        <f t="shared" si="416"/>
        <v>0</v>
      </c>
      <c r="I1025" s="95">
        <f t="shared" si="416"/>
        <v>0</v>
      </c>
      <c r="J1025" s="95">
        <f t="shared" si="416"/>
        <v>322382568</v>
      </c>
      <c r="K1025" s="95">
        <f t="shared" si="416"/>
        <v>322382568</v>
      </c>
      <c r="L1025" s="95">
        <f t="shared" si="416"/>
        <v>0</v>
      </c>
      <c r="M1025" s="95">
        <f t="shared" si="416"/>
        <v>19419071000</v>
      </c>
      <c r="N1025" s="95">
        <f t="shared" si="416"/>
        <v>18373408963.970001</v>
      </c>
      <c r="O1025" s="95">
        <f t="shared" si="416"/>
        <v>16547218719.349998</v>
      </c>
      <c r="P1025" s="95">
        <f t="shared" si="416"/>
        <v>6603194589.5400009</v>
      </c>
      <c r="Q1025" s="97">
        <f t="shared" si="416"/>
        <v>6448011229.5400009</v>
      </c>
    </row>
    <row r="1026" spans="1:17" ht="18.600000000000001" thickBot="1" x14ac:dyDescent="0.35">
      <c r="A1026" s="79" t="s">
        <v>431</v>
      </c>
      <c r="B1026" s="15" t="s">
        <v>72</v>
      </c>
      <c r="C1026" s="16"/>
      <c r="D1026" s="16"/>
      <c r="E1026" s="21"/>
      <c r="F1026" s="85" t="s">
        <v>73</v>
      </c>
      <c r="G1026" s="95">
        <f t="shared" ref="G1026:Q1028" si="417">+G1027</f>
        <v>20000000</v>
      </c>
      <c r="H1026" s="95">
        <f t="shared" si="417"/>
        <v>0</v>
      </c>
      <c r="I1026" s="95">
        <f t="shared" si="417"/>
        <v>0</v>
      </c>
      <c r="J1026" s="95">
        <f t="shared" si="417"/>
        <v>0</v>
      </c>
      <c r="K1026" s="95">
        <f t="shared" si="417"/>
        <v>0</v>
      </c>
      <c r="L1026" s="95">
        <f t="shared" si="417"/>
        <v>0</v>
      </c>
      <c r="M1026" s="95">
        <f t="shared" si="417"/>
        <v>20000000</v>
      </c>
      <c r="N1026" s="95">
        <f t="shared" si="417"/>
        <v>1000</v>
      </c>
      <c r="O1026" s="95">
        <f t="shared" si="417"/>
        <v>264.64</v>
      </c>
      <c r="P1026" s="95">
        <f t="shared" si="417"/>
        <v>264.64</v>
      </c>
      <c r="Q1026" s="97">
        <f t="shared" si="417"/>
        <v>264.64</v>
      </c>
    </row>
    <row r="1027" spans="1:17" ht="18.600000000000001" thickBot="1" x14ac:dyDescent="0.35">
      <c r="A1027" s="79" t="s">
        <v>431</v>
      </c>
      <c r="B1027" s="15" t="s">
        <v>74</v>
      </c>
      <c r="C1027" s="16"/>
      <c r="D1027" s="16"/>
      <c r="E1027" s="21"/>
      <c r="F1027" s="85" t="s">
        <v>75</v>
      </c>
      <c r="G1027" s="95">
        <f t="shared" si="417"/>
        <v>20000000</v>
      </c>
      <c r="H1027" s="95">
        <f t="shared" si="417"/>
        <v>0</v>
      </c>
      <c r="I1027" s="95">
        <f t="shared" si="417"/>
        <v>0</v>
      </c>
      <c r="J1027" s="95">
        <f t="shared" si="417"/>
        <v>0</v>
      </c>
      <c r="K1027" s="95">
        <f t="shared" si="417"/>
        <v>0</v>
      </c>
      <c r="L1027" s="95">
        <f t="shared" si="417"/>
        <v>0</v>
      </c>
      <c r="M1027" s="95">
        <f t="shared" si="417"/>
        <v>20000000</v>
      </c>
      <c r="N1027" s="95">
        <f t="shared" si="417"/>
        <v>1000</v>
      </c>
      <c r="O1027" s="95">
        <f t="shared" si="417"/>
        <v>264.64</v>
      </c>
      <c r="P1027" s="95">
        <f t="shared" si="417"/>
        <v>264.64</v>
      </c>
      <c r="Q1027" s="97">
        <f t="shared" si="417"/>
        <v>264.64</v>
      </c>
    </row>
    <row r="1028" spans="1:17" ht="31.8" thickBot="1" x14ac:dyDescent="0.35">
      <c r="A1028" s="79" t="s">
        <v>431</v>
      </c>
      <c r="B1028" s="15" t="s">
        <v>76</v>
      </c>
      <c r="C1028" s="21"/>
      <c r="D1028" s="21"/>
      <c r="E1028" s="21"/>
      <c r="F1028" s="85" t="s">
        <v>77</v>
      </c>
      <c r="G1028" s="86">
        <f t="shared" si="417"/>
        <v>20000000</v>
      </c>
      <c r="H1028" s="86">
        <f t="shared" si="417"/>
        <v>0</v>
      </c>
      <c r="I1028" s="86">
        <f t="shared" si="417"/>
        <v>0</v>
      </c>
      <c r="J1028" s="86">
        <f t="shared" si="417"/>
        <v>0</v>
      </c>
      <c r="K1028" s="86">
        <f t="shared" si="417"/>
        <v>0</v>
      </c>
      <c r="L1028" s="86">
        <f t="shared" si="417"/>
        <v>0</v>
      </c>
      <c r="M1028" s="86">
        <f t="shared" si="417"/>
        <v>20000000</v>
      </c>
      <c r="N1028" s="86">
        <f t="shared" si="417"/>
        <v>1000</v>
      </c>
      <c r="O1028" s="86">
        <f t="shared" si="417"/>
        <v>264.64</v>
      </c>
      <c r="P1028" s="86">
        <f t="shared" si="417"/>
        <v>264.64</v>
      </c>
      <c r="Q1028" s="87">
        <f t="shared" si="417"/>
        <v>264.64</v>
      </c>
    </row>
    <row r="1029" spans="1:17" ht="31.8" thickBot="1" x14ac:dyDescent="0.35">
      <c r="A1029" s="79" t="s">
        <v>431</v>
      </c>
      <c r="B1029" s="20" t="s">
        <v>78</v>
      </c>
      <c r="C1029" s="21" t="s">
        <v>21</v>
      </c>
      <c r="D1029" s="21">
        <v>20</v>
      </c>
      <c r="E1029" s="21" t="s">
        <v>22</v>
      </c>
      <c r="F1029" s="88" t="s">
        <v>79</v>
      </c>
      <c r="G1029" s="90">
        <v>20000000</v>
      </c>
      <c r="H1029" s="90">
        <v>0</v>
      </c>
      <c r="I1029" s="90">
        <v>0</v>
      </c>
      <c r="J1029" s="90">
        <v>0</v>
      </c>
      <c r="K1029" s="90">
        <v>0</v>
      </c>
      <c r="L1029" s="90">
        <f>+H1029-I1029+J1029-K1029</f>
        <v>0</v>
      </c>
      <c r="M1029" s="90">
        <f>+G1029+L1029</f>
        <v>20000000</v>
      </c>
      <c r="N1029" s="92">
        <v>1000</v>
      </c>
      <c r="O1029" s="92">
        <v>264.64</v>
      </c>
      <c r="P1029" s="92">
        <v>264.64</v>
      </c>
      <c r="Q1029" s="98">
        <v>264.64</v>
      </c>
    </row>
    <row r="1030" spans="1:17" ht="18.600000000000001" thickBot="1" x14ac:dyDescent="0.35">
      <c r="A1030" s="79" t="s">
        <v>431</v>
      </c>
      <c r="B1030" s="15" t="s">
        <v>80</v>
      </c>
      <c r="C1030" s="16"/>
      <c r="D1030" s="16"/>
      <c r="E1030" s="21"/>
      <c r="F1030" s="85" t="s">
        <v>81</v>
      </c>
      <c r="G1030" s="94">
        <f t="shared" ref="G1030:Q1030" si="418">+G1031+G1044</f>
        <v>19399071000</v>
      </c>
      <c r="H1030" s="94">
        <f t="shared" si="418"/>
        <v>0</v>
      </c>
      <c r="I1030" s="94">
        <f t="shared" si="418"/>
        <v>0</v>
      </c>
      <c r="J1030" s="94">
        <f t="shared" si="418"/>
        <v>322382568</v>
      </c>
      <c r="K1030" s="94">
        <f t="shared" si="418"/>
        <v>322382568</v>
      </c>
      <c r="L1030" s="94">
        <f t="shared" si="418"/>
        <v>0</v>
      </c>
      <c r="M1030" s="94">
        <f t="shared" si="418"/>
        <v>19399071000</v>
      </c>
      <c r="N1030" s="94">
        <f t="shared" si="418"/>
        <v>18373407963.970001</v>
      </c>
      <c r="O1030" s="94">
        <f t="shared" si="418"/>
        <v>16547218454.709999</v>
      </c>
      <c r="P1030" s="94">
        <f t="shared" si="418"/>
        <v>6603194324.9000006</v>
      </c>
      <c r="Q1030" s="96">
        <f t="shared" si="418"/>
        <v>6448010964.9000006</v>
      </c>
    </row>
    <row r="1031" spans="1:17" ht="18.600000000000001" thickBot="1" x14ac:dyDescent="0.35">
      <c r="A1031" s="79" t="s">
        <v>431</v>
      </c>
      <c r="B1031" s="15" t="s">
        <v>82</v>
      </c>
      <c r="C1031" s="16"/>
      <c r="D1031" s="16"/>
      <c r="E1031" s="21"/>
      <c r="F1031" s="85" t="s">
        <v>83</v>
      </c>
      <c r="G1031" s="95">
        <f t="shared" ref="G1031:Q1031" si="419">+G1032+G1035+G1042</f>
        <v>237491820</v>
      </c>
      <c r="H1031" s="95">
        <f t="shared" si="419"/>
        <v>0</v>
      </c>
      <c r="I1031" s="95">
        <f t="shared" si="419"/>
        <v>0</v>
      </c>
      <c r="J1031" s="95">
        <f t="shared" si="419"/>
        <v>123501000</v>
      </c>
      <c r="K1031" s="95">
        <f t="shared" si="419"/>
        <v>0</v>
      </c>
      <c r="L1031" s="95">
        <f t="shared" si="419"/>
        <v>123501000</v>
      </c>
      <c r="M1031" s="95">
        <f t="shared" si="419"/>
        <v>360992820</v>
      </c>
      <c r="N1031" s="95">
        <f t="shared" si="419"/>
        <v>142800211.72</v>
      </c>
      <c r="O1031" s="95">
        <f t="shared" si="419"/>
        <v>141359446.75</v>
      </c>
      <c r="P1031" s="95">
        <f t="shared" si="419"/>
        <v>31227938.620000005</v>
      </c>
      <c r="Q1031" s="97">
        <f t="shared" si="419"/>
        <v>31227938.620000005</v>
      </c>
    </row>
    <row r="1032" spans="1:17" ht="47.4" thickBot="1" x14ac:dyDescent="0.35">
      <c r="A1032" s="79" t="s">
        <v>431</v>
      </c>
      <c r="B1032" s="15" t="s">
        <v>84</v>
      </c>
      <c r="C1032" s="21"/>
      <c r="D1032" s="21"/>
      <c r="E1032" s="21"/>
      <c r="F1032" s="85" t="s">
        <v>85</v>
      </c>
      <c r="G1032" s="95">
        <f t="shared" ref="G1032:Q1032" si="420">+G1033+G1034</f>
        <v>39000000</v>
      </c>
      <c r="H1032" s="95">
        <f t="shared" si="420"/>
        <v>0</v>
      </c>
      <c r="I1032" s="95">
        <f t="shared" si="420"/>
        <v>0</v>
      </c>
      <c r="J1032" s="95">
        <f t="shared" si="420"/>
        <v>0</v>
      </c>
      <c r="K1032" s="95">
        <f t="shared" si="420"/>
        <v>0</v>
      </c>
      <c r="L1032" s="95">
        <f t="shared" si="420"/>
        <v>0</v>
      </c>
      <c r="M1032" s="95">
        <f t="shared" si="420"/>
        <v>39000000</v>
      </c>
      <c r="N1032" s="95">
        <f t="shared" si="420"/>
        <v>26000710.27</v>
      </c>
      <c r="O1032" s="95">
        <f t="shared" si="420"/>
        <v>26000110.27</v>
      </c>
      <c r="P1032" s="95">
        <f t="shared" si="420"/>
        <v>2018403.7400000002</v>
      </c>
      <c r="Q1032" s="97">
        <f t="shared" si="420"/>
        <v>2018403.7400000002</v>
      </c>
    </row>
    <row r="1033" spans="1:17" ht="47.4" thickBot="1" x14ac:dyDescent="0.35">
      <c r="A1033" s="79" t="s">
        <v>431</v>
      </c>
      <c r="B1033" s="20" t="s">
        <v>86</v>
      </c>
      <c r="C1033" s="21" t="s">
        <v>21</v>
      </c>
      <c r="D1033" s="21">
        <v>20</v>
      </c>
      <c r="E1033" s="21" t="s">
        <v>22</v>
      </c>
      <c r="F1033" s="88" t="s">
        <v>87</v>
      </c>
      <c r="G1033" s="90">
        <v>29000000</v>
      </c>
      <c r="H1033" s="90">
        <v>0</v>
      </c>
      <c r="I1033" s="90">
        <v>0</v>
      </c>
      <c r="J1033" s="90">
        <v>0</v>
      </c>
      <c r="K1033" s="90">
        <v>0</v>
      </c>
      <c r="L1033" s="90">
        <f>+H1033-I1033+J1033-K1033</f>
        <v>0</v>
      </c>
      <c r="M1033" s="90">
        <f>+G1033+L1033</f>
        <v>29000000</v>
      </c>
      <c r="N1033" s="90">
        <v>26000212.649999999</v>
      </c>
      <c r="O1033" s="90">
        <v>26000012.649999999</v>
      </c>
      <c r="P1033" s="90">
        <v>2018306.12</v>
      </c>
      <c r="Q1033" s="91">
        <v>2018306.12</v>
      </c>
    </row>
    <row r="1034" spans="1:17" ht="31.8" thickBot="1" x14ac:dyDescent="0.35">
      <c r="A1034" s="79" t="s">
        <v>431</v>
      </c>
      <c r="B1034" s="20" t="s">
        <v>88</v>
      </c>
      <c r="C1034" s="21" t="s">
        <v>21</v>
      </c>
      <c r="D1034" s="21">
        <v>20</v>
      </c>
      <c r="E1034" s="21" t="s">
        <v>22</v>
      </c>
      <c r="F1034" s="88" t="s">
        <v>89</v>
      </c>
      <c r="G1034" s="90">
        <v>10000000</v>
      </c>
      <c r="H1034" s="90">
        <v>0</v>
      </c>
      <c r="I1034" s="90">
        <v>0</v>
      </c>
      <c r="J1034" s="90">
        <v>0</v>
      </c>
      <c r="K1034" s="90">
        <v>0</v>
      </c>
      <c r="L1034" s="90">
        <f>+H1034-I1034+J1034-K1034</f>
        <v>0</v>
      </c>
      <c r="M1034" s="90">
        <f>+G1034+L1034</f>
        <v>10000000</v>
      </c>
      <c r="N1034" s="90">
        <v>497.62</v>
      </c>
      <c r="O1034" s="90">
        <v>97.62</v>
      </c>
      <c r="P1034" s="90">
        <v>97.62</v>
      </c>
      <c r="Q1034" s="91">
        <v>97.62</v>
      </c>
    </row>
    <row r="1035" spans="1:17" ht="31.8" thickBot="1" x14ac:dyDescent="0.35">
      <c r="A1035" s="79" t="s">
        <v>431</v>
      </c>
      <c r="B1035" s="33" t="s">
        <v>90</v>
      </c>
      <c r="C1035" s="21"/>
      <c r="D1035" s="21"/>
      <c r="E1035" s="21"/>
      <c r="F1035" s="85" t="s">
        <v>91</v>
      </c>
      <c r="G1035" s="95">
        <f t="shared" ref="G1035:Q1035" si="421">+G1036+G1037+G1039+G1040+G1041+G1038</f>
        <v>198491820</v>
      </c>
      <c r="H1035" s="95">
        <f t="shared" si="421"/>
        <v>0</v>
      </c>
      <c r="I1035" s="95">
        <f t="shared" si="421"/>
        <v>0</v>
      </c>
      <c r="J1035" s="95">
        <f t="shared" si="421"/>
        <v>23501000</v>
      </c>
      <c r="K1035" s="95">
        <f t="shared" si="421"/>
        <v>0</v>
      </c>
      <c r="L1035" s="95">
        <f t="shared" si="421"/>
        <v>23501000</v>
      </c>
      <c r="M1035" s="95">
        <f t="shared" si="421"/>
        <v>221992820</v>
      </c>
      <c r="N1035" s="95">
        <f t="shared" si="421"/>
        <v>116799501.45</v>
      </c>
      <c r="O1035" s="95">
        <f t="shared" si="421"/>
        <v>115359336.48</v>
      </c>
      <c r="P1035" s="95">
        <f t="shared" si="421"/>
        <v>29209534.880000003</v>
      </c>
      <c r="Q1035" s="97">
        <f t="shared" si="421"/>
        <v>29209534.880000003</v>
      </c>
    </row>
    <row r="1036" spans="1:17" ht="31.8" thickBot="1" x14ac:dyDescent="0.35">
      <c r="A1036" s="79" t="s">
        <v>431</v>
      </c>
      <c r="B1036" s="34" t="s">
        <v>92</v>
      </c>
      <c r="C1036" s="21" t="s">
        <v>21</v>
      </c>
      <c r="D1036" s="21">
        <v>20</v>
      </c>
      <c r="E1036" s="21" t="s">
        <v>22</v>
      </c>
      <c r="F1036" s="88" t="s">
        <v>93</v>
      </c>
      <c r="G1036" s="90">
        <v>40000000</v>
      </c>
      <c r="H1036" s="90">
        <v>0</v>
      </c>
      <c r="I1036" s="90">
        <v>0</v>
      </c>
      <c r="J1036" s="90">
        <v>0</v>
      </c>
      <c r="K1036" s="90">
        <v>0</v>
      </c>
      <c r="L1036" s="90">
        <f t="shared" ref="L1036:L1041" si="422">+H1036-I1036+J1036-K1036</f>
        <v>0</v>
      </c>
      <c r="M1036" s="90">
        <f t="shared" ref="M1036:M1041" si="423">+G1036+L1036</f>
        <v>40000000</v>
      </c>
      <c r="N1036" s="90">
        <v>15506926.300000001</v>
      </c>
      <c r="O1036" s="90">
        <v>15506626.300000001</v>
      </c>
      <c r="P1036" s="90">
        <v>955801.76</v>
      </c>
      <c r="Q1036" s="91">
        <v>955801.76</v>
      </c>
    </row>
    <row r="1037" spans="1:17" ht="47.4" thickBot="1" x14ac:dyDescent="0.35">
      <c r="A1037" s="79" t="s">
        <v>431</v>
      </c>
      <c r="B1037" s="34" t="s">
        <v>94</v>
      </c>
      <c r="C1037" s="21" t="s">
        <v>21</v>
      </c>
      <c r="D1037" s="21">
        <v>20</v>
      </c>
      <c r="E1037" s="21" t="s">
        <v>22</v>
      </c>
      <c r="F1037" s="88" t="s">
        <v>95</v>
      </c>
      <c r="G1037" s="90">
        <v>82491820</v>
      </c>
      <c r="H1037" s="90">
        <v>0</v>
      </c>
      <c r="I1037" s="90">
        <v>0</v>
      </c>
      <c r="J1037" s="90">
        <v>0</v>
      </c>
      <c r="K1037" s="90">
        <v>0</v>
      </c>
      <c r="L1037" s="90">
        <f t="shared" si="422"/>
        <v>0</v>
      </c>
      <c r="M1037" s="90">
        <f t="shared" si="423"/>
        <v>82491820</v>
      </c>
      <c r="N1037" s="90">
        <v>43288329.890000001</v>
      </c>
      <c r="O1037" s="90">
        <v>41851829.890000001</v>
      </c>
      <c r="P1037" s="90">
        <v>13221303.890000001</v>
      </c>
      <c r="Q1037" s="91">
        <v>13221303.890000001</v>
      </c>
    </row>
    <row r="1038" spans="1:17" ht="18.600000000000001" thickBot="1" x14ac:dyDescent="0.35">
      <c r="A1038" s="79" t="s">
        <v>431</v>
      </c>
      <c r="B1038" s="34" t="s">
        <v>96</v>
      </c>
      <c r="C1038" s="21" t="s">
        <v>21</v>
      </c>
      <c r="D1038" s="21">
        <v>20</v>
      </c>
      <c r="E1038" s="21" t="s">
        <v>22</v>
      </c>
      <c r="F1038" s="88" t="s">
        <v>97</v>
      </c>
      <c r="G1038" s="90">
        <v>2000000</v>
      </c>
      <c r="H1038" s="90">
        <v>0</v>
      </c>
      <c r="I1038" s="90">
        <v>0</v>
      </c>
      <c r="J1038" s="90">
        <v>0</v>
      </c>
      <c r="K1038" s="90">
        <v>0</v>
      </c>
      <c r="L1038" s="90">
        <f t="shared" si="422"/>
        <v>0</v>
      </c>
      <c r="M1038" s="90">
        <f t="shared" si="423"/>
        <v>2000000</v>
      </c>
      <c r="N1038" s="90">
        <v>210.04</v>
      </c>
      <c r="O1038" s="90">
        <v>10.039999999999999</v>
      </c>
      <c r="P1038" s="90">
        <v>10.039999999999999</v>
      </c>
      <c r="Q1038" s="91">
        <v>10.039999999999999</v>
      </c>
    </row>
    <row r="1039" spans="1:17" ht="47.4" thickBot="1" x14ac:dyDescent="0.35">
      <c r="A1039" s="79" t="s">
        <v>431</v>
      </c>
      <c r="B1039" s="34" t="s">
        <v>98</v>
      </c>
      <c r="C1039" s="21" t="s">
        <v>21</v>
      </c>
      <c r="D1039" s="21">
        <v>20</v>
      </c>
      <c r="E1039" s="21" t="s">
        <v>22</v>
      </c>
      <c r="F1039" s="88" t="s">
        <v>99</v>
      </c>
      <c r="G1039" s="90">
        <v>12000000</v>
      </c>
      <c r="H1039" s="90">
        <v>0</v>
      </c>
      <c r="I1039" s="90">
        <v>0</v>
      </c>
      <c r="J1039" s="90">
        <v>0</v>
      </c>
      <c r="K1039" s="90">
        <v>0</v>
      </c>
      <c r="L1039" s="90">
        <f t="shared" si="422"/>
        <v>0</v>
      </c>
      <c r="M1039" s="90">
        <f t="shared" si="423"/>
        <v>12000000</v>
      </c>
      <c r="N1039" s="90">
        <v>7500307.1200000001</v>
      </c>
      <c r="O1039" s="90">
        <v>7500007.1200000001</v>
      </c>
      <c r="P1039" s="90">
        <v>687867.06</v>
      </c>
      <c r="Q1039" s="91">
        <v>687867.06</v>
      </c>
    </row>
    <row r="1040" spans="1:17" ht="18.600000000000001" thickBot="1" x14ac:dyDescent="0.35">
      <c r="A1040" s="79" t="s">
        <v>431</v>
      </c>
      <c r="B1040" s="34" t="s">
        <v>100</v>
      </c>
      <c r="C1040" s="21" t="s">
        <v>21</v>
      </c>
      <c r="D1040" s="21">
        <v>20</v>
      </c>
      <c r="E1040" s="21" t="s">
        <v>22</v>
      </c>
      <c r="F1040" s="88" t="s">
        <v>101</v>
      </c>
      <c r="G1040" s="90">
        <v>10000000</v>
      </c>
      <c r="H1040" s="90">
        <v>0</v>
      </c>
      <c r="I1040" s="90">
        <v>0</v>
      </c>
      <c r="J1040" s="90">
        <v>23501000</v>
      </c>
      <c r="K1040" s="90">
        <v>0</v>
      </c>
      <c r="L1040" s="90">
        <f t="shared" si="422"/>
        <v>23501000</v>
      </c>
      <c r="M1040" s="90">
        <f t="shared" si="423"/>
        <v>33501000</v>
      </c>
      <c r="N1040" s="90">
        <v>3500225.82</v>
      </c>
      <c r="O1040" s="90">
        <v>3500025.82</v>
      </c>
      <c r="P1040" s="90">
        <v>25.82</v>
      </c>
      <c r="Q1040" s="91">
        <v>25.82</v>
      </c>
    </row>
    <row r="1041" spans="1:17" ht="18.600000000000001" thickBot="1" x14ac:dyDescent="0.35">
      <c r="A1041" s="79" t="s">
        <v>431</v>
      </c>
      <c r="B1041" s="34" t="s">
        <v>102</v>
      </c>
      <c r="C1041" s="21" t="s">
        <v>21</v>
      </c>
      <c r="D1041" s="21">
        <v>20</v>
      </c>
      <c r="E1041" s="21" t="s">
        <v>22</v>
      </c>
      <c r="F1041" s="88" t="s">
        <v>103</v>
      </c>
      <c r="G1041" s="90">
        <v>52000000</v>
      </c>
      <c r="H1041" s="90">
        <v>0</v>
      </c>
      <c r="I1041" s="90">
        <v>0</v>
      </c>
      <c r="J1041" s="90">
        <v>0</v>
      </c>
      <c r="K1041" s="90">
        <v>0</v>
      </c>
      <c r="L1041" s="90">
        <f t="shared" si="422"/>
        <v>0</v>
      </c>
      <c r="M1041" s="90">
        <f t="shared" si="423"/>
        <v>52000000</v>
      </c>
      <c r="N1041" s="90">
        <v>47003502.280000001</v>
      </c>
      <c r="O1041" s="90">
        <v>47000837.310000002</v>
      </c>
      <c r="P1041" s="90">
        <v>14344526.310000001</v>
      </c>
      <c r="Q1041" s="91">
        <v>14344526.310000001</v>
      </c>
    </row>
    <row r="1042" spans="1:17" ht="31.8" thickBot="1" x14ac:dyDescent="0.35">
      <c r="A1042" s="79" t="s">
        <v>431</v>
      </c>
      <c r="B1042" s="33" t="s">
        <v>427</v>
      </c>
      <c r="C1042" s="16"/>
      <c r="D1042" s="16"/>
      <c r="E1042" s="16"/>
      <c r="F1042" s="85" t="s">
        <v>428</v>
      </c>
      <c r="G1042" s="95">
        <f t="shared" ref="G1042:Q1042" si="424">+G1043</f>
        <v>0</v>
      </c>
      <c r="H1042" s="95">
        <f t="shared" si="424"/>
        <v>0</v>
      </c>
      <c r="I1042" s="95">
        <f t="shared" si="424"/>
        <v>0</v>
      </c>
      <c r="J1042" s="95">
        <f t="shared" si="424"/>
        <v>100000000</v>
      </c>
      <c r="K1042" s="95">
        <f t="shared" si="424"/>
        <v>0</v>
      </c>
      <c r="L1042" s="95">
        <f t="shared" si="424"/>
        <v>100000000</v>
      </c>
      <c r="M1042" s="95">
        <f t="shared" si="424"/>
        <v>100000000</v>
      </c>
      <c r="N1042" s="95">
        <f t="shared" si="424"/>
        <v>0</v>
      </c>
      <c r="O1042" s="95">
        <f t="shared" si="424"/>
        <v>0</v>
      </c>
      <c r="P1042" s="95">
        <f t="shared" si="424"/>
        <v>0</v>
      </c>
      <c r="Q1042" s="97">
        <f t="shared" si="424"/>
        <v>0</v>
      </c>
    </row>
    <row r="1043" spans="1:17" ht="31.8" thickBot="1" x14ac:dyDescent="0.35">
      <c r="A1043" s="79" t="s">
        <v>431</v>
      </c>
      <c r="B1043" s="34" t="s">
        <v>429</v>
      </c>
      <c r="C1043" s="21" t="s">
        <v>21</v>
      </c>
      <c r="D1043" s="21">
        <v>20</v>
      </c>
      <c r="E1043" s="21" t="s">
        <v>22</v>
      </c>
      <c r="F1043" s="88" t="s">
        <v>430</v>
      </c>
      <c r="G1043" s="90">
        <v>0</v>
      </c>
      <c r="H1043" s="90">
        <v>0</v>
      </c>
      <c r="I1043" s="90">
        <v>0</v>
      </c>
      <c r="J1043" s="90">
        <v>100000000</v>
      </c>
      <c r="K1043" s="90">
        <v>0</v>
      </c>
      <c r="L1043" s="90">
        <f>+H1043-I1043+J1043-K1043</f>
        <v>100000000</v>
      </c>
      <c r="M1043" s="90">
        <f>+G1043+L1043</f>
        <v>100000000</v>
      </c>
      <c r="N1043" s="90">
        <v>0</v>
      </c>
      <c r="O1043" s="90">
        <v>0</v>
      </c>
      <c r="P1043" s="90">
        <v>0</v>
      </c>
      <c r="Q1043" s="91">
        <v>0</v>
      </c>
    </row>
    <row r="1044" spans="1:17" ht="18.600000000000001" thickBot="1" x14ac:dyDescent="0.35">
      <c r="A1044" s="79" t="s">
        <v>431</v>
      </c>
      <c r="B1044" s="15" t="s">
        <v>104</v>
      </c>
      <c r="C1044" s="21"/>
      <c r="D1044" s="21"/>
      <c r="E1044" s="21"/>
      <c r="F1044" s="85" t="s">
        <v>105</v>
      </c>
      <c r="G1044" s="95">
        <f t="shared" ref="G1044:Q1044" si="425">+G1045+G1055+G1062+G1068+G1051</f>
        <v>19161579180</v>
      </c>
      <c r="H1044" s="95">
        <f t="shared" si="425"/>
        <v>0</v>
      </c>
      <c r="I1044" s="95">
        <f t="shared" si="425"/>
        <v>0</v>
      </c>
      <c r="J1044" s="95">
        <f t="shared" si="425"/>
        <v>198881568</v>
      </c>
      <c r="K1044" s="95">
        <f t="shared" si="425"/>
        <v>322382568</v>
      </c>
      <c r="L1044" s="95">
        <f t="shared" si="425"/>
        <v>-123501000</v>
      </c>
      <c r="M1044" s="95">
        <f t="shared" si="425"/>
        <v>19038078180</v>
      </c>
      <c r="N1044" s="95">
        <f t="shared" si="425"/>
        <v>18230607752.25</v>
      </c>
      <c r="O1044" s="95">
        <f t="shared" si="425"/>
        <v>16405859007.959999</v>
      </c>
      <c r="P1044" s="95">
        <f t="shared" si="425"/>
        <v>6571966386.2800007</v>
      </c>
      <c r="Q1044" s="97">
        <f t="shared" si="425"/>
        <v>6416783026.2800007</v>
      </c>
    </row>
    <row r="1045" spans="1:17" ht="63" thickBot="1" x14ac:dyDescent="0.35">
      <c r="A1045" s="79" t="s">
        <v>431</v>
      </c>
      <c r="B1045" s="15" t="s">
        <v>106</v>
      </c>
      <c r="C1045" s="21"/>
      <c r="D1045" s="21"/>
      <c r="E1045" s="21"/>
      <c r="F1045" s="85" t="s">
        <v>107</v>
      </c>
      <c r="G1045" s="95">
        <f t="shared" ref="G1045:Q1045" si="426">+G1046+G1048+G1049+G1050+G1047</f>
        <v>853000000</v>
      </c>
      <c r="H1045" s="95">
        <f t="shared" si="426"/>
        <v>0</v>
      </c>
      <c r="I1045" s="95">
        <f t="shared" si="426"/>
        <v>0</v>
      </c>
      <c r="J1045" s="95">
        <f t="shared" si="426"/>
        <v>3422220</v>
      </c>
      <c r="K1045" s="95">
        <f t="shared" si="426"/>
        <v>0</v>
      </c>
      <c r="L1045" s="95">
        <f t="shared" si="426"/>
        <v>3422220</v>
      </c>
      <c r="M1045" s="95">
        <f t="shared" si="426"/>
        <v>856422220</v>
      </c>
      <c r="N1045" s="95">
        <f t="shared" si="426"/>
        <v>773099454</v>
      </c>
      <c r="O1045" s="95">
        <f t="shared" si="426"/>
        <v>492076735</v>
      </c>
      <c r="P1045" s="95">
        <f t="shared" si="426"/>
        <v>101973281</v>
      </c>
      <c r="Q1045" s="97">
        <f t="shared" si="426"/>
        <v>101973281</v>
      </c>
    </row>
    <row r="1046" spans="1:17" ht="31.8" thickBot="1" x14ac:dyDescent="0.35">
      <c r="A1046" s="79" t="s">
        <v>431</v>
      </c>
      <c r="B1046" s="20" t="s">
        <v>108</v>
      </c>
      <c r="C1046" s="21" t="s">
        <v>21</v>
      </c>
      <c r="D1046" s="21">
        <v>20</v>
      </c>
      <c r="E1046" s="21" t="s">
        <v>22</v>
      </c>
      <c r="F1046" s="88" t="s">
        <v>109</v>
      </c>
      <c r="G1046" s="90">
        <v>6000000</v>
      </c>
      <c r="H1046" s="90">
        <v>0</v>
      </c>
      <c r="I1046" s="90">
        <v>0</v>
      </c>
      <c r="J1046" s="90">
        <v>0</v>
      </c>
      <c r="K1046" s="90">
        <v>0</v>
      </c>
      <c r="L1046" s="90">
        <f>+H1046-I1046+J1046-K1046</f>
        <v>0</v>
      </c>
      <c r="M1046" s="90">
        <f>+G1046+L1046</f>
        <v>6000000</v>
      </c>
      <c r="N1046" s="90">
        <v>2203000</v>
      </c>
      <c r="O1046" s="90">
        <v>2200000</v>
      </c>
      <c r="P1046" s="90">
        <v>2200000</v>
      </c>
      <c r="Q1046" s="91">
        <v>2200000</v>
      </c>
    </row>
    <row r="1047" spans="1:17" ht="18.600000000000001" thickBot="1" x14ac:dyDescent="0.35">
      <c r="A1047" s="79" t="s">
        <v>431</v>
      </c>
      <c r="B1047" s="20" t="s">
        <v>400</v>
      </c>
      <c r="C1047" s="21" t="s">
        <v>21</v>
      </c>
      <c r="D1047" s="21">
        <v>20</v>
      </c>
      <c r="E1047" s="21" t="s">
        <v>22</v>
      </c>
      <c r="F1047" s="88" t="s">
        <v>401</v>
      </c>
      <c r="G1047" s="90">
        <v>0</v>
      </c>
      <c r="H1047" s="90">
        <v>0</v>
      </c>
      <c r="I1047" s="90">
        <v>0</v>
      </c>
      <c r="J1047" s="90">
        <v>3422220</v>
      </c>
      <c r="K1047" s="90">
        <v>0</v>
      </c>
      <c r="L1047" s="90">
        <f>+H1047-I1047+J1047-K1047</f>
        <v>3422220</v>
      </c>
      <c r="M1047" s="90">
        <f>+G1047+L1047</f>
        <v>3422220</v>
      </c>
      <c r="N1047" s="90">
        <v>3422220</v>
      </c>
      <c r="O1047" s="90">
        <v>3422220</v>
      </c>
      <c r="P1047" s="90">
        <v>120000</v>
      </c>
      <c r="Q1047" s="91">
        <v>120000</v>
      </c>
    </row>
    <row r="1048" spans="1:17" ht="18.600000000000001" thickBot="1" x14ac:dyDescent="0.35">
      <c r="A1048" s="79" t="s">
        <v>431</v>
      </c>
      <c r="B1048" s="20" t="s">
        <v>110</v>
      </c>
      <c r="C1048" s="21" t="s">
        <v>21</v>
      </c>
      <c r="D1048" s="21">
        <v>20</v>
      </c>
      <c r="E1048" s="21" t="s">
        <v>22</v>
      </c>
      <c r="F1048" s="88" t="s">
        <v>111</v>
      </c>
      <c r="G1048" s="90">
        <v>15000000</v>
      </c>
      <c r="H1048" s="90">
        <v>0</v>
      </c>
      <c r="I1048" s="90">
        <v>0</v>
      </c>
      <c r="J1048" s="90">
        <v>0</v>
      </c>
      <c r="K1048" s="90">
        <v>0</v>
      </c>
      <c r="L1048" s="90">
        <f>+H1048-I1048+J1048-K1048</f>
        <v>0</v>
      </c>
      <c r="M1048" s="90">
        <f>+G1048+L1048</f>
        <v>15000000</v>
      </c>
      <c r="N1048" s="90">
        <v>6837650</v>
      </c>
      <c r="O1048" s="90">
        <v>6328350</v>
      </c>
      <c r="P1048" s="90">
        <v>4158700</v>
      </c>
      <c r="Q1048" s="91">
        <v>4158700</v>
      </c>
    </row>
    <row r="1049" spans="1:17" ht="18.600000000000001" thickBot="1" x14ac:dyDescent="0.35">
      <c r="A1049" s="79" t="s">
        <v>431</v>
      </c>
      <c r="B1049" s="20" t="s">
        <v>112</v>
      </c>
      <c r="C1049" s="21" t="s">
        <v>21</v>
      </c>
      <c r="D1049" s="21">
        <v>20</v>
      </c>
      <c r="E1049" s="21" t="s">
        <v>22</v>
      </c>
      <c r="F1049" s="88" t="s">
        <v>113</v>
      </c>
      <c r="G1049" s="90">
        <v>456000000</v>
      </c>
      <c r="H1049" s="90">
        <v>0</v>
      </c>
      <c r="I1049" s="90">
        <v>0</v>
      </c>
      <c r="J1049" s="90">
        <v>0</v>
      </c>
      <c r="K1049" s="90">
        <v>0</v>
      </c>
      <c r="L1049" s="90">
        <f>+H1049-I1049+J1049-K1049</f>
        <v>0</v>
      </c>
      <c r="M1049" s="90">
        <f>+G1049+L1049</f>
        <v>456000000</v>
      </c>
      <c r="N1049" s="90">
        <v>384636584</v>
      </c>
      <c r="O1049" s="90">
        <v>384631584</v>
      </c>
      <c r="P1049" s="90">
        <v>0</v>
      </c>
      <c r="Q1049" s="91">
        <v>0</v>
      </c>
    </row>
    <row r="1050" spans="1:17" ht="31.8" thickBot="1" x14ac:dyDescent="0.35">
      <c r="A1050" s="79" t="s">
        <v>431</v>
      </c>
      <c r="B1050" s="20" t="s">
        <v>114</v>
      </c>
      <c r="C1050" s="21" t="s">
        <v>21</v>
      </c>
      <c r="D1050" s="21">
        <v>20</v>
      </c>
      <c r="E1050" s="21" t="s">
        <v>22</v>
      </c>
      <c r="F1050" s="88" t="s">
        <v>115</v>
      </c>
      <c r="G1050" s="90">
        <v>376000000</v>
      </c>
      <c r="H1050" s="90">
        <v>0</v>
      </c>
      <c r="I1050" s="90">
        <v>0</v>
      </c>
      <c r="J1050" s="90">
        <v>0</v>
      </c>
      <c r="K1050" s="90">
        <v>0</v>
      </c>
      <c r="L1050" s="90">
        <f>+H1050-I1050+J1050-K1050</f>
        <v>0</v>
      </c>
      <c r="M1050" s="90">
        <f>+G1050+L1050</f>
        <v>376000000</v>
      </c>
      <c r="N1050" s="90">
        <v>376000000</v>
      </c>
      <c r="O1050" s="90">
        <v>95494581</v>
      </c>
      <c r="P1050" s="90">
        <v>95494581</v>
      </c>
      <c r="Q1050" s="91">
        <v>95494581</v>
      </c>
    </row>
    <row r="1051" spans="1:17" ht="47.4" thickBot="1" x14ac:dyDescent="0.35">
      <c r="A1051" s="79" t="s">
        <v>431</v>
      </c>
      <c r="B1051" s="15" t="s">
        <v>116</v>
      </c>
      <c r="C1051" s="21"/>
      <c r="D1051" s="21"/>
      <c r="E1051" s="21"/>
      <c r="F1051" s="85" t="s">
        <v>117</v>
      </c>
      <c r="G1051" s="95">
        <f t="shared" ref="G1051:Q1051" si="427">+G1052+G1053+G1054</f>
        <v>9682389879</v>
      </c>
      <c r="H1051" s="95">
        <f t="shared" si="427"/>
        <v>0</v>
      </c>
      <c r="I1051" s="95">
        <f t="shared" si="427"/>
        <v>0</v>
      </c>
      <c r="J1051" s="95">
        <f t="shared" si="427"/>
        <v>55459348</v>
      </c>
      <c r="K1051" s="95">
        <f t="shared" si="427"/>
        <v>3422220</v>
      </c>
      <c r="L1051" s="95">
        <f t="shared" si="427"/>
        <v>52037128</v>
      </c>
      <c r="M1051" s="95">
        <f t="shared" si="427"/>
        <v>9734427007</v>
      </c>
      <c r="N1051" s="95">
        <f t="shared" si="427"/>
        <v>9654256412.7799988</v>
      </c>
      <c r="O1051" s="95">
        <f t="shared" si="427"/>
        <v>8445204120.3000002</v>
      </c>
      <c r="P1051" s="95">
        <f t="shared" si="427"/>
        <v>3919126203.1000004</v>
      </c>
      <c r="Q1051" s="97">
        <f t="shared" si="427"/>
        <v>3919126203.1000004</v>
      </c>
    </row>
    <row r="1052" spans="1:17" ht="18.600000000000001" thickBot="1" x14ac:dyDescent="0.35">
      <c r="A1052" s="79" t="s">
        <v>431</v>
      </c>
      <c r="B1052" s="20" t="s">
        <v>118</v>
      </c>
      <c r="C1052" s="21" t="s">
        <v>21</v>
      </c>
      <c r="D1052" s="21">
        <v>20</v>
      </c>
      <c r="E1052" s="21" t="s">
        <v>22</v>
      </c>
      <c r="F1052" s="88" t="s">
        <v>119</v>
      </c>
      <c r="G1052" s="90">
        <v>1764740547</v>
      </c>
      <c r="H1052" s="90">
        <v>0</v>
      </c>
      <c r="I1052" s="90">
        <v>0</v>
      </c>
      <c r="J1052" s="90">
        <v>55459348</v>
      </c>
      <c r="K1052" s="90">
        <v>0</v>
      </c>
      <c r="L1052" s="90">
        <f>+H1052-I1052+J1052-K1052</f>
        <v>55459348</v>
      </c>
      <c r="M1052" s="90">
        <f>+G1052+L1052</f>
        <v>1820199895</v>
      </c>
      <c r="N1052" s="90">
        <v>1820199895</v>
      </c>
      <c r="O1052" s="90">
        <v>1017898119</v>
      </c>
      <c r="P1052" s="90">
        <v>1017381941</v>
      </c>
      <c r="Q1052" s="91">
        <v>1017381941</v>
      </c>
    </row>
    <row r="1053" spans="1:17" ht="18.600000000000001" thickBot="1" x14ac:dyDescent="0.35">
      <c r="A1053" s="79" t="s">
        <v>431</v>
      </c>
      <c r="B1053" s="20" t="s">
        <v>120</v>
      </c>
      <c r="C1053" s="21" t="s">
        <v>21</v>
      </c>
      <c r="D1053" s="21">
        <v>20</v>
      </c>
      <c r="E1053" s="21" t="s">
        <v>22</v>
      </c>
      <c r="F1053" s="88" t="s">
        <v>121</v>
      </c>
      <c r="G1053" s="90">
        <v>7916649332</v>
      </c>
      <c r="H1053" s="90">
        <v>0</v>
      </c>
      <c r="I1053" s="90">
        <v>0</v>
      </c>
      <c r="J1053" s="90">
        <v>0</v>
      </c>
      <c r="K1053" s="90">
        <v>3422220</v>
      </c>
      <c r="L1053" s="90">
        <f>+H1053-I1053+J1053-K1053</f>
        <v>-3422220</v>
      </c>
      <c r="M1053" s="90">
        <f>+G1053+L1053</f>
        <v>7913227112</v>
      </c>
      <c r="N1053" s="90">
        <v>7833056517.7799997</v>
      </c>
      <c r="O1053" s="90">
        <v>7426306001.3000002</v>
      </c>
      <c r="P1053" s="90">
        <v>2900966139.5100002</v>
      </c>
      <c r="Q1053" s="91">
        <v>2900966139.5100002</v>
      </c>
    </row>
    <row r="1054" spans="1:17" ht="31.8" thickBot="1" x14ac:dyDescent="0.35">
      <c r="A1054" s="79" t="s">
        <v>431</v>
      </c>
      <c r="B1054" s="20" t="s">
        <v>122</v>
      </c>
      <c r="C1054" s="21" t="s">
        <v>21</v>
      </c>
      <c r="D1054" s="21">
        <v>20</v>
      </c>
      <c r="E1054" s="21" t="s">
        <v>22</v>
      </c>
      <c r="F1054" s="88" t="s">
        <v>123</v>
      </c>
      <c r="G1054" s="90">
        <v>1000000</v>
      </c>
      <c r="H1054" s="90">
        <v>0</v>
      </c>
      <c r="I1054" s="90">
        <v>0</v>
      </c>
      <c r="J1054" s="90">
        <v>0</v>
      </c>
      <c r="K1054" s="90">
        <v>0</v>
      </c>
      <c r="L1054" s="90">
        <f>+H1054-I1054+J1054-K1054</f>
        <v>0</v>
      </c>
      <c r="M1054" s="90">
        <f>+G1054+L1054</f>
        <v>1000000</v>
      </c>
      <c r="N1054" s="90">
        <v>1000000</v>
      </c>
      <c r="O1054" s="90">
        <v>1000000</v>
      </c>
      <c r="P1054" s="90">
        <v>778122.59</v>
      </c>
      <c r="Q1054" s="91">
        <v>778122.59</v>
      </c>
    </row>
    <row r="1055" spans="1:17" ht="31.8" thickBot="1" x14ac:dyDescent="0.35">
      <c r="A1055" s="79" t="s">
        <v>431</v>
      </c>
      <c r="B1055" s="15" t="s">
        <v>124</v>
      </c>
      <c r="C1055" s="21"/>
      <c r="D1055" s="21"/>
      <c r="E1055" s="21"/>
      <c r="F1055" s="85" t="s">
        <v>125</v>
      </c>
      <c r="G1055" s="95">
        <f t="shared" ref="G1055:Q1055" si="428">SUM(G1056:G1061)</f>
        <v>8027189301</v>
      </c>
      <c r="H1055" s="95">
        <f t="shared" si="428"/>
        <v>0</v>
      </c>
      <c r="I1055" s="95">
        <f t="shared" si="428"/>
        <v>0</v>
      </c>
      <c r="J1055" s="95">
        <f t="shared" si="428"/>
        <v>58000000</v>
      </c>
      <c r="K1055" s="95">
        <f t="shared" si="428"/>
        <v>236960348</v>
      </c>
      <c r="L1055" s="95">
        <f t="shared" si="428"/>
        <v>-178960348</v>
      </c>
      <c r="M1055" s="95">
        <f t="shared" si="428"/>
        <v>7848228953</v>
      </c>
      <c r="N1055" s="95">
        <f t="shared" si="428"/>
        <v>7294664071.6699991</v>
      </c>
      <c r="O1055" s="95">
        <f t="shared" si="428"/>
        <v>7043134386.21</v>
      </c>
      <c r="P1055" s="95">
        <f t="shared" si="428"/>
        <v>2427993135.73</v>
      </c>
      <c r="Q1055" s="97">
        <f t="shared" si="428"/>
        <v>2285009775.73</v>
      </c>
    </row>
    <row r="1056" spans="1:17" ht="18.600000000000001" thickBot="1" x14ac:dyDescent="0.35">
      <c r="A1056" s="79" t="s">
        <v>431</v>
      </c>
      <c r="B1056" s="20" t="s">
        <v>126</v>
      </c>
      <c r="C1056" s="21" t="s">
        <v>21</v>
      </c>
      <c r="D1056" s="21">
        <v>20</v>
      </c>
      <c r="E1056" s="21" t="s">
        <v>22</v>
      </c>
      <c r="F1056" s="88" t="s">
        <v>127</v>
      </c>
      <c r="G1056" s="90">
        <v>1901794484</v>
      </c>
      <c r="H1056" s="90">
        <v>0</v>
      </c>
      <c r="I1056" s="90">
        <v>0</v>
      </c>
      <c r="J1056" s="90">
        <v>58000000</v>
      </c>
      <c r="K1056" s="90">
        <v>0</v>
      </c>
      <c r="L1056" s="90">
        <f t="shared" ref="L1056:L1061" si="429">+H1056-I1056+J1056-K1056</f>
        <v>58000000</v>
      </c>
      <c r="M1056" s="90">
        <f t="shared" ref="M1056:M1061" si="430">+G1056+L1056</f>
        <v>1959794484</v>
      </c>
      <c r="N1056" s="90">
        <v>1948213004.0899999</v>
      </c>
      <c r="O1056" s="90">
        <v>1947769846.49</v>
      </c>
      <c r="P1056" s="90">
        <v>690269571.49000001</v>
      </c>
      <c r="Q1056" s="91">
        <v>594011331.49000001</v>
      </c>
    </row>
    <row r="1057" spans="1:17" ht="31.8" thickBot="1" x14ac:dyDescent="0.35">
      <c r="A1057" s="79" t="s">
        <v>431</v>
      </c>
      <c r="B1057" s="20" t="s">
        <v>128</v>
      </c>
      <c r="C1057" s="21" t="s">
        <v>21</v>
      </c>
      <c r="D1057" s="21">
        <v>20</v>
      </c>
      <c r="E1057" s="21" t="s">
        <v>22</v>
      </c>
      <c r="F1057" s="88" t="s">
        <v>129</v>
      </c>
      <c r="G1057" s="90">
        <v>3522762176</v>
      </c>
      <c r="H1057" s="90">
        <v>0</v>
      </c>
      <c r="I1057" s="90">
        <v>0</v>
      </c>
      <c r="J1057" s="90">
        <v>0</v>
      </c>
      <c r="K1057" s="90">
        <f>23501000+58000000</f>
        <v>81501000</v>
      </c>
      <c r="L1057" s="90">
        <f t="shared" si="429"/>
        <v>-81501000</v>
      </c>
      <c r="M1057" s="90">
        <f t="shared" si="430"/>
        <v>3441261176</v>
      </c>
      <c r="N1057" s="90">
        <v>3341366564.1999998</v>
      </c>
      <c r="O1057" s="90">
        <v>3251474639.48</v>
      </c>
      <c r="P1057" s="90">
        <v>1014824512.48</v>
      </c>
      <c r="Q1057" s="91">
        <v>973266112.48000002</v>
      </c>
    </row>
    <row r="1058" spans="1:17" ht="31.8" thickBot="1" x14ac:dyDescent="0.35">
      <c r="A1058" s="79" t="s">
        <v>431</v>
      </c>
      <c r="B1058" s="20" t="s">
        <v>130</v>
      </c>
      <c r="C1058" s="21" t="s">
        <v>21</v>
      </c>
      <c r="D1058" s="21">
        <v>20</v>
      </c>
      <c r="E1058" s="21" t="s">
        <v>22</v>
      </c>
      <c r="F1058" s="88" t="s">
        <v>131</v>
      </c>
      <c r="G1058" s="90">
        <v>438053756</v>
      </c>
      <c r="H1058" s="90">
        <v>0</v>
      </c>
      <c r="I1058" s="90">
        <v>0</v>
      </c>
      <c r="J1058" s="90">
        <v>0</v>
      </c>
      <c r="K1058" s="90">
        <v>0</v>
      </c>
      <c r="L1058" s="90">
        <f t="shared" si="429"/>
        <v>0</v>
      </c>
      <c r="M1058" s="90">
        <f t="shared" si="430"/>
        <v>438053756</v>
      </c>
      <c r="N1058" s="90">
        <v>288970451.94999999</v>
      </c>
      <c r="O1058" s="90">
        <v>234462009.06</v>
      </c>
      <c r="P1058" s="90">
        <v>82444862.5</v>
      </c>
      <c r="Q1058" s="91">
        <v>82444862.5</v>
      </c>
    </row>
    <row r="1059" spans="1:17" ht="18.600000000000001" thickBot="1" x14ac:dyDescent="0.35">
      <c r="A1059" s="79" t="s">
        <v>431</v>
      </c>
      <c r="B1059" s="20" t="s">
        <v>132</v>
      </c>
      <c r="C1059" s="21" t="s">
        <v>21</v>
      </c>
      <c r="D1059" s="21">
        <v>20</v>
      </c>
      <c r="E1059" s="21" t="s">
        <v>22</v>
      </c>
      <c r="F1059" s="88" t="s">
        <v>133</v>
      </c>
      <c r="G1059" s="90">
        <v>1485186461</v>
      </c>
      <c r="H1059" s="90">
        <v>0</v>
      </c>
      <c r="I1059" s="90">
        <v>0</v>
      </c>
      <c r="J1059" s="90">
        <v>0</v>
      </c>
      <c r="K1059" s="90">
        <v>100000000</v>
      </c>
      <c r="L1059" s="90">
        <f t="shared" si="429"/>
        <v>-100000000</v>
      </c>
      <c r="M1059" s="90">
        <f t="shared" si="430"/>
        <v>1385186461</v>
      </c>
      <c r="N1059" s="90">
        <v>1247529084.6099999</v>
      </c>
      <c r="O1059" s="90">
        <v>1247460434.6500001</v>
      </c>
      <c r="P1059" s="90">
        <v>428041026.38</v>
      </c>
      <c r="Q1059" s="91">
        <v>422874306.38</v>
      </c>
    </row>
    <row r="1060" spans="1:17" ht="47.4" thickBot="1" x14ac:dyDescent="0.35">
      <c r="A1060" s="79" t="s">
        <v>431</v>
      </c>
      <c r="B1060" s="20" t="s">
        <v>134</v>
      </c>
      <c r="C1060" s="21" t="s">
        <v>21</v>
      </c>
      <c r="D1060" s="21">
        <v>20</v>
      </c>
      <c r="E1060" s="21" t="s">
        <v>22</v>
      </c>
      <c r="F1060" s="88" t="s">
        <v>135</v>
      </c>
      <c r="G1060" s="90">
        <v>160471120</v>
      </c>
      <c r="H1060" s="90">
        <v>0</v>
      </c>
      <c r="I1060" s="90">
        <v>0</v>
      </c>
      <c r="J1060" s="90">
        <v>0</v>
      </c>
      <c r="K1060" s="90">
        <v>0</v>
      </c>
      <c r="L1060" s="90">
        <f t="shared" si="429"/>
        <v>0</v>
      </c>
      <c r="M1060" s="90">
        <f t="shared" si="430"/>
        <v>160471120</v>
      </c>
      <c r="N1060" s="90">
        <v>102566038.25</v>
      </c>
      <c r="O1060" s="90">
        <v>102498527.95999999</v>
      </c>
      <c r="P1060" s="90">
        <v>68801746.310000002</v>
      </c>
      <c r="Q1060" s="91">
        <v>68801746.310000002</v>
      </c>
    </row>
    <row r="1061" spans="1:17" ht="47.4" thickBot="1" x14ac:dyDescent="0.35">
      <c r="A1061" s="79" t="s">
        <v>431</v>
      </c>
      <c r="B1061" s="20" t="s">
        <v>136</v>
      </c>
      <c r="C1061" s="21" t="s">
        <v>21</v>
      </c>
      <c r="D1061" s="21">
        <v>20</v>
      </c>
      <c r="E1061" s="21" t="s">
        <v>22</v>
      </c>
      <c r="F1061" s="88" t="s">
        <v>137</v>
      </c>
      <c r="G1061" s="90">
        <v>518921304</v>
      </c>
      <c r="H1061" s="90">
        <v>0</v>
      </c>
      <c r="I1061" s="90">
        <v>0</v>
      </c>
      <c r="J1061" s="90">
        <v>0</v>
      </c>
      <c r="K1061" s="90">
        <v>55459348</v>
      </c>
      <c r="L1061" s="90">
        <f t="shared" si="429"/>
        <v>-55459348</v>
      </c>
      <c r="M1061" s="90">
        <f t="shared" si="430"/>
        <v>463461956</v>
      </c>
      <c r="N1061" s="90">
        <v>366018928.56999999</v>
      </c>
      <c r="O1061" s="90">
        <v>259468928.56999999</v>
      </c>
      <c r="P1061" s="90">
        <v>143611416.56999999</v>
      </c>
      <c r="Q1061" s="91">
        <v>143611416.56999999</v>
      </c>
    </row>
    <row r="1062" spans="1:17" ht="31.8" thickBot="1" x14ac:dyDescent="0.35">
      <c r="A1062" s="79" t="s">
        <v>431</v>
      </c>
      <c r="B1062" s="15" t="s">
        <v>138</v>
      </c>
      <c r="C1062" s="21"/>
      <c r="D1062" s="21"/>
      <c r="E1062" s="21"/>
      <c r="F1062" s="85" t="s">
        <v>139</v>
      </c>
      <c r="G1062" s="95">
        <f t="shared" ref="G1062:Q1062" si="431">SUM(G1063:G1067)</f>
        <v>563000000</v>
      </c>
      <c r="H1062" s="95">
        <f t="shared" si="431"/>
        <v>0</v>
      </c>
      <c r="I1062" s="95">
        <f t="shared" si="431"/>
        <v>0</v>
      </c>
      <c r="J1062" s="95">
        <f t="shared" si="431"/>
        <v>82000000</v>
      </c>
      <c r="K1062" s="95">
        <f t="shared" si="431"/>
        <v>82000000</v>
      </c>
      <c r="L1062" s="95">
        <f t="shared" si="431"/>
        <v>0</v>
      </c>
      <c r="M1062" s="95">
        <f t="shared" si="431"/>
        <v>563000000</v>
      </c>
      <c r="N1062" s="95">
        <f t="shared" si="431"/>
        <v>500551926.72000003</v>
      </c>
      <c r="O1062" s="95">
        <f t="shared" si="431"/>
        <v>418039326.72000003</v>
      </c>
      <c r="P1062" s="95">
        <f t="shared" si="431"/>
        <v>115469326.72</v>
      </c>
      <c r="Q1062" s="97">
        <f t="shared" si="431"/>
        <v>103269326.72</v>
      </c>
    </row>
    <row r="1063" spans="1:17" ht="18.600000000000001" thickBot="1" x14ac:dyDescent="0.35">
      <c r="A1063" s="79" t="s">
        <v>431</v>
      </c>
      <c r="B1063" s="20" t="s">
        <v>140</v>
      </c>
      <c r="C1063" s="21" t="s">
        <v>21</v>
      </c>
      <c r="D1063" s="21">
        <v>20</v>
      </c>
      <c r="E1063" s="21" t="s">
        <v>22</v>
      </c>
      <c r="F1063" s="88" t="s">
        <v>141</v>
      </c>
      <c r="G1063" s="90">
        <v>270000000</v>
      </c>
      <c r="H1063" s="90">
        <v>0</v>
      </c>
      <c r="I1063" s="90">
        <v>0</v>
      </c>
      <c r="J1063" s="90">
        <v>0</v>
      </c>
      <c r="K1063" s="90">
        <v>0</v>
      </c>
      <c r="L1063" s="90">
        <f t="shared" ref="L1063:L1068" si="432">+H1063-I1063+J1063-K1063</f>
        <v>0</v>
      </c>
      <c r="M1063" s="90">
        <f t="shared" ref="M1063:M1068" si="433">+G1063+L1063</f>
        <v>270000000</v>
      </c>
      <c r="N1063" s="90">
        <v>270000000</v>
      </c>
      <c r="O1063" s="90">
        <v>207507000</v>
      </c>
      <c r="P1063" s="90">
        <v>114937000</v>
      </c>
      <c r="Q1063" s="91">
        <v>102737000</v>
      </c>
    </row>
    <row r="1064" spans="1:17" ht="31.8" thickBot="1" x14ac:dyDescent="0.35">
      <c r="A1064" s="79" t="s">
        <v>431</v>
      </c>
      <c r="B1064" s="20" t="s">
        <v>142</v>
      </c>
      <c r="C1064" s="21" t="s">
        <v>21</v>
      </c>
      <c r="D1064" s="21">
        <v>20</v>
      </c>
      <c r="E1064" s="21" t="s">
        <v>22</v>
      </c>
      <c r="F1064" s="88" t="s">
        <v>143</v>
      </c>
      <c r="G1064" s="90">
        <v>50000000</v>
      </c>
      <c r="H1064" s="90">
        <v>0</v>
      </c>
      <c r="I1064" s="90">
        <v>0</v>
      </c>
      <c r="J1064" s="90">
        <v>0</v>
      </c>
      <c r="K1064" s="90">
        <v>0</v>
      </c>
      <c r="L1064" s="90">
        <f t="shared" si="432"/>
        <v>0</v>
      </c>
      <c r="M1064" s="90">
        <f t="shared" si="433"/>
        <v>50000000</v>
      </c>
      <c r="N1064" s="90">
        <v>17551926.719999999</v>
      </c>
      <c r="O1064" s="90">
        <v>126.72</v>
      </c>
      <c r="P1064" s="90">
        <v>126.72</v>
      </c>
      <c r="Q1064" s="91">
        <v>126.72</v>
      </c>
    </row>
    <row r="1065" spans="1:17" ht="47.4" thickBot="1" x14ac:dyDescent="0.35">
      <c r="A1065" s="79" t="s">
        <v>431</v>
      </c>
      <c r="B1065" s="20" t="s">
        <v>144</v>
      </c>
      <c r="C1065" s="21" t="s">
        <v>21</v>
      </c>
      <c r="D1065" s="21">
        <v>20</v>
      </c>
      <c r="E1065" s="21" t="s">
        <v>22</v>
      </c>
      <c r="F1065" s="88" t="s">
        <v>145</v>
      </c>
      <c r="G1065" s="90">
        <v>3000000</v>
      </c>
      <c r="H1065" s="90">
        <v>0</v>
      </c>
      <c r="I1065" s="90">
        <v>0</v>
      </c>
      <c r="J1065" s="90">
        <v>0</v>
      </c>
      <c r="K1065" s="90">
        <v>0</v>
      </c>
      <c r="L1065" s="90">
        <f t="shared" si="432"/>
        <v>0</v>
      </c>
      <c r="M1065" s="90">
        <f t="shared" si="433"/>
        <v>3000000</v>
      </c>
      <c r="N1065" s="90">
        <v>3000000</v>
      </c>
      <c r="O1065" s="90">
        <v>532200</v>
      </c>
      <c r="P1065" s="90">
        <v>532200</v>
      </c>
      <c r="Q1065" s="91">
        <v>532200</v>
      </c>
    </row>
    <row r="1066" spans="1:17" ht="31.8" thickBot="1" x14ac:dyDescent="0.35">
      <c r="A1066" s="79" t="s">
        <v>431</v>
      </c>
      <c r="B1066" s="20" t="s">
        <v>146</v>
      </c>
      <c r="C1066" s="21" t="s">
        <v>21</v>
      </c>
      <c r="D1066" s="21">
        <v>20</v>
      </c>
      <c r="E1066" s="21" t="s">
        <v>22</v>
      </c>
      <c r="F1066" s="88" t="s">
        <v>147</v>
      </c>
      <c r="G1066" s="90">
        <v>210000000</v>
      </c>
      <c r="H1066" s="90">
        <v>0</v>
      </c>
      <c r="I1066" s="90">
        <v>0</v>
      </c>
      <c r="J1066" s="90">
        <v>0</v>
      </c>
      <c r="K1066" s="90">
        <v>82000000</v>
      </c>
      <c r="L1066" s="90">
        <f t="shared" si="432"/>
        <v>-82000000</v>
      </c>
      <c r="M1066" s="92">
        <f t="shared" si="433"/>
        <v>128000000</v>
      </c>
      <c r="N1066" s="90">
        <v>98000000</v>
      </c>
      <c r="O1066" s="90">
        <v>98000000</v>
      </c>
      <c r="P1066" s="90">
        <v>0</v>
      </c>
      <c r="Q1066" s="91">
        <v>0</v>
      </c>
    </row>
    <row r="1067" spans="1:17" ht="18.600000000000001" thickBot="1" x14ac:dyDescent="0.35">
      <c r="A1067" s="79" t="s">
        <v>431</v>
      </c>
      <c r="B1067" s="20" t="s">
        <v>148</v>
      </c>
      <c r="C1067" s="21" t="s">
        <v>21</v>
      </c>
      <c r="D1067" s="21">
        <v>20</v>
      </c>
      <c r="E1067" s="21" t="s">
        <v>22</v>
      </c>
      <c r="F1067" s="88" t="s">
        <v>149</v>
      </c>
      <c r="G1067" s="90">
        <v>30000000</v>
      </c>
      <c r="H1067" s="90">
        <v>0</v>
      </c>
      <c r="I1067" s="90">
        <v>0</v>
      </c>
      <c r="J1067" s="90">
        <v>82000000</v>
      </c>
      <c r="K1067" s="90">
        <v>0</v>
      </c>
      <c r="L1067" s="90">
        <f t="shared" si="432"/>
        <v>82000000</v>
      </c>
      <c r="M1067" s="92">
        <f t="shared" si="433"/>
        <v>112000000</v>
      </c>
      <c r="N1067" s="90">
        <v>112000000</v>
      </c>
      <c r="O1067" s="90">
        <v>112000000</v>
      </c>
      <c r="P1067" s="90">
        <v>0</v>
      </c>
      <c r="Q1067" s="91">
        <v>0</v>
      </c>
    </row>
    <row r="1068" spans="1:17" ht="18.600000000000001" thickBot="1" x14ac:dyDescent="0.35">
      <c r="A1068" s="79" t="s">
        <v>431</v>
      </c>
      <c r="B1068" s="15" t="s">
        <v>150</v>
      </c>
      <c r="C1068" s="21" t="s">
        <v>21</v>
      </c>
      <c r="D1068" s="21">
        <v>20</v>
      </c>
      <c r="E1068" s="21" t="s">
        <v>22</v>
      </c>
      <c r="F1068" s="85" t="s">
        <v>151</v>
      </c>
      <c r="G1068" s="95">
        <v>36000000</v>
      </c>
      <c r="H1068" s="95">
        <v>0</v>
      </c>
      <c r="I1068" s="95">
        <v>0</v>
      </c>
      <c r="J1068" s="95">
        <v>0</v>
      </c>
      <c r="K1068" s="95">
        <v>0</v>
      </c>
      <c r="L1068" s="95">
        <f t="shared" si="432"/>
        <v>0</v>
      </c>
      <c r="M1068" s="95">
        <f t="shared" si="433"/>
        <v>36000000</v>
      </c>
      <c r="N1068" s="95">
        <v>8035887.0800000001</v>
      </c>
      <c r="O1068" s="95">
        <v>7404439.7300000004</v>
      </c>
      <c r="P1068" s="95">
        <v>7404439.7300000004</v>
      </c>
      <c r="Q1068" s="97">
        <v>7404439.7300000004</v>
      </c>
    </row>
    <row r="1069" spans="1:17" ht="18.600000000000001" thickBot="1" x14ac:dyDescent="0.35">
      <c r="A1069" s="79" t="s">
        <v>431</v>
      </c>
      <c r="B1069" s="15" t="s">
        <v>152</v>
      </c>
      <c r="C1069" s="16"/>
      <c r="D1069" s="16"/>
      <c r="E1069" s="21"/>
      <c r="F1069" s="85" t="s">
        <v>153</v>
      </c>
      <c r="G1069" s="95">
        <f t="shared" ref="G1069:Q1069" si="434">+G1070+G1073+G1078</f>
        <v>27177626000</v>
      </c>
      <c r="H1069" s="95">
        <f t="shared" si="434"/>
        <v>0</v>
      </c>
      <c r="I1069" s="95">
        <f t="shared" si="434"/>
        <v>0</v>
      </c>
      <c r="J1069" s="95">
        <f t="shared" si="434"/>
        <v>0</v>
      </c>
      <c r="K1069" s="95">
        <f t="shared" si="434"/>
        <v>0</v>
      </c>
      <c r="L1069" s="95">
        <f t="shared" si="434"/>
        <v>0</v>
      </c>
      <c r="M1069" s="95">
        <f t="shared" si="434"/>
        <v>27177626000</v>
      </c>
      <c r="N1069" s="95">
        <f t="shared" si="434"/>
        <v>6471215059.5300007</v>
      </c>
      <c r="O1069" s="95">
        <f t="shared" si="434"/>
        <v>5341856926.8399992</v>
      </c>
      <c r="P1069" s="95">
        <f t="shared" si="434"/>
        <v>2010193837.8399997</v>
      </c>
      <c r="Q1069" s="97">
        <f t="shared" si="434"/>
        <v>2010193837.8399997</v>
      </c>
    </row>
    <row r="1070" spans="1:17" ht="18.600000000000001" thickBot="1" x14ac:dyDescent="0.35">
      <c r="A1070" s="79" t="s">
        <v>431</v>
      </c>
      <c r="B1070" s="15" t="s">
        <v>154</v>
      </c>
      <c r="C1070" s="16"/>
      <c r="D1070" s="16"/>
      <c r="E1070" s="21"/>
      <c r="F1070" s="85" t="s">
        <v>155</v>
      </c>
      <c r="G1070" s="95">
        <f t="shared" ref="G1070:Q1071" si="435">+G1071</f>
        <v>18767000000</v>
      </c>
      <c r="H1070" s="95">
        <f t="shared" si="435"/>
        <v>0</v>
      </c>
      <c r="I1070" s="95">
        <f t="shared" si="435"/>
        <v>0</v>
      </c>
      <c r="J1070" s="95">
        <f t="shared" si="435"/>
        <v>0</v>
      </c>
      <c r="K1070" s="95">
        <f t="shared" si="435"/>
        <v>0</v>
      </c>
      <c r="L1070" s="95">
        <f t="shared" si="435"/>
        <v>0</v>
      </c>
      <c r="M1070" s="95">
        <f t="shared" si="435"/>
        <v>18767000000</v>
      </c>
      <c r="N1070" s="95">
        <f t="shared" si="435"/>
        <v>0</v>
      </c>
      <c r="O1070" s="95">
        <f t="shared" si="435"/>
        <v>0</v>
      </c>
      <c r="P1070" s="95">
        <f t="shared" si="435"/>
        <v>0</v>
      </c>
      <c r="Q1070" s="97">
        <f t="shared" si="435"/>
        <v>0</v>
      </c>
    </row>
    <row r="1071" spans="1:17" ht="18.600000000000001" thickBot="1" x14ac:dyDescent="0.35">
      <c r="A1071" s="79" t="s">
        <v>431</v>
      </c>
      <c r="B1071" s="15" t="s">
        <v>156</v>
      </c>
      <c r="C1071" s="16"/>
      <c r="D1071" s="16"/>
      <c r="E1071" s="21"/>
      <c r="F1071" s="85" t="s">
        <v>157</v>
      </c>
      <c r="G1071" s="95">
        <f t="shared" si="435"/>
        <v>18767000000</v>
      </c>
      <c r="H1071" s="95">
        <f t="shared" si="435"/>
        <v>0</v>
      </c>
      <c r="I1071" s="95">
        <f t="shared" si="435"/>
        <v>0</v>
      </c>
      <c r="J1071" s="95">
        <f t="shared" si="435"/>
        <v>0</v>
      </c>
      <c r="K1071" s="95">
        <f t="shared" si="435"/>
        <v>0</v>
      </c>
      <c r="L1071" s="95">
        <f t="shared" si="435"/>
        <v>0</v>
      </c>
      <c r="M1071" s="95">
        <f t="shared" si="435"/>
        <v>18767000000</v>
      </c>
      <c r="N1071" s="95">
        <f t="shared" si="435"/>
        <v>0</v>
      </c>
      <c r="O1071" s="95">
        <f t="shared" si="435"/>
        <v>0</v>
      </c>
      <c r="P1071" s="95">
        <f t="shared" si="435"/>
        <v>0</v>
      </c>
      <c r="Q1071" s="97">
        <f t="shared" si="435"/>
        <v>0</v>
      </c>
    </row>
    <row r="1072" spans="1:17" ht="47.4" thickBot="1" x14ac:dyDescent="0.35">
      <c r="A1072" s="79" t="s">
        <v>431</v>
      </c>
      <c r="B1072" s="15" t="s">
        <v>158</v>
      </c>
      <c r="C1072" s="16" t="s">
        <v>21</v>
      </c>
      <c r="D1072" s="16">
        <v>20</v>
      </c>
      <c r="E1072" s="16" t="s">
        <v>22</v>
      </c>
      <c r="F1072" s="85" t="s">
        <v>159</v>
      </c>
      <c r="G1072" s="93">
        <v>18767000000</v>
      </c>
      <c r="H1072" s="95">
        <v>0</v>
      </c>
      <c r="I1072" s="95">
        <v>0</v>
      </c>
      <c r="J1072" s="95">
        <v>0</v>
      </c>
      <c r="K1072" s="95">
        <v>0</v>
      </c>
      <c r="L1072" s="95">
        <f>+H1072-I1072+J1072-K1072</f>
        <v>0</v>
      </c>
      <c r="M1072" s="95">
        <f>+G1072+L1072</f>
        <v>18767000000</v>
      </c>
      <c r="N1072" s="95">
        <v>0</v>
      </c>
      <c r="O1072" s="95">
        <v>0</v>
      </c>
      <c r="P1072" s="95">
        <v>0</v>
      </c>
      <c r="Q1072" s="97">
        <v>0</v>
      </c>
    </row>
    <row r="1073" spans="1:17" ht="18.600000000000001" thickBot="1" x14ac:dyDescent="0.35">
      <c r="A1073" s="79" t="s">
        <v>431</v>
      </c>
      <c r="B1073" s="15" t="s">
        <v>160</v>
      </c>
      <c r="C1073" s="16"/>
      <c r="D1073" s="16"/>
      <c r="E1073" s="21"/>
      <c r="F1073" s="85" t="s">
        <v>432</v>
      </c>
      <c r="G1073" s="95">
        <f t="shared" ref="G1073:Q1074" si="436">+G1074</f>
        <v>188000000</v>
      </c>
      <c r="H1073" s="95">
        <f t="shared" si="436"/>
        <v>0</v>
      </c>
      <c r="I1073" s="95">
        <f t="shared" si="436"/>
        <v>0</v>
      </c>
      <c r="J1073" s="95">
        <f t="shared" si="436"/>
        <v>0</v>
      </c>
      <c r="K1073" s="95">
        <f t="shared" si="436"/>
        <v>0</v>
      </c>
      <c r="L1073" s="95">
        <f t="shared" si="436"/>
        <v>0</v>
      </c>
      <c r="M1073" s="95">
        <f t="shared" si="436"/>
        <v>188000000</v>
      </c>
      <c r="N1073" s="95">
        <f t="shared" si="436"/>
        <v>188000000</v>
      </c>
      <c r="O1073" s="95">
        <f t="shared" si="436"/>
        <v>13918743.870000001</v>
      </c>
      <c r="P1073" s="95">
        <f t="shared" si="436"/>
        <v>13918743.870000001</v>
      </c>
      <c r="Q1073" s="97">
        <f t="shared" si="436"/>
        <v>13918743.870000001</v>
      </c>
    </row>
    <row r="1074" spans="1:17" ht="31.8" thickBot="1" x14ac:dyDescent="0.35">
      <c r="A1074" s="79" t="s">
        <v>431</v>
      </c>
      <c r="B1074" s="15" t="s">
        <v>162</v>
      </c>
      <c r="C1074" s="21"/>
      <c r="D1074" s="21"/>
      <c r="E1074" s="21"/>
      <c r="F1074" s="85" t="s">
        <v>163</v>
      </c>
      <c r="G1074" s="95">
        <f t="shared" si="436"/>
        <v>188000000</v>
      </c>
      <c r="H1074" s="95">
        <f t="shared" si="436"/>
        <v>0</v>
      </c>
      <c r="I1074" s="95">
        <f t="shared" si="436"/>
        <v>0</v>
      </c>
      <c r="J1074" s="95">
        <f t="shared" si="436"/>
        <v>0</v>
      </c>
      <c r="K1074" s="95">
        <f t="shared" si="436"/>
        <v>0</v>
      </c>
      <c r="L1074" s="95">
        <f t="shared" si="436"/>
        <v>0</v>
      </c>
      <c r="M1074" s="95">
        <f t="shared" si="436"/>
        <v>188000000</v>
      </c>
      <c r="N1074" s="95">
        <f t="shared" si="436"/>
        <v>188000000</v>
      </c>
      <c r="O1074" s="95">
        <f t="shared" si="436"/>
        <v>13918743.870000001</v>
      </c>
      <c r="P1074" s="95">
        <f t="shared" si="436"/>
        <v>13918743.870000001</v>
      </c>
      <c r="Q1074" s="97">
        <f t="shared" si="436"/>
        <v>13918743.870000001</v>
      </c>
    </row>
    <row r="1075" spans="1:17" ht="31.8" thickBot="1" x14ac:dyDescent="0.35">
      <c r="A1075" s="79" t="s">
        <v>431</v>
      </c>
      <c r="B1075" s="15" t="s">
        <v>164</v>
      </c>
      <c r="C1075" s="21"/>
      <c r="D1075" s="21"/>
      <c r="E1075" s="21"/>
      <c r="F1075" s="85" t="s">
        <v>165</v>
      </c>
      <c r="G1075" s="95">
        <f t="shared" ref="G1075:Q1075" si="437">+G1076+G1077</f>
        <v>188000000</v>
      </c>
      <c r="H1075" s="95">
        <f t="shared" si="437"/>
        <v>0</v>
      </c>
      <c r="I1075" s="95">
        <f t="shared" si="437"/>
        <v>0</v>
      </c>
      <c r="J1075" s="95">
        <f t="shared" si="437"/>
        <v>0</v>
      </c>
      <c r="K1075" s="95">
        <f t="shared" si="437"/>
        <v>0</v>
      </c>
      <c r="L1075" s="95">
        <f t="shared" si="437"/>
        <v>0</v>
      </c>
      <c r="M1075" s="95">
        <f t="shared" si="437"/>
        <v>188000000</v>
      </c>
      <c r="N1075" s="95">
        <f t="shared" si="437"/>
        <v>188000000</v>
      </c>
      <c r="O1075" s="95">
        <f t="shared" si="437"/>
        <v>13918743.870000001</v>
      </c>
      <c r="P1075" s="95">
        <f t="shared" si="437"/>
        <v>13918743.870000001</v>
      </c>
      <c r="Q1075" s="97">
        <f t="shared" si="437"/>
        <v>13918743.870000001</v>
      </c>
    </row>
    <row r="1076" spans="1:17" ht="18.600000000000001" thickBot="1" x14ac:dyDescent="0.35">
      <c r="A1076" s="79" t="s">
        <v>431</v>
      </c>
      <c r="B1076" s="20" t="s">
        <v>166</v>
      </c>
      <c r="C1076" s="21" t="s">
        <v>21</v>
      </c>
      <c r="D1076" s="21">
        <v>20</v>
      </c>
      <c r="E1076" s="21" t="s">
        <v>22</v>
      </c>
      <c r="F1076" s="88" t="s">
        <v>167</v>
      </c>
      <c r="G1076" s="90">
        <v>68000000</v>
      </c>
      <c r="H1076" s="90">
        <v>0</v>
      </c>
      <c r="I1076" s="90">
        <v>0</v>
      </c>
      <c r="J1076" s="90">
        <v>0</v>
      </c>
      <c r="K1076" s="90">
        <v>0</v>
      </c>
      <c r="L1076" s="90">
        <f>+H1076-I1076+J1076-K1076</f>
        <v>0</v>
      </c>
      <c r="M1076" s="90">
        <f>+G1076+L1076</f>
        <v>68000000</v>
      </c>
      <c r="N1076" s="90">
        <v>68000000</v>
      </c>
      <c r="O1076" s="90">
        <v>13890065.98</v>
      </c>
      <c r="P1076" s="90">
        <v>13890065.98</v>
      </c>
      <c r="Q1076" s="91">
        <v>13890065.98</v>
      </c>
    </row>
    <row r="1077" spans="1:17" ht="31.8" thickBot="1" x14ac:dyDescent="0.35">
      <c r="A1077" s="79" t="s">
        <v>431</v>
      </c>
      <c r="B1077" s="20" t="s">
        <v>168</v>
      </c>
      <c r="C1077" s="21" t="s">
        <v>21</v>
      </c>
      <c r="D1077" s="21">
        <v>20</v>
      </c>
      <c r="E1077" s="21" t="s">
        <v>22</v>
      </c>
      <c r="F1077" s="88" t="s">
        <v>169</v>
      </c>
      <c r="G1077" s="90">
        <v>120000000</v>
      </c>
      <c r="H1077" s="90">
        <v>0</v>
      </c>
      <c r="I1077" s="90">
        <v>0</v>
      </c>
      <c r="J1077" s="90">
        <v>0</v>
      </c>
      <c r="K1077" s="90">
        <v>0</v>
      </c>
      <c r="L1077" s="90">
        <f>+H1077-I1077+J1077-K1077</f>
        <v>0</v>
      </c>
      <c r="M1077" s="90">
        <f>+G1077+L1077</f>
        <v>120000000</v>
      </c>
      <c r="N1077" s="90">
        <v>120000000</v>
      </c>
      <c r="O1077" s="90">
        <v>28677.89</v>
      </c>
      <c r="P1077" s="90">
        <v>28677.89</v>
      </c>
      <c r="Q1077" s="91">
        <v>28677.89</v>
      </c>
    </row>
    <row r="1078" spans="1:17" ht="18.600000000000001" thickBot="1" x14ac:dyDescent="0.35">
      <c r="A1078" s="79" t="s">
        <v>431</v>
      </c>
      <c r="B1078" s="15" t="s">
        <v>170</v>
      </c>
      <c r="C1078" s="16"/>
      <c r="D1078" s="16"/>
      <c r="E1078" s="21"/>
      <c r="F1078" s="85" t="s">
        <v>171</v>
      </c>
      <c r="G1078" s="95">
        <f t="shared" ref="G1078:Q1078" si="438">+G1079</f>
        <v>8222626000</v>
      </c>
      <c r="H1078" s="95">
        <f t="shared" si="438"/>
        <v>0</v>
      </c>
      <c r="I1078" s="95">
        <f t="shared" si="438"/>
        <v>0</v>
      </c>
      <c r="J1078" s="95">
        <f t="shared" si="438"/>
        <v>0</v>
      </c>
      <c r="K1078" s="95">
        <f t="shared" si="438"/>
        <v>0</v>
      </c>
      <c r="L1078" s="95">
        <f t="shared" si="438"/>
        <v>0</v>
      </c>
      <c r="M1078" s="95">
        <f t="shared" si="438"/>
        <v>8222626000</v>
      </c>
      <c r="N1078" s="95">
        <f t="shared" si="438"/>
        <v>6283215059.5300007</v>
      </c>
      <c r="O1078" s="95">
        <f t="shared" si="438"/>
        <v>5327938182.9699993</v>
      </c>
      <c r="P1078" s="95">
        <f t="shared" si="438"/>
        <v>1996275093.9699998</v>
      </c>
      <c r="Q1078" s="97">
        <f t="shared" si="438"/>
        <v>1996275093.9699998</v>
      </c>
    </row>
    <row r="1079" spans="1:17" ht="18.600000000000001" thickBot="1" x14ac:dyDescent="0.35">
      <c r="A1079" s="79" t="s">
        <v>431</v>
      </c>
      <c r="B1079" s="15" t="s">
        <v>172</v>
      </c>
      <c r="C1079" s="16"/>
      <c r="D1079" s="16"/>
      <c r="E1079" s="21"/>
      <c r="F1079" s="85" t="s">
        <v>173</v>
      </c>
      <c r="G1079" s="95">
        <f t="shared" ref="G1079:Q1079" si="439">+G1080+G1081+G1082</f>
        <v>8222626000</v>
      </c>
      <c r="H1079" s="95">
        <f t="shared" si="439"/>
        <v>0</v>
      </c>
      <c r="I1079" s="95">
        <f t="shared" si="439"/>
        <v>0</v>
      </c>
      <c r="J1079" s="95">
        <f t="shared" si="439"/>
        <v>0</v>
      </c>
      <c r="K1079" s="95">
        <f t="shared" si="439"/>
        <v>0</v>
      </c>
      <c r="L1079" s="95">
        <f t="shared" si="439"/>
        <v>0</v>
      </c>
      <c r="M1079" s="95">
        <f t="shared" si="439"/>
        <v>8222626000</v>
      </c>
      <c r="N1079" s="95">
        <f t="shared" si="439"/>
        <v>6283215059.5300007</v>
      </c>
      <c r="O1079" s="95">
        <f t="shared" si="439"/>
        <v>5327938182.9699993</v>
      </c>
      <c r="P1079" s="95">
        <f t="shared" si="439"/>
        <v>1996275093.9699998</v>
      </c>
      <c r="Q1079" s="97">
        <f t="shared" si="439"/>
        <v>1996275093.9699998</v>
      </c>
    </row>
    <row r="1080" spans="1:17" ht="18.600000000000001" thickBot="1" x14ac:dyDescent="0.35">
      <c r="A1080" s="79" t="s">
        <v>431</v>
      </c>
      <c r="B1080" s="20" t="s">
        <v>174</v>
      </c>
      <c r="C1080" s="21" t="s">
        <v>175</v>
      </c>
      <c r="D1080" s="21">
        <v>10</v>
      </c>
      <c r="E1080" s="21" t="s">
        <v>22</v>
      </c>
      <c r="F1080" s="88" t="s">
        <v>176</v>
      </c>
      <c r="G1080" s="90">
        <v>1408779000</v>
      </c>
      <c r="H1080" s="90">
        <v>0</v>
      </c>
      <c r="I1080" s="90">
        <v>0</v>
      </c>
      <c r="J1080" s="90">
        <v>0</v>
      </c>
      <c r="K1080" s="90">
        <v>0</v>
      </c>
      <c r="L1080" s="90">
        <f>+H1080-I1080+J1080-K1080</f>
        <v>0</v>
      </c>
      <c r="M1080" s="90">
        <f>+G1080+L1080</f>
        <v>1408779000</v>
      </c>
      <c r="N1080" s="90">
        <v>882524834</v>
      </c>
      <c r="O1080" s="90">
        <v>882524834</v>
      </c>
      <c r="P1080" s="90">
        <v>882524834</v>
      </c>
      <c r="Q1080" s="91">
        <v>882524834</v>
      </c>
    </row>
    <row r="1081" spans="1:17" ht="18.600000000000001" thickBot="1" x14ac:dyDescent="0.35">
      <c r="A1081" s="79" t="s">
        <v>431</v>
      </c>
      <c r="B1081" s="20" t="s">
        <v>174</v>
      </c>
      <c r="C1081" s="21" t="s">
        <v>21</v>
      </c>
      <c r="D1081" s="21">
        <v>20</v>
      </c>
      <c r="E1081" s="21" t="s">
        <v>22</v>
      </c>
      <c r="F1081" s="88" t="s">
        <v>176</v>
      </c>
      <c r="G1081" s="90">
        <v>848378000</v>
      </c>
      <c r="H1081" s="90">
        <v>0</v>
      </c>
      <c r="I1081" s="90">
        <v>0</v>
      </c>
      <c r="J1081" s="90">
        <v>0</v>
      </c>
      <c r="K1081" s="90">
        <v>0</v>
      </c>
      <c r="L1081" s="90">
        <f>+H1081-I1081+J1081-K1081</f>
        <v>0</v>
      </c>
      <c r="M1081" s="90">
        <f>+G1081+L1081</f>
        <v>848378000</v>
      </c>
      <c r="N1081" s="90">
        <v>8968387.5099999998</v>
      </c>
      <c r="O1081" s="90">
        <v>4251907.6100000003</v>
      </c>
      <c r="P1081" s="90">
        <v>4251907.6100000003</v>
      </c>
      <c r="Q1081" s="91">
        <v>4251907.6100000003</v>
      </c>
    </row>
    <row r="1082" spans="1:17" ht="18.600000000000001" thickBot="1" x14ac:dyDescent="0.35">
      <c r="A1082" s="79" t="s">
        <v>431</v>
      </c>
      <c r="B1082" s="20" t="s">
        <v>177</v>
      </c>
      <c r="C1082" s="21" t="s">
        <v>21</v>
      </c>
      <c r="D1082" s="21">
        <v>20</v>
      </c>
      <c r="E1082" s="21" t="s">
        <v>22</v>
      </c>
      <c r="F1082" s="88" t="s">
        <v>178</v>
      </c>
      <c r="G1082" s="90">
        <v>5965469000</v>
      </c>
      <c r="H1082" s="90">
        <v>0</v>
      </c>
      <c r="I1082" s="90">
        <v>0</v>
      </c>
      <c r="J1082" s="90">
        <v>0</v>
      </c>
      <c r="K1082" s="90">
        <v>0</v>
      </c>
      <c r="L1082" s="90">
        <f>+H1082-I1082+J1082-K1082</f>
        <v>0</v>
      </c>
      <c r="M1082" s="90">
        <f>+G1082+L1082</f>
        <v>5965469000</v>
      </c>
      <c r="N1082" s="90">
        <v>5391721838.0200005</v>
      </c>
      <c r="O1082" s="90">
        <v>4441161441.3599997</v>
      </c>
      <c r="P1082" s="90">
        <v>1109498352.3599999</v>
      </c>
      <c r="Q1082" s="91">
        <v>1109498352.3599999</v>
      </c>
    </row>
    <row r="1083" spans="1:17" ht="31.8" thickBot="1" x14ac:dyDescent="0.35">
      <c r="A1083" s="79" t="s">
        <v>431</v>
      </c>
      <c r="B1083" s="15" t="s">
        <v>179</v>
      </c>
      <c r="C1083" s="16"/>
      <c r="D1083" s="16"/>
      <c r="E1083" s="21"/>
      <c r="F1083" s="85" t="s">
        <v>180</v>
      </c>
      <c r="G1083" s="95">
        <f t="shared" ref="G1083:Q1084" si="440">+G1084</f>
        <v>6122200000</v>
      </c>
      <c r="H1083" s="95">
        <f t="shared" si="440"/>
        <v>0</v>
      </c>
      <c r="I1083" s="95">
        <f t="shared" si="440"/>
        <v>0</v>
      </c>
      <c r="J1083" s="95">
        <f t="shared" si="440"/>
        <v>0</v>
      </c>
      <c r="K1083" s="95">
        <f t="shared" si="440"/>
        <v>0</v>
      </c>
      <c r="L1083" s="95">
        <f t="shared" si="440"/>
        <v>0</v>
      </c>
      <c r="M1083" s="95">
        <f t="shared" si="440"/>
        <v>6122200000</v>
      </c>
      <c r="N1083" s="95">
        <f t="shared" si="440"/>
        <v>4640071275.4499998</v>
      </c>
      <c r="O1083" s="95">
        <f t="shared" si="440"/>
        <v>4640071275.4499998</v>
      </c>
      <c r="P1083" s="95">
        <f t="shared" si="440"/>
        <v>4640071275.4499998</v>
      </c>
      <c r="Q1083" s="97">
        <f t="shared" si="440"/>
        <v>4640071275.4499998</v>
      </c>
    </row>
    <row r="1084" spans="1:17" ht="18.600000000000001" thickBot="1" x14ac:dyDescent="0.35">
      <c r="A1084" s="79" t="s">
        <v>431</v>
      </c>
      <c r="B1084" s="15" t="s">
        <v>181</v>
      </c>
      <c r="C1084" s="16"/>
      <c r="D1084" s="16"/>
      <c r="E1084" s="21"/>
      <c r="F1084" s="85" t="s">
        <v>182</v>
      </c>
      <c r="G1084" s="95">
        <f t="shared" si="440"/>
        <v>6122200000</v>
      </c>
      <c r="H1084" s="95">
        <f t="shared" si="440"/>
        <v>0</v>
      </c>
      <c r="I1084" s="95">
        <f t="shared" si="440"/>
        <v>0</v>
      </c>
      <c r="J1084" s="95">
        <f t="shared" si="440"/>
        <v>0</v>
      </c>
      <c r="K1084" s="95">
        <f t="shared" si="440"/>
        <v>0</v>
      </c>
      <c r="L1084" s="95">
        <f t="shared" si="440"/>
        <v>0</v>
      </c>
      <c r="M1084" s="95">
        <f t="shared" si="440"/>
        <v>6122200000</v>
      </c>
      <c r="N1084" s="95">
        <f t="shared" si="440"/>
        <v>4640071275.4499998</v>
      </c>
      <c r="O1084" s="95">
        <f t="shared" si="440"/>
        <v>4640071275.4499998</v>
      </c>
      <c r="P1084" s="95">
        <f t="shared" si="440"/>
        <v>4640071275.4499998</v>
      </c>
      <c r="Q1084" s="97">
        <f t="shared" si="440"/>
        <v>4640071275.4499998</v>
      </c>
    </row>
    <row r="1085" spans="1:17" ht="18.600000000000001" thickBot="1" x14ac:dyDescent="0.35">
      <c r="A1085" s="79" t="s">
        <v>431</v>
      </c>
      <c r="B1085" s="36" t="s">
        <v>183</v>
      </c>
      <c r="C1085" s="37" t="s">
        <v>21</v>
      </c>
      <c r="D1085" s="37">
        <v>20</v>
      </c>
      <c r="E1085" s="37" t="s">
        <v>22</v>
      </c>
      <c r="F1085" s="99" t="s">
        <v>184</v>
      </c>
      <c r="G1085" s="100">
        <v>6122200000</v>
      </c>
      <c r="H1085" s="100">
        <v>0</v>
      </c>
      <c r="I1085" s="100">
        <v>0</v>
      </c>
      <c r="J1085" s="100">
        <v>0</v>
      </c>
      <c r="K1085" s="100">
        <v>0</v>
      </c>
      <c r="L1085" s="100">
        <f>+H1085-I1085+J1085-K1085</f>
        <v>0</v>
      </c>
      <c r="M1085" s="100">
        <f>+G1085+L1085</f>
        <v>6122200000</v>
      </c>
      <c r="N1085" s="100">
        <v>4640071275.4499998</v>
      </c>
      <c r="O1085" s="100">
        <v>4640071275.4499998</v>
      </c>
      <c r="P1085" s="100">
        <v>4640071275.4499998</v>
      </c>
      <c r="Q1085" s="101">
        <v>4640071275.4499998</v>
      </c>
    </row>
    <row r="1086" spans="1:17" ht="18.600000000000001" thickBot="1" x14ac:dyDescent="0.35">
      <c r="A1086" s="79" t="s">
        <v>431</v>
      </c>
      <c r="B1086" s="5" t="s">
        <v>185</v>
      </c>
      <c r="C1086" s="6"/>
      <c r="D1086" s="6"/>
      <c r="E1086" s="6"/>
      <c r="F1086" s="81" t="s">
        <v>186</v>
      </c>
      <c r="G1086" s="8">
        <f t="shared" ref="G1086:Q1086" si="441">G1087+G1090</f>
        <v>969198470862</v>
      </c>
      <c r="H1086" s="8">
        <f t="shared" si="441"/>
        <v>0</v>
      </c>
      <c r="I1086" s="8">
        <f t="shared" si="441"/>
        <v>0</v>
      </c>
      <c r="J1086" s="8">
        <f t="shared" si="441"/>
        <v>0</v>
      </c>
      <c r="K1086" s="8">
        <f t="shared" si="441"/>
        <v>0</v>
      </c>
      <c r="L1086" s="8">
        <f t="shared" si="441"/>
        <v>0</v>
      </c>
      <c r="M1086" s="8">
        <f t="shared" si="441"/>
        <v>969198470862</v>
      </c>
      <c r="N1086" s="8">
        <f t="shared" si="441"/>
        <v>199002419100</v>
      </c>
      <c r="O1086" s="8">
        <f t="shared" si="441"/>
        <v>64166248238</v>
      </c>
      <c r="P1086" s="8">
        <f t="shared" si="441"/>
        <v>64166248238</v>
      </c>
      <c r="Q1086" s="9">
        <f t="shared" si="441"/>
        <v>64166248238</v>
      </c>
    </row>
    <row r="1087" spans="1:17" ht="18.600000000000001" thickBot="1" x14ac:dyDescent="0.35">
      <c r="A1087" s="79" t="s">
        <v>431</v>
      </c>
      <c r="B1087" s="10" t="s">
        <v>187</v>
      </c>
      <c r="C1087" s="11"/>
      <c r="D1087" s="11"/>
      <c r="E1087" s="42"/>
      <c r="F1087" s="82" t="s">
        <v>188</v>
      </c>
      <c r="G1087" s="43">
        <f t="shared" ref="G1087:Q1087" si="442">G1088</f>
        <v>134836170862</v>
      </c>
      <c r="H1087" s="43">
        <f t="shared" si="442"/>
        <v>0</v>
      </c>
      <c r="I1087" s="43">
        <f t="shared" si="442"/>
        <v>0</v>
      </c>
      <c r="J1087" s="43">
        <f t="shared" si="442"/>
        <v>0</v>
      </c>
      <c r="K1087" s="43">
        <f t="shared" si="442"/>
        <v>0</v>
      </c>
      <c r="L1087" s="43">
        <f t="shared" si="442"/>
        <v>0</v>
      </c>
      <c r="M1087" s="43">
        <f t="shared" si="442"/>
        <v>134836170862</v>
      </c>
      <c r="N1087" s="43">
        <f t="shared" si="442"/>
        <v>134836170862</v>
      </c>
      <c r="O1087" s="43">
        <f t="shared" si="442"/>
        <v>0</v>
      </c>
      <c r="P1087" s="43">
        <f t="shared" si="442"/>
        <v>0</v>
      </c>
      <c r="Q1087" s="44">
        <f t="shared" si="442"/>
        <v>0</v>
      </c>
    </row>
    <row r="1088" spans="1:17" ht="18.600000000000001" thickBot="1" x14ac:dyDescent="0.35">
      <c r="A1088" s="79" t="s">
        <v>431</v>
      </c>
      <c r="B1088" s="15" t="s">
        <v>189</v>
      </c>
      <c r="C1088" s="16"/>
      <c r="D1088" s="16"/>
      <c r="E1088" s="21"/>
      <c r="F1088" s="85" t="s">
        <v>190</v>
      </c>
      <c r="G1088" s="45">
        <f t="shared" ref="G1088:Q1088" si="443">+G1089</f>
        <v>134836170862</v>
      </c>
      <c r="H1088" s="45">
        <f t="shared" si="443"/>
        <v>0</v>
      </c>
      <c r="I1088" s="45">
        <f t="shared" si="443"/>
        <v>0</v>
      </c>
      <c r="J1088" s="45">
        <f t="shared" si="443"/>
        <v>0</v>
      </c>
      <c r="K1088" s="45">
        <f t="shared" si="443"/>
        <v>0</v>
      </c>
      <c r="L1088" s="45">
        <f t="shared" si="443"/>
        <v>0</v>
      </c>
      <c r="M1088" s="45">
        <f t="shared" si="443"/>
        <v>134836170862</v>
      </c>
      <c r="N1088" s="45">
        <f t="shared" si="443"/>
        <v>134836170862</v>
      </c>
      <c r="O1088" s="45">
        <f t="shared" si="443"/>
        <v>0</v>
      </c>
      <c r="P1088" s="45">
        <f t="shared" si="443"/>
        <v>0</v>
      </c>
      <c r="Q1088" s="46">
        <f t="shared" si="443"/>
        <v>0</v>
      </c>
    </row>
    <row r="1089" spans="1:17" ht="18.600000000000001" thickBot="1" x14ac:dyDescent="0.35">
      <c r="A1089" s="79" t="s">
        <v>431</v>
      </c>
      <c r="B1089" s="20" t="s">
        <v>191</v>
      </c>
      <c r="C1089" s="21" t="s">
        <v>175</v>
      </c>
      <c r="D1089" s="21">
        <v>11</v>
      </c>
      <c r="E1089" s="21" t="s">
        <v>192</v>
      </c>
      <c r="F1089" s="88" t="s">
        <v>193</v>
      </c>
      <c r="G1089" s="47">
        <v>134836170862</v>
      </c>
      <c r="H1089" s="47">
        <v>0</v>
      </c>
      <c r="I1089" s="47">
        <v>0</v>
      </c>
      <c r="J1089" s="47">
        <v>0</v>
      </c>
      <c r="K1089" s="47">
        <v>0</v>
      </c>
      <c r="L1089" s="47">
        <f>+H1089-I1089+J1089-K1089</f>
        <v>0</v>
      </c>
      <c r="M1089" s="47">
        <f>+G1089+L1089</f>
        <v>134836170862</v>
      </c>
      <c r="N1089" s="47">
        <f>+H1089+M1089</f>
        <v>134836170862</v>
      </c>
      <c r="O1089" s="47">
        <v>0</v>
      </c>
      <c r="P1089" s="47">
        <v>0</v>
      </c>
      <c r="Q1089" s="48">
        <v>0</v>
      </c>
    </row>
    <row r="1090" spans="1:17" ht="18.600000000000001" thickBot="1" x14ac:dyDescent="0.35">
      <c r="A1090" s="79" t="s">
        <v>431</v>
      </c>
      <c r="B1090" s="15" t="s">
        <v>194</v>
      </c>
      <c r="C1090" s="16"/>
      <c r="D1090" s="16"/>
      <c r="E1090" s="21"/>
      <c r="F1090" s="85" t="s">
        <v>195</v>
      </c>
      <c r="G1090" s="45">
        <f t="shared" ref="G1090:Q1090" si="444">G1091</f>
        <v>834362300000</v>
      </c>
      <c r="H1090" s="45">
        <f t="shared" si="444"/>
        <v>0</v>
      </c>
      <c r="I1090" s="45">
        <f t="shared" si="444"/>
        <v>0</v>
      </c>
      <c r="J1090" s="45">
        <f t="shared" si="444"/>
        <v>0</v>
      </c>
      <c r="K1090" s="45">
        <f t="shared" si="444"/>
        <v>0</v>
      </c>
      <c r="L1090" s="45">
        <f t="shared" si="444"/>
        <v>0</v>
      </c>
      <c r="M1090" s="45">
        <f t="shared" si="444"/>
        <v>834362300000</v>
      </c>
      <c r="N1090" s="45">
        <f t="shared" si="444"/>
        <v>64166248238</v>
      </c>
      <c r="O1090" s="45">
        <f t="shared" si="444"/>
        <v>64166248238</v>
      </c>
      <c r="P1090" s="45">
        <f t="shared" si="444"/>
        <v>64166248238</v>
      </c>
      <c r="Q1090" s="46">
        <f t="shared" si="444"/>
        <v>64166248238</v>
      </c>
    </row>
    <row r="1091" spans="1:17" ht="18.600000000000001" thickBot="1" x14ac:dyDescent="0.35">
      <c r="A1091" s="79" t="s">
        <v>431</v>
      </c>
      <c r="B1091" s="15" t="s">
        <v>196</v>
      </c>
      <c r="C1091" s="16"/>
      <c r="D1091" s="16"/>
      <c r="E1091" s="21"/>
      <c r="F1091" s="85" t="s">
        <v>197</v>
      </c>
      <c r="G1091" s="45">
        <f t="shared" ref="G1091:Q1091" si="445">+G1092</f>
        <v>834362300000</v>
      </c>
      <c r="H1091" s="45">
        <f t="shared" si="445"/>
        <v>0</v>
      </c>
      <c r="I1091" s="45">
        <f t="shared" si="445"/>
        <v>0</v>
      </c>
      <c r="J1091" s="45">
        <f t="shared" si="445"/>
        <v>0</v>
      </c>
      <c r="K1091" s="45">
        <f t="shared" si="445"/>
        <v>0</v>
      </c>
      <c r="L1091" s="45">
        <f t="shared" si="445"/>
        <v>0</v>
      </c>
      <c r="M1091" s="45">
        <f t="shared" si="445"/>
        <v>834362300000</v>
      </c>
      <c r="N1091" s="45">
        <f t="shared" si="445"/>
        <v>64166248238</v>
      </c>
      <c r="O1091" s="45">
        <f t="shared" si="445"/>
        <v>64166248238</v>
      </c>
      <c r="P1091" s="45">
        <f t="shared" si="445"/>
        <v>64166248238</v>
      </c>
      <c r="Q1091" s="46">
        <f t="shared" si="445"/>
        <v>64166248238</v>
      </c>
    </row>
    <row r="1092" spans="1:17" ht="18.600000000000001" thickBot="1" x14ac:dyDescent="0.35">
      <c r="A1092" s="79" t="s">
        <v>431</v>
      </c>
      <c r="B1092" s="36" t="s">
        <v>198</v>
      </c>
      <c r="C1092" s="37" t="s">
        <v>175</v>
      </c>
      <c r="D1092" s="37">
        <v>11</v>
      </c>
      <c r="E1092" s="37" t="s">
        <v>22</v>
      </c>
      <c r="F1092" s="99" t="s">
        <v>199</v>
      </c>
      <c r="G1092" s="49">
        <v>834362300000</v>
      </c>
      <c r="H1092" s="49">
        <v>0</v>
      </c>
      <c r="I1092" s="49">
        <v>0</v>
      </c>
      <c r="J1092" s="49">
        <v>0</v>
      </c>
      <c r="K1092" s="49">
        <v>0</v>
      </c>
      <c r="L1092" s="49">
        <f>+H1092-I1092+J1092-K1092</f>
        <v>0</v>
      </c>
      <c r="M1092" s="49">
        <f>+G1092+L1092</f>
        <v>834362300000</v>
      </c>
      <c r="N1092" s="49">
        <v>64166248238</v>
      </c>
      <c r="O1092" s="49">
        <v>64166248238</v>
      </c>
      <c r="P1092" s="49">
        <v>64166248238</v>
      </c>
      <c r="Q1092" s="50">
        <v>64166248238</v>
      </c>
    </row>
    <row r="1093" spans="1:17" ht="18.600000000000001" thickBot="1" x14ac:dyDescent="0.35">
      <c r="A1093" s="79" t="s">
        <v>431</v>
      </c>
      <c r="B1093" s="5" t="s">
        <v>200</v>
      </c>
      <c r="C1093" s="6"/>
      <c r="D1093" s="6"/>
      <c r="E1093" s="6"/>
      <c r="F1093" s="81" t="s">
        <v>445</v>
      </c>
      <c r="G1093" s="8">
        <f t="shared" ref="G1093:Q1093" si="446">+G1094+G1198+G1204+G1216+G1227</f>
        <v>4237527256305</v>
      </c>
      <c r="H1093" s="8">
        <f t="shared" si="446"/>
        <v>0</v>
      </c>
      <c r="I1093" s="8">
        <f t="shared" si="446"/>
        <v>0</v>
      </c>
      <c r="J1093" s="8">
        <f t="shared" si="446"/>
        <v>21990000000</v>
      </c>
      <c r="K1093" s="8">
        <f t="shared" si="446"/>
        <v>21990000000</v>
      </c>
      <c r="L1093" s="8">
        <f t="shared" si="446"/>
        <v>0</v>
      </c>
      <c r="M1093" s="8">
        <f t="shared" si="446"/>
        <v>4237527256305</v>
      </c>
      <c r="N1093" s="8">
        <f t="shared" si="446"/>
        <v>4183815904553.2305</v>
      </c>
      <c r="O1093" s="8">
        <f t="shared" si="446"/>
        <v>4045647533984.5693</v>
      </c>
      <c r="P1093" s="8">
        <f t="shared" si="446"/>
        <v>137233016742.54001</v>
      </c>
      <c r="Q1093" s="9">
        <f t="shared" si="446"/>
        <v>136954367580.54001</v>
      </c>
    </row>
    <row r="1094" spans="1:17" ht="18.600000000000001" thickBot="1" x14ac:dyDescent="0.35">
      <c r="A1094" s="79" t="s">
        <v>431</v>
      </c>
      <c r="B1094" s="10" t="s">
        <v>201</v>
      </c>
      <c r="C1094" s="11"/>
      <c r="D1094" s="11"/>
      <c r="E1094" s="42"/>
      <c r="F1094" s="82" t="s">
        <v>202</v>
      </c>
      <c r="G1094" s="102">
        <f t="shared" ref="G1094:Q1094" si="447">+G1095</f>
        <v>4013197084476</v>
      </c>
      <c r="H1094" s="102">
        <f t="shared" si="447"/>
        <v>0</v>
      </c>
      <c r="I1094" s="102">
        <f t="shared" si="447"/>
        <v>0</v>
      </c>
      <c r="J1094" s="102">
        <f t="shared" si="447"/>
        <v>0</v>
      </c>
      <c r="K1094" s="102">
        <f t="shared" si="447"/>
        <v>0</v>
      </c>
      <c r="L1094" s="102">
        <f t="shared" si="447"/>
        <v>0</v>
      </c>
      <c r="M1094" s="102">
        <f t="shared" si="447"/>
        <v>4013197084476</v>
      </c>
      <c r="N1094" s="102">
        <f t="shared" si="447"/>
        <v>3999728118385.8604</v>
      </c>
      <c r="O1094" s="102">
        <f t="shared" si="447"/>
        <v>3992849457743.1797</v>
      </c>
      <c r="P1094" s="102">
        <f t="shared" si="447"/>
        <v>121114943951.98001</v>
      </c>
      <c r="Q1094" s="103">
        <f t="shared" si="447"/>
        <v>120976438659.98001</v>
      </c>
    </row>
    <row r="1095" spans="1:17" ht="18.600000000000001" thickBot="1" x14ac:dyDescent="0.35">
      <c r="A1095" s="79" t="s">
        <v>431</v>
      </c>
      <c r="B1095" s="15" t="s">
        <v>203</v>
      </c>
      <c r="C1095" s="16"/>
      <c r="D1095" s="16"/>
      <c r="E1095" s="21"/>
      <c r="F1095" s="85" t="s">
        <v>204</v>
      </c>
      <c r="G1095" s="95">
        <f t="shared" ref="G1095:Q1095" si="448">+G1096+G1100+G1104+G1108+G1112+G1116+G1120+G1124+G1128+G1132+G1138+G1142+G1146+G1150+G1154+G1158+G1162+G1167+G1170+G1174+G1178+G1182+G1186+G1190</f>
        <v>4013197084476</v>
      </c>
      <c r="H1095" s="95">
        <f t="shared" si="448"/>
        <v>0</v>
      </c>
      <c r="I1095" s="95">
        <f t="shared" si="448"/>
        <v>0</v>
      </c>
      <c r="J1095" s="95">
        <f t="shared" si="448"/>
        <v>0</v>
      </c>
      <c r="K1095" s="95">
        <f t="shared" si="448"/>
        <v>0</v>
      </c>
      <c r="L1095" s="95">
        <f t="shared" si="448"/>
        <v>0</v>
      </c>
      <c r="M1095" s="95">
        <f t="shared" si="448"/>
        <v>4013197084476</v>
      </c>
      <c r="N1095" s="95">
        <f t="shared" si="448"/>
        <v>3999728118385.8604</v>
      </c>
      <c r="O1095" s="95">
        <f t="shared" si="448"/>
        <v>3992849457743.1797</v>
      </c>
      <c r="P1095" s="95">
        <f t="shared" si="448"/>
        <v>121114943951.98001</v>
      </c>
      <c r="Q1095" s="97">
        <f t="shared" si="448"/>
        <v>120976438659.98001</v>
      </c>
    </row>
    <row r="1096" spans="1:17" ht="47.4" thickBot="1" x14ac:dyDescent="0.35">
      <c r="A1096" s="79" t="s">
        <v>431</v>
      </c>
      <c r="B1096" s="15" t="s">
        <v>205</v>
      </c>
      <c r="C1096" s="21"/>
      <c r="D1096" s="21"/>
      <c r="E1096" s="21"/>
      <c r="F1096" s="85" t="s">
        <v>206</v>
      </c>
      <c r="G1096" s="95">
        <f t="shared" ref="G1096:Q1098" si="449">+G1097</f>
        <v>197403295128</v>
      </c>
      <c r="H1096" s="95">
        <f t="shared" si="449"/>
        <v>0</v>
      </c>
      <c r="I1096" s="95">
        <f t="shared" si="449"/>
        <v>0</v>
      </c>
      <c r="J1096" s="95">
        <f t="shared" si="449"/>
        <v>0</v>
      </c>
      <c r="K1096" s="95">
        <f t="shared" si="449"/>
        <v>0</v>
      </c>
      <c r="L1096" s="95">
        <f t="shared" si="449"/>
        <v>0</v>
      </c>
      <c r="M1096" s="95">
        <f t="shared" si="449"/>
        <v>197403295128</v>
      </c>
      <c r="N1096" s="95">
        <f t="shared" si="449"/>
        <v>197403295128</v>
      </c>
      <c r="O1096" s="95">
        <f t="shared" si="449"/>
        <v>197403295128</v>
      </c>
      <c r="P1096" s="95">
        <f t="shared" si="449"/>
        <v>0</v>
      </c>
      <c r="Q1096" s="97">
        <f t="shared" si="449"/>
        <v>0</v>
      </c>
    </row>
    <row r="1097" spans="1:17" ht="47.4" thickBot="1" x14ac:dyDescent="0.35">
      <c r="A1097" s="79" t="s">
        <v>431</v>
      </c>
      <c r="B1097" s="15" t="s">
        <v>207</v>
      </c>
      <c r="C1097" s="53"/>
      <c r="D1097" s="53"/>
      <c r="E1097" s="21"/>
      <c r="F1097" s="85" t="s">
        <v>206</v>
      </c>
      <c r="G1097" s="95">
        <f t="shared" si="449"/>
        <v>197403295128</v>
      </c>
      <c r="H1097" s="95">
        <f t="shared" si="449"/>
        <v>0</v>
      </c>
      <c r="I1097" s="95">
        <f t="shared" si="449"/>
        <v>0</v>
      </c>
      <c r="J1097" s="95">
        <f t="shared" si="449"/>
        <v>0</v>
      </c>
      <c r="K1097" s="95">
        <f t="shared" si="449"/>
        <v>0</v>
      </c>
      <c r="L1097" s="95">
        <f t="shared" si="449"/>
        <v>0</v>
      </c>
      <c r="M1097" s="95">
        <f t="shared" si="449"/>
        <v>197403295128</v>
      </c>
      <c r="N1097" s="95">
        <f t="shared" si="449"/>
        <v>197403295128</v>
      </c>
      <c r="O1097" s="95">
        <f t="shared" si="449"/>
        <v>197403295128</v>
      </c>
      <c r="P1097" s="95">
        <f t="shared" si="449"/>
        <v>0</v>
      </c>
      <c r="Q1097" s="97">
        <f t="shared" si="449"/>
        <v>0</v>
      </c>
    </row>
    <row r="1098" spans="1:17" ht="18.600000000000001" thickBot="1" x14ac:dyDescent="0.35">
      <c r="A1098" s="79" t="s">
        <v>431</v>
      </c>
      <c r="B1098" s="15" t="s">
        <v>208</v>
      </c>
      <c r="C1098" s="53"/>
      <c r="D1098" s="53"/>
      <c r="E1098" s="21"/>
      <c r="F1098" s="85" t="s">
        <v>209</v>
      </c>
      <c r="G1098" s="95">
        <f t="shared" si="449"/>
        <v>197403295128</v>
      </c>
      <c r="H1098" s="95">
        <f t="shared" si="449"/>
        <v>0</v>
      </c>
      <c r="I1098" s="95">
        <f t="shared" si="449"/>
        <v>0</v>
      </c>
      <c r="J1098" s="95">
        <f t="shared" si="449"/>
        <v>0</v>
      </c>
      <c r="K1098" s="95">
        <f t="shared" si="449"/>
        <v>0</v>
      </c>
      <c r="L1098" s="95">
        <f t="shared" si="449"/>
        <v>0</v>
      </c>
      <c r="M1098" s="95">
        <f t="shared" si="449"/>
        <v>197403295128</v>
      </c>
      <c r="N1098" s="95">
        <f t="shared" si="449"/>
        <v>197403295128</v>
      </c>
      <c r="O1098" s="95">
        <f t="shared" si="449"/>
        <v>197403295128</v>
      </c>
      <c r="P1098" s="95">
        <f t="shared" si="449"/>
        <v>0</v>
      </c>
      <c r="Q1098" s="97">
        <f t="shared" si="449"/>
        <v>0</v>
      </c>
    </row>
    <row r="1099" spans="1:17" ht="18.600000000000001" thickBot="1" x14ac:dyDescent="0.35">
      <c r="A1099" s="79" t="s">
        <v>431</v>
      </c>
      <c r="B1099" s="20" t="s">
        <v>210</v>
      </c>
      <c r="C1099" s="21" t="s">
        <v>175</v>
      </c>
      <c r="D1099" s="21">
        <v>11</v>
      </c>
      <c r="E1099" s="21" t="s">
        <v>22</v>
      </c>
      <c r="F1099" s="88" t="s">
        <v>211</v>
      </c>
      <c r="G1099" s="90">
        <v>197403295128</v>
      </c>
      <c r="H1099" s="90">
        <v>0</v>
      </c>
      <c r="I1099" s="90">
        <v>0</v>
      </c>
      <c r="J1099" s="90">
        <v>0</v>
      </c>
      <c r="K1099" s="90">
        <v>0</v>
      </c>
      <c r="L1099" s="90">
        <f>+H1099-I1099+J1099-K1099</f>
        <v>0</v>
      </c>
      <c r="M1099" s="90">
        <f>+G1099+L1099</f>
        <v>197403295128</v>
      </c>
      <c r="N1099" s="90">
        <v>197403295128</v>
      </c>
      <c r="O1099" s="90">
        <v>197403295128</v>
      </c>
      <c r="P1099" s="90">
        <v>0</v>
      </c>
      <c r="Q1099" s="91">
        <v>0</v>
      </c>
    </row>
    <row r="1100" spans="1:17" ht="47.4" thickBot="1" x14ac:dyDescent="0.35">
      <c r="A1100" s="79" t="s">
        <v>431</v>
      </c>
      <c r="B1100" s="15" t="s">
        <v>212</v>
      </c>
      <c r="C1100" s="53"/>
      <c r="D1100" s="53"/>
      <c r="E1100" s="21"/>
      <c r="F1100" s="85" t="s">
        <v>213</v>
      </c>
      <c r="G1100" s="95">
        <f t="shared" ref="G1100:Q1102" si="450">+G1101</f>
        <v>1740600000</v>
      </c>
      <c r="H1100" s="95">
        <f t="shared" si="450"/>
        <v>0</v>
      </c>
      <c r="I1100" s="95">
        <f t="shared" si="450"/>
        <v>0</v>
      </c>
      <c r="J1100" s="95">
        <f t="shared" si="450"/>
        <v>0</v>
      </c>
      <c r="K1100" s="95">
        <f t="shared" si="450"/>
        <v>0</v>
      </c>
      <c r="L1100" s="95">
        <f t="shared" si="450"/>
        <v>0</v>
      </c>
      <c r="M1100" s="95">
        <f t="shared" si="450"/>
        <v>1740600000</v>
      </c>
      <c r="N1100" s="95">
        <f t="shared" si="450"/>
        <v>1740600000</v>
      </c>
      <c r="O1100" s="95">
        <f t="shared" si="450"/>
        <v>1740600000</v>
      </c>
      <c r="P1100" s="95">
        <f t="shared" si="450"/>
        <v>0</v>
      </c>
      <c r="Q1100" s="97">
        <f t="shared" si="450"/>
        <v>0</v>
      </c>
    </row>
    <row r="1101" spans="1:17" ht="47.4" thickBot="1" x14ac:dyDescent="0.35">
      <c r="A1101" s="79" t="s">
        <v>431</v>
      </c>
      <c r="B1101" s="15" t="s">
        <v>214</v>
      </c>
      <c r="C1101" s="21"/>
      <c r="D1101" s="21"/>
      <c r="E1101" s="21"/>
      <c r="F1101" s="104" t="s">
        <v>213</v>
      </c>
      <c r="G1101" s="95">
        <f t="shared" si="450"/>
        <v>1740600000</v>
      </c>
      <c r="H1101" s="95">
        <f t="shared" si="450"/>
        <v>0</v>
      </c>
      <c r="I1101" s="95">
        <f t="shared" si="450"/>
        <v>0</v>
      </c>
      <c r="J1101" s="95">
        <f t="shared" si="450"/>
        <v>0</v>
      </c>
      <c r="K1101" s="95">
        <f t="shared" si="450"/>
        <v>0</v>
      </c>
      <c r="L1101" s="95">
        <f t="shared" si="450"/>
        <v>0</v>
      </c>
      <c r="M1101" s="95">
        <f t="shared" si="450"/>
        <v>1740600000</v>
      </c>
      <c r="N1101" s="95">
        <f t="shared" si="450"/>
        <v>1740600000</v>
      </c>
      <c r="O1101" s="95">
        <f t="shared" si="450"/>
        <v>1740600000</v>
      </c>
      <c r="P1101" s="95">
        <f t="shared" si="450"/>
        <v>0</v>
      </c>
      <c r="Q1101" s="97">
        <f t="shared" si="450"/>
        <v>0</v>
      </c>
    </row>
    <row r="1102" spans="1:17" ht="18.600000000000001" thickBot="1" x14ac:dyDescent="0.35">
      <c r="A1102" s="79" t="s">
        <v>431</v>
      </c>
      <c r="B1102" s="15" t="s">
        <v>215</v>
      </c>
      <c r="C1102" s="21"/>
      <c r="D1102" s="21"/>
      <c r="E1102" s="21"/>
      <c r="F1102" s="85" t="s">
        <v>209</v>
      </c>
      <c r="G1102" s="95">
        <f t="shared" si="450"/>
        <v>1740600000</v>
      </c>
      <c r="H1102" s="95">
        <f t="shared" si="450"/>
        <v>0</v>
      </c>
      <c r="I1102" s="95">
        <f t="shared" si="450"/>
        <v>0</v>
      </c>
      <c r="J1102" s="95">
        <f t="shared" si="450"/>
        <v>0</v>
      </c>
      <c r="K1102" s="95">
        <f t="shared" si="450"/>
        <v>0</v>
      </c>
      <c r="L1102" s="95">
        <f t="shared" si="450"/>
        <v>0</v>
      </c>
      <c r="M1102" s="95">
        <f t="shared" si="450"/>
        <v>1740600000</v>
      </c>
      <c r="N1102" s="95">
        <f t="shared" si="450"/>
        <v>1740600000</v>
      </c>
      <c r="O1102" s="95">
        <f t="shared" si="450"/>
        <v>1740600000</v>
      </c>
      <c r="P1102" s="95">
        <f t="shared" si="450"/>
        <v>0</v>
      </c>
      <c r="Q1102" s="97">
        <f t="shared" si="450"/>
        <v>0</v>
      </c>
    </row>
    <row r="1103" spans="1:17" ht="18.600000000000001" thickBot="1" x14ac:dyDescent="0.35">
      <c r="A1103" s="79" t="s">
        <v>431</v>
      </c>
      <c r="B1103" s="20" t="s">
        <v>216</v>
      </c>
      <c r="C1103" s="21" t="s">
        <v>175</v>
      </c>
      <c r="D1103" s="21">
        <v>11</v>
      </c>
      <c r="E1103" s="21" t="s">
        <v>22</v>
      </c>
      <c r="F1103" s="88" t="s">
        <v>211</v>
      </c>
      <c r="G1103" s="90">
        <v>1740600000</v>
      </c>
      <c r="H1103" s="90">
        <v>0</v>
      </c>
      <c r="I1103" s="90">
        <v>0</v>
      </c>
      <c r="J1103" s="90">
        <v>0</v>
      </c>
      <c r="K1103" s="90">
        <v>0</v>
      </c>
      <c r="L1103" s="90">
        <f>+H1103-I1103+J1103-K1103</f>
        <v>0</v>
      </c>
      <c r="M1103" s="90">
        <f>+G1103+L1103</f>
        <v>1740600000</v>
      </c>
      <c r="N1103" s="90">
        <v>1740600000</v>
      </c>
      <c r="O1103" s="90">
        <v>1740600000</v>
      </c>
      <c r="P1103" s="90">
        <v>0</v>
      </c>
      <c r="Q1103" s="91">
        <v>0</v>
      </c>
    </row>
    <row r="1104" spans="1:17" ht="63" thickBot="1" x14ac:dyDescent="0.35">
      <c r="A1104" s="79" t="s">
        <v>431</v>
      </c>
      <c r="B1104" s="15" t="s">
        <v>217</v>
      </c>
      <c r="C1104" s="21"/>
      <c r="D1104" s="21"/>
      <c r="E1104" s="21"/>
      <c r="F1104" s="85" t="s">
        <v>218</v>
      </c>
      <c r="G1104" s="95">
        <f t="shared" ref="G1104:Q1106" si="451">+G1105</f>
        <v>152413550265</v>
      </c>
      <c r="H1104" s="95">
        <f t="shared" si="451"/>
        <v>0</v>
      </c>
      <c r="I1104" s="95">
        <f t="shared" si="451"/>
        <v>0</v>
      </c>
      <c r="J1104" s="95">
        <f t="shared" si="451"/>
        <v>0</v>
      </c>
      <c r="K1104" s="95">
        <f t="shared" si="451"/>
        <v>0</v>
      </c>
      <c r="L1104" s="95">
        <f t="shared" si="451"/>
        <v>0</v>
      </c>
      <c r="M1104" s="95">
        <f t="shared" si="451"/>
        <v>152413550265</v>
      </c>
      <c r="N1104" s="95">
        <f t="shared" si="451"/>
        <v>152413550265</v>
      </c>
      <c r="O1104" s="95">
        <f t="shared" si="451"/>
        <v>152413550265</v>
      </c>
      <c r="P1104" s="95">
        <f t="shared" si="451"/>
        <v>0</v>
      </c>
      <c r="Q1104" s="97">
        <f t="shared" si="451"/>
        <v>0</v>
      </c>
    </row>
    <row r="1105" spans="1:17" ht="63" thickBot="1" x14ac:dyDescent="0.35">
      <c r="A1105" s="79" t="s">
        <v>431</v>
      </c>
      <c r="B1105" s="15" t="s">
        <v>219</v>
      </c>
      <c r="C1105" s="53"/>
      <c r="D1105" s="53"/>
      <c r="E1105" s="21"/>
      <c r="F1105" s="85" t="s">
        <v>218</v>
      </c>
      <c r="G1105" s="95">
        <f t="shared" si="451"/>
        <v>152413550265</v>
      </c>
      <c r="H1105" s="95">
        <f t="shared" si="451"/>
        <v>0</v>
      </c>
      <c r="I1105" s="95">
        <f t="shared" si="451"/>
        <v>0</v>
      </c>
      <c r="J1105" s="95">
        <f t="shared" si="451"/>
        <v>0</v>
      </c>
      <c r="K1105" s="95">
        <f t="shared" si="451"/>
        <v>0</v>
      </c>
      <c r="L1105" s="95">
        <f t="shared" si="451"/>
        <v>0</v>
      </c>
      <c r="M1105" s="95">
        <f t="shared" si="451"/>
        <v>152413550265</v>
      </c>
      <c r="N1105" s="95">
        <f t="shared" si="451"/>
        <v>152413550265</v>
      </c>
      <c r="O1105" s="95">
        <f t="shared" si="451"/>
        <v>152413550265</v>
      </c>
      <c r="P1105" s="95">
        <f t="shared" si="451"/>
        <v>0</v>
      </c>
      <c r="Q1105" s="97">
        <f t="shared" si="451"/>
        <v>0</v>
      </c>
    </row>
    <row r="1106" spans="1:17" ht="18.600000000000001" thickBot="1" x14ac:dyDescent="0.35">
      <c r="A1106" s="79" t="s">
        <v>431</v>
      </c>
      <c r="B1106" s="15" t="s">
        <v>220</v>
      </c>
      <c r="C1106" s="53"/>
      <c r="D1106" s="53"/>
      <c r="E1106" s="21"/>
      <c r="F1106" s="85" t="s">
        <v>221</v>
      </c>
      <c r="G1106" s="95">
        <f t="shared" si="451"/>
        <v>152413550265</v>
      </c>
      <c r="H1106" s="95">
        <f t="shared" si="451"/>
        <v>0</v>
      </c>
      <c r="I1106" s="95">
        <f t="shared" si="451"/>
        <v>0</v>
      </c>
      <c r="J1106" s="95">
        <f t="shared" si="451"/>
        <v>0</v>
      </c>
      <c r="K1106" s="95">
        <f t="shared" si="451"/>
        <v>0</v>
      </c>
      <c r="L1106" s="95">
        <f t="shared" si="451"/>
        <v>0</v>
      </c>
      <c r="M1106" s="95">
        <f t="shared" si="451"/>
        <v>152413550265</v>
      </c>
      <c r="N1106" s="95">
        <f t="shared" si="451"/>
        <v>152413550265</v>
      </c>
      <c r="O1106" s="95">
        <f t="shared" si="451"/>
        <v>152413550265</v>
      </c>
      <c r="P1106" s="95">
        <f t="shared" si="451"/>
        <v>0</v>
      </c>
      <c r="Q1106" s="97">
        <f t="shared" si="451"/>
        <v>0</v>
      </c>
    </row>
    <row r="1107" spans="1:17" ht="18.600000000000001" thickBot="1" x14ac:dyDescent="0.35">
      <c r="A1107" s="79" t="s">
        <v>431</v>
      </c>
      <c r="B1107" s="20" t="s">
        <v>222</v>
      </c>
      <c r="C1107" s="21" t="s">
        <v>175</v>
      </c>
      <c r="D1107" s="21">
        <v>11</v>
      </c>
      <c r="E1107" s="21" t="s">
        <v>22</v>
      </c>
      <c r="F1107" s="88" t="s">
        <v>211</v>
      </c>
      <c r="G1107" s="90">
        <v>152413550265</v>
      </c>
      <c r="H1107" s="90">
        <v>0</v>
      </c>
      <c r="I1107" s="90">
        <v>0</v>
      </c>
      <c r="J1107" s="90">
        <v>0</v>
      </c>
      <c r="K1107" s="90">
        <v>0</v>
      </c>
      <c r="L1107" s="90">
        <f>+H1107-I1107+J1107-K1107</f>
        <v>0</v>
      </c>
      <c r="M1107" s="90">
        <f>+G1107+L1107</f>
        <v>152413550265</v>
      </c>
      <c r="N1107" s="90">
        <v>152413550265</v>
      </c>
      <c r="O1107" s="90">
        <v>152413550265</v>
      </c>
      <c r="P1107" s="90">
        <v>0</v>
      </c>
      <c r="Q1107" s="91">
        <v>0</v>
      </c>
    </row>
    <row r="1108" spans="1:17" ht="78.599999999999994" thickBot="1" x14ac:dyDescent="0.35">
      <c r="A1108" s="79" t="s">
        <v>431</v>
      </c>
      <c r="B1108" s="15" t="s">
        <v>223</v>
      </c>
      <c r="C1108" s="21"/>
      <c r="D1108" s="21"/>
      <c r="E1108" s="21"/>
      <c r="F1108" s="104" t="s">
        <v>224</v>
      </c>
      <c r="G1108" s="95">
        <f t="shared" ref="G1108:Q1110" si="452">+G1109</f>
        <v>174246806812</v>
      </c>
      <c r="H1108" s="95">
        <f t="shared" si="452"/>
        <v>0</v>
      </c>
      <c r="I1108" s="95">
        <f t="shared" si="452"/>
        <v>0</v>
      </c>
      <c r="J1108" s="95">
        <f t="shared" si="452"/>
        <v>0</v>
      </c>
      <c r="K1108" s="95">
        <f t="shared" si="452"/>
        <v>0</v>
      </c>
      <c r="L1108" s="95">
        <f t="shared" si="452"/>
        <v>0</v>
      </c>
      <c r="M1108" s="95">
        <f t="shared" si="452"/>
        <v>174246806812</v>
      </c>
      <c r="N1108" s="95">
        <f t="shared" si="452"/>
        <v>174246806812</v>
      </c>
      <c r="O1108" s="95">
        <f t="shared" si="452"/>
        <v>174246806812</v>
      </c>
      <c r="P1108" s="95">
        <f t="shared" si="452"/>
        <v>0</v>
      </c>
      <c r="Q1108" s="97">
        <f t="shared" si="452"/>
        <v>0</v>
      </c>
    </row>
    <row r="1109" spans="1:17" ht="78.599999999999994" thickBot="1" x14ac:dyDescent="0.35">
      <c r="A1109" s="79" t="s">
        <v>431</v>
      </c>
      <c r="B1109" s="15" t="s">
        <v>225</v>
      </c>
      <c r="C1109" s="53"/>
      <c r="D1109" s="53"/>
      <c r="E1109" s="21"/>
      <c r="F1109" s="104" t="s">
        <v>224</v>
      </c>
      <c r="G1109" s="95">
        <f t="shared" si="452"/>
        <v>174246806812</v>
      </c>
      <c r="H1109" s="95">
        <f t="shared" si="452"/>
        <v>0</v>
      </c>
      <c r="I1109" s="95">
        <f t="shared" si="452"/>
        <v>0</v>
      </c>
      <c r="J1109" s="95">
        <f t="shared" si="452"/>
        <v>0</v>
      </c>
      <c r="K1109" s="95">
        <f t="shared" si="452"/>
        <v>0</v>
      </c>
      <c r="L1109" s="95">
        <f t="shared" si="452"/>
        <v>0</v>
      </c>
      <c r="M1109" s="95">
        <f t="shared" si="452"/>
        <v>174246806812</v>
      </c>
      <c r="N1109" s="95">
        <f t="shared" si="452"/>
        <v>174246806812</v>
      </c>
      <c r="O1109" s="95">
        <f t="shared" si="452"/>
        <v>174246806812</v>
      </c>
      <c r="P1109" s="95">
        <f t="shared" si="452"/>
        <v>0</v>
      </c>
      <c r="Q1109" s="97">
        <f t="shared" si="452"/>
        <v>0</v>
      </c>
    </row>
    <row r="1110" spans="1:17" ht="18.600000000000001" thickBot="1" x14ac:dyDescent="0.35">
      <c r="A1110" s="79" t="s">
        <v>431</v>
      </c>
      <c r="B1110" s="15" t="s">
        <v>226</v>
      </c>
      <c r="C1110" s="53"/>
      <c r="D1110" s="53"/>
      <c r="E1110" s="21"/>
      <c r="F1110" s="85" t="s">
        <v>221</v>
      </c>
      <c r="G1110" s="95">
        <f t="shared" si="452"/>
        <v>174246806812</v>
      </c>
      <c r="H1110" s="95">
        <f t="shared" si="452"/>
        <v>0</v>
      </c>
      <c r="I1110" s="95">
        <f t="shared" si="452"/>
        <v>0</v>
      </c>
      <c r="J1110" s="95">
        <f t="shared" si="452"/>
        <v>0</v>
      </c>
      <c r="K1110" s="95">
        <f t="shared" si="452"/>
        <v>0</v>
      </c>
      <c r="L1110" s="95">
        <f t="shared" si="452"/>
        <v>0</v>
      </c>
      <c r="M1110" s="95">
        <f t="shared" si="452"/>
        <v>174246806812</v>
      </c>
      <c r="N1110" s="95">
        <f t="shared" si="452"/>
        <v>174246806812</v>
      </c>
      <c r="O1110" s="95">
        <f t="shared" si="452"/>
        <v>174246806812</v>
      </c>
      <c r="P1110" s="95">
        <f t="shared" si="452"/>
        <v>0</v>
      </c>
      <c r="Q1110" s="97">
        <f t="shared" si="452"/>
        <v>0</v>
      </c>
    </row>
    <row r="1111" spans="1:17" ht="18.600000000000001" thickBot="1" x14ac:dyDescent="0.35">
      <c r="A1111" s="79" t="s">
        <v>431</v>
      </c>
      <c r="B1111" s="20" t="s">
        <v>227</v>
      </c>
      <c r="C1111" s="21" t="s">
        <v>175</v>
      </c>
      <c r="D1111" s="21">
        <v>11</v>
      </c>
      <c r="E1111" s="21" t="s">
        <v>22</v>
      </c>
      <c r="F1111" s="88" t="s">
        <v>211</v>
      </c>
      <c r="G1111" s="90">
        <v>174246806812</v>
      </c>
      <c r="H1111" s="90">
        <v>0</v>
      </c>
      <c r="I1111" s="90">
        <v>0</v>
      </c>
      <c r="J1111" s="90">
        <v>0</v>
      </c>
      <c r="K1111" s="90">
        <v>0</v>
      </c>
      <c r="L1111" s="90">
        <f>+H1111-I1111+J1111-K1111</f>
        <v>0</v>
      </c>
      <c r="M1111" s="90">
        <f>+G1111+L1111</f>
        <v>174246806812</v>
      </c>
      <c r="N1111" s="90">
        <v>174246806812</v>
      </c>
      <c r="O1111" s="90">
        <v>174246806812</v>
      </c>
      <c r="P1111" s="90">
        <v>0</v>
      </c>
      <c r="Q1111" s="91">
        <v>0</v>
      </c>
    </row>
    <row r="1112" spans="1:17" ht="63" thickBot="1" x14ac:dyDescent="0.35">
      <c r="A1112" s="79" t="s">
        <v>431</v>
      </c>
      <c r="B1112" s="15" t="s">
        <v>228</v>
      </c>
      <c r="C1112" s="16"/>
      <c r="D1112" s="16"/>
      <c r="E1112" s="16"/>
      <c r="F1112" s="85" t="s">
        <v>229</v>
      </c>
      <c r="G1112" s="95">
        <f t="shared" ref="G1112:Q1114" si="453">+G1113</f>
        <v>251092107058</v>
      </c>
      <c r="H1112" s="95">
        <f t="shared" si="453"/>
        <v>0</v>
      </c>
      <c r="I1112" s="95">
        <f t="shared" si="453"/>
        <v>0</v>
      </c>
      <c r="J1112" s="95">
        <f t="shared" si="453"/>
        <v>0</v>
      </c>
      <c r="K1112" s="95">
        <f t="shared" si="453"/>
        <v>0</v>
      </c>
      <c r="L1112" s="95">
        <f t="shared" si="453"/>
        <v>0</v>
      </c>
      <c r="M1112" s="95">
        <f t="shared" si="453"/>
        <v>251092107058</v>
      </c>
      <c r="N1112" s="95">
        <f t="shared" si="453"/>
        <v>251092107058</v>
      </c>
      <c r="O1112" s="95">
        <f t="shared" si="453"/>
        <v>251092107058</v>
      </c>
      <c r="P1112" s="95">
        <f t="shared" si="453"/>
        <v>0</v>
      </c>
      <c r="Q1112" s="97">
        <f t="shared" si="453"/>
        <v>0</v>
      </c>
    </row>
    <row r="1113" spans="1:17" ht="63" thickBot="1" x14ac:dyDescent="0.35">
      <c r="A1113" s="79" t="s">
        <v>431</v>
      </c>
      <c r="B1113" s="15" t="s">
        <v>230</v>
      </c>
      <c r="C1113" s="55"/>
      <c r="D1113" s="55"/>
      <c r="E1113" s="16"/>
      <c r="F1113" s="104" t="s">
        <v>229</v>
      </c>
      <c r="G1113" s="95">
        <f t="shared" si="453"/>
        <v>251092107058</v>
      </c>
      <c r="H1113" s="95">
        <f t="shared" si="453"/>
        <v>0</v>
      </c>
      <c r="I1113" s="95">
        <f t="shared" si="453"/>
        <v>0</v>
      </c>
      <c r="J1113" s="95">
        <f t="shared" si="453"/>
        <v>0</v>
      </c>
      <c r="K1113" s="95">
        <f t="shared" si="453"/>
        <v>0</v>
      </c>
      <c r="L1113" s="95">
        <f t="shared" si="453"/>
        <v>0</v>
      </c>
      <c r="M1113" s="95">
        <f t="shared" si="453"/>
        <v>251092107058</v>
      </c>
      <c r="N1113" s="95">
        <f t="shared" si="453"/>
        <v>251092107058</v>
      </c>
      <c r="O1113" s="95">
        <f t="shared" si="453"/>
        <v>251092107058</v>
      </c>
      <c r="P1113" s="95">
        <f t="shared" si="453"/>
        <v>0</v>
      </c>
      <c r="Q1113" s="97">
        <f t="shared" si="453"/>
        <v>0</v>
      </c>
    </row>
    <row r="1114" spans="1:17" ht="18.600000000000001" thickBot="1" x14ac:dyDescent="0.35">
      <c r="A1114" s="79" t="s">
        <v>431</v>
      </c>
      <c r="B1114" s="15" t="s">
        <v>231</v>
      </c>
      <c r="C1114" s="55"/>
      <c r="D1114" s="55"/>
      <c r="E1114" s="16"/>
      <c r="F1114" s="85" t="s">
        <v>221</v>
      </c>
      <c r="G1114" s="95">
        <f t="shared" si="453"/>
        <v>251092107058</v>
      </c>
      <c r="H1114" s="95">
        <f t="shared" si="453"/>
        <v>0</v>
      </c>
      <c r="I1114" s="95">
        <f t="shared" si="453"/>
        <v>0</v>
      </c>
      <c r="J1114" s="95">
        <f t="shared" si="453"/>
        <v>0</v>
      </c>
      <c r="K1114" s="95">
        <f t="shared" si="453"/>
        <v>0</v>
      </c>
      <c r="L1114" s="95">
        <f t="shared" si="453"/>
        <v>0</v>
      </c>
      <c r="M1114" s="95">
        <f t="shared" si="453"/>
        <v>251092107058</v>
      </c>
      <c r="N1114" s="95">
        <f t="shared" si="453"/>
        <v>251092107058</v>
      </c>
      <c r="O1114" s="95">
        <f t="shared" si="453"/>
        <v>251092107058</v>
      </c>
      <c r="P1114" s="95">
        <f t="shared" si="453"/>
        <v>0</v>
      </c>
      <c r="Q1114" s="97">
        <f t="shared" si="453"/>
        <v>0</v>
      </c>
    </row>
    <row r="1115" spans="1:17" ht="18.600000000000001" thickBot="1" x14ac:dyDescent="0.35">
      <c r="A1115" s="79" t="s">
        <v>431</v>
      </c>
      <c r="B1115" s="20" t="s">
        <v>232</v>
      </c>
      <c r="C1115" s="21" t="s">
        <v>175</v>
      </c>
      <c r="D1115" s="21">
        <v>11</v>
      </c>
      <c r="E1115" s="21" t="s">
        <v>22</v>
      </c>
      <c r="F1115" s="88" t="s">
        <v>211</v>
      </c>
      <c r="G1115" s="90">
        <v>251092107058</v>
      </c>
      <c r="H1115" s="90">
        <v>0</v>
      </c>
      <c r="I1115" s="90">
        <v>0</v>
      </c>
      <c r="J1115" s="90">
        <v>0</v>
      </c>
      <c r="K1115" s="90">
        <v>0</v>
      </c>
      <c r="L1115" s="90">
        <f>+H1115-I1115+J1115-K1115</f>
        <v>0</v>
      </c>
      <c r="M1115" s="90">
        <f>+G1115+L1115</f>
        <v>251092107058</v>
      </c>
      <c r="N1115" s="90">
        <v>251092107058</v>
      </c>
      <c r="O1115" s="90">
        <v>251092107058</v>
      </c>
      <c r="P1115" s="90">
        <v>0</v>
      </c>
      <c r="Q1115" s="91">
        <v>0</v>
      </c>
    </row>
    <row r="1116" spans="1:17" ht="78.599999999999994" thickBot="1" x14ac:dyDescent="0.35">
      <c r="A1116" s="79" t="s">
        <v>431</v>
      </c>
      <c r="B1116" s="15" t="s">
        <v>233</v>
      </c>
      <c r="C1116" s="21"/>
      <c r="D1116" s="21"/>
      <c r="E1116" s="21"/>
      <c r="F1116" s="85" t="s">
        <v>234</v>
      </c>
      <c r="G1116" s="95">
        <f t="shared" ref="G1116:Q1118" si="454">+G1117</f>
        <v>242233026988</v>
      </c>
      <c r="H1116" s="95">
        <f t="shared" si="454"/>
        <v>0</v>
      </c>
      <c r="I1116" s="95">
        <f t="shared" si="454"/>
        <v>0</v>
      </c>
      <c r="J1116" s="95">
        <f t="shared" si="454"/>
        <v>0</v>
      </c>
      <c r="K1116" s="95">
        <f t="shared" si="454"/>
        <v>0</v>
      </c>
      <c r="L1116" s="95">
        <f t="shared" si="454"/>
        <v>0</v>
      </c>
      <c r="M1116" s="95">
        <f t="shared" si="454"/>
        <v>242233026988</v>
      </c>
      <c r="N1116" s="95">
        <f t="shared" si="454"/>
        <v>242233026988</v>
      </c>
      <c r="O1116" s="95">
        <f t="shared" si="454"/>
        <v>242233026988</v>
      </c>
      <c r="P1116" s="95">
        <f t="shared" si="454"/>
        <v>8850428804</v>
      </c>
      <c r="Q1116" s="97">
        <f t="shared" si="454"/>
        <v>8850428804</v>
      </c>
    </row>
    <row r="1117" spans="1:17" ht="78.599999999999994" thickBot="1" x14ac:dyDescent="0.35">
      <c r="A1117" s="79" t="s">
        <v>431</v>
      </c>
      <c r="B1117" s="15" t="s">
        <v>235</v>
      </c>
      <c r="C1117" s="53"/>
      <c r="D1117" s="53"/>
      <c r="E1117" s="21"/>
      <c r="F1117" s="85" t="s">
        <v>234</v>
      </c>
      <c r="G1117" s="95">
        <f t="shared" si="454"/>
        <v>242233026988</v>
      </c>
      <c r="H1117" s="95">
        <f t="shared" si="454"/>
        <v>0</v>
      </c>
      <c r="I1117" s="95">
        <f t="shared" si="454"/>
        <v>0</v>
      </c>
      <c r="J1117" s="95">
        <f t="shared" si="454"/>
        <v>0</v>
      </c>
      <c r="K1117" s="95">
        <f t="shared" si="454"/>
        <v>0</v>
      </c>
      <c r="L1117" s="95">
        <f t="shared" si="454"/>
        <v>0</v>
      </c>
      <c r="M1117" s="95">
        <f t="shared" si="454"/>
        <v>242233026988</v>
      </c>
      <c r="N1117" s="95">
        <f t="shared" si="454"/>
        <v>242233026988</v>
      </c>
      <c r="O1117" s="95">
        <f t="shared" si="454"/>
        <v>242233026988</v>
      </c>
      <c r="P1117" s="95">
        <f t="shared" si="454"/>
        <v>8850428804</v>
      </c>
      <c r="Q1117" s="97">
        <f t="shared" si="454"/>
        <v>8850428804</v>
      </c>
    </row>
    <row r="1118" spans="1:17" ht="18.600000000000001" thickBot="1" x14ac:dyDescent="0.35">
      <c r="A1118" s="79" t="s">
        <v>431</v>
      </c>
      <c r="B1118" s="15" t="s">
        <v>236</v>
      </c>
      <c r="C1118" s="53"/>
      <c r="D1118" s="53"/>
      <c r="E1118" s="21"/>
      <c r="F1118" s="85" t="s">
        <v>221</v>
      </c>
      <c r="G1118" s="95">
        <f t="shared" si="454"/>
        <v>242233026988</v>
      </c>
      <c r="H1118" s="95">
        <f t="shared" si="454"/>
        <v>0</v>
      </c>
      <c r="I1118" s="95">
        <f t="shared" si="454"/>
        <v>0</v>
      </c>
      <c r="J1118" s="95">
        <f t="shared" si="454"/>
        <v>0</v>
      </c>
      <c r="K1118" s="95">
        <f t="shared" si="454"/>
        <v>0</v>
      </c>
      <c r="L1118" s="95">
        <f t="shared" si="454"/>
        <v>0</v>
      </c>
      <c r="M1118" s="95">
        <f t="shared" si="454"/>
        <v>242233026988</v>
      </c>
      <c r="N1118" s="95">
        <f t="shared" si="454"/>
        <v>242233026988</v>
      </c>
      <c r="O1118" s="95">
        <f t="shared" si="454"/>
        <v>242233026988</v>
      </c>
      <c r="P1118" s="95">
        <f t="shared" si="454"/>
        <v>8850428804</v>
      </c>
      <c r="Q1118" s="97">
        <f t="shared" si="454"/>
        <v>8850428804</v>
      </c>
    </row>
    <row r="1119" spans="1:17" ht="18.600000000000001" thickBot="1" x14ac:dyDescent="0.35">
      <c r="A1119" s="79" t="s">
        <v>431</v>
      </c>
      <c r="B1119" s="20" t="s">
        <v>237</v>
      </c>
      <c r="C1119" s="21" t="s">
        <v>175</v>
      </c>
      <c r="D1119" s="21">
        <v>11</v>
      </c>
      <c r="E1119" s="21" t="s">
        <v>22</v>
      </c>
      <c r="F1119" s="88" t="s">
        <v>211</v>
      </c>
      <c r="G1119" s="90">
        <v>242233026988</v>
      </c>
      <c r="H1119" s="90">
        <v>0</v>
      </c>
      <c r="I1119" s="90">
        <v>0</v>
      </c>
      <c r="J1119" s="90">
        <v>0</v>
      </c>
      <c r="K1119" s="90">
        <v>0</v>
      </c>
      <c r="L1119" s="90">
        <f>+H1119-I1119+J1119-K1119</f>
        <v>0</v>
      </c>
      <c r="M1119" s="90">
        <f>+G1119+L1119</f>
        <v>242233026988</v>
      </c>
      <c r="N1119" s="90">
        <v>242233026988</v>
      </c>
      <c r="O1119" s="90">
        <v>242233026988</v>
      </c>
      <c r="P1119" s="90">
        <v>8850428804</v>
      </c>
      <c r="Q1119" s="91">
        <v>8850428804</v>
      </c>
    </row>
    <row r="1120" spans="1:17" ht="63" thickBot="1" x14ac:dyDescent="0.35">
      <c r="A1120" s="79" t="s">
        <v>431</v>
      </c>
      <c r="B1120" s="15" t="s">
        <v>238</v>
      </c>
      <c r="C1120" s="21"/>
      <c r="D1120" s="21"/>
      <c r="E1120" s="21"/>
      <c r="F1120" s="85" t="s">
        <v>239</v>
      </c>
      <c r="G1120" s="95">
        <f t="shared" ref="G1120:Q1122" si="455">+G1121</f>
        <v>172797196133</v>
      </c>
      <c r="H1120" s="95">
        <f t="shared" si="455"/>
        <v>0</v>
      </c>
      <c r="I1120" s="95">
        <f t="shared" si="455"/>
        <v>0</v>
      </c>
      <c r="J1120" s="95">
        <f t="shared" si="455"/>
        <v>0</v>
      </c>
      <c r="K1120" s="95">
        <f t="shared" si="455"/>
        <v>0</v>
      </c>
      <c r="L1120" s="95">
        <f t="shared" si="455"/>
        <v>0</v>
      </c>
      <c r="M1120" s="95">
        <f t="shared" si="455"/>
        <v>172797196133</v>
      </c>
      <c r="N1120" s="95">
        <f t="shared" si="455"/>
        <v>172797196133</v>
      </c>
      <c r="O1120" s="95">
        <f t="shared" si="455"/>
        <v>172797196133</v>
      </c>
      <c r="P1120" s="95">
        <f t="shared" si="455"/>
        <v>11739643239</v>
      </c>
      <c r="Q1120" s="97">
        <f t="shared" si="455"/>
        <v>11739643239</v>
      </c>
    </row>
    <row r="1121" spans="1:17" ht="63" thickBot="1" x14ac:dyDescent="0.35">
      <c r="A1121" s="79" t="s">
        <v>431</v>
      </c>
      <c r="B1121" s="15" t="s">
        <v>240</v>
      </c>
      <c r="C1121" s="53"/>
      <c r="D1121" s="53"/>
      <c r="E1121" s="21"/>
      <c r="F1121" s="104" t="s">
        <v>239</v>
      </c>
      <c r="G1121" s="95">
        <f t="shared" si="455"/>
        <v>172797196133</v>
      </c>
      <c r="H1121" s="95">
        <f t="shared" si="455"/>
        <v>0</v>
      </c>
      <c r="I1121" s="95">
        <f t="shared" si="455"/>
        <v>0</v>
      </c>
      <c r="J1121" s="95">
        <f t="shared" si="455"/>
        <v>0</v>
      </c>
      <c r="K1121" s="95">
        <f t="shared" si="455"/>
        <v>0</v>
      </c>
      <c r="L1121" s="95">
        <f t="shared" si="455"/>
        <v>0</v>
      </c>
      <c r="M1121" s="95">
        <f t="shared" si="455"/>
        <v>172797196133</v>
      </c>
      <c r="N1121" s="95">
        <f t="shared" si="455"/>
        <v>172797196133</v>
      </c>
      <c r="O1121" s="95">
        <f t="shared" si="455"/>
        <v>172797196133</v>
      </c>
      <c r="P1121" s="95">
        <f t="shared" si="455"/>
        <v>11739643239</v>
      </c>
      <c r="Q1121" s="97">
        <f t="shared" si="455"/>
        <v>11739643239</v>
      </c>
    </row>
    <row r="1122" spans="1:17" ht="18.600000000000001" thickBot="1" x14ac:dyDescent="0.35">
      <c r="A1122" s="79" t="s">
        <v>431</v>
      </c>
      <c r="B1122" s="15" t="s">
        <v>241</v>
      </c>
      <c r="C1122" s="53"/>
      <c r="D1122" s="53"/>
      <c r="E1122" s="21"/>
      <c r="F1122" s="85" t="s">
        <v>221</v>
      </c>
      <c r="G1122" s="95">
        <f t="shared" si="455"/>
        <v>172797196133</v>
      </c>
      <c r="H1122" s="95">
        <f t="shared" si="455"/>
        <v>0</v>
      </c>
      <c r="I1122" s="95">
        <f t="shared" si="455"/>
        <v>0</v>
      </c>
      <c r="J1122" s="95">
        <f t="shared" si="455"/>
        <v>0</v>
      </c>
      <c r="K1122" s="95">
        <f t="shared" si="455"/>
        <v>0</v>
      </c>
      <c r="L1122" s="95">
        <f t="shared" si="455"/>
        <v>0</v>
      </c>
      <c r="M1122" s="95">
        <f t="shared" si="455"/>
        <v>172797196133</v>
      </c>
      <c r="N1122" s="95">
        <f t="shared" si="455"/>
        <v>172797196133</v>
      </c>
      <c r="O1122" s="95">
        <f t="shared" si="455"/>
        <v>172797196133</v>
      </c>
      <c r="P1122" s="95">
        <f t="shared" si="455"/>
        <v>11739643239</v>
      </c>
      <c r="Q1122" s="97">
        <f t="shared" si="455"/>
        <v>11739643239</v>
      </c>
    </row>
    <row r="1123" spans="1:17" ht="18.600000000000001" thickBot="1" x14ac:dyDescent="0.35">
      <c r="A1123" s="79" t="s">
        <v>431</v>
      </c>
      <c r="B1123" s="20" t="s">
        <v>242</v>
      </c>
      <c r="C1123" s="21" t="s">
        <v>175</v>
      </c>
      <c r="D1123" s="21">
        <v>11</v>
      </c>
      <c r="E1123" s="21" t="s">
        <v>22</v>
      </c>
      <c r="F1123" s="88" t="s">
        <v>211</v>
      </c>
      <c r="G1123" s="90">
        <v>172797196133</v>
      </c>
      <c r="H1123" s="90">
        <v>0</v>
      </c>
      <c r="I1123" s="90">
        <v>0</v>
      </c>
      <c r="J1123" s="90">
        <v>0</v>
      </c>
      <c r="K1123" s="90">
        <v>0</v>
      </c>
      <c r="L1123" s="90">
        <f>+H1123-I1123+J1123-K1123</f>
        <v>0</v>
      </c>
      <c r="M1123" s="90">
        <f>+G1123+L1123</f>
        <v>172797196133</v>
      </c>
      <c r="N1123" s="90">
        <v>172797196133</v>
      </c>
      <c r="O1123" s="90">
        <v>172797196133</v>
      </c>
      <c r="P1123" s="90">
        <v>11739643239</v>
      </c>
      <c r="Q1123" s="91">
        <v>11739643239</v>
      </c>
    </row>
    <row r="1124" spans="1:17" ht="63" thickBot="1" x14ac:dyDescent="0.35">
      <c r="A1124" s="79" t="s">
        <v>431</v>
      </c>
      <c r="B1124" s="15" t="s">
        <v>243</v>
      </c>
      <c r="C1124" s="21"/>
      <c r="D1124" s="21"/>
      <c r="E1124" s="21"/>
      <c r="F1124" s="85" t="s">
        <v>244</v>
      </c>
      <c r="G1124" s="95">
        <f t="shared" ref="G1124:Q1126" si="456">+G1125</f>
        <v>186940477824</v>
      </c>
      <c r="H1124" s="95">
        <f t="shared" si="456"/>
        <v>0</v>
      </c>
      <c r="I1124" s="95">
        <f t="shared" si="456"/>
        <v>0</v>
      </c>
      <c r="J1124" s="95">
        <f t="shared" si="456"/>
        <v>0</v>
      </c>
      <c r="K1124" s="95">
        <f t="shared" si="456"/>
        <v>0</v>
      </c>
      <c r="L1124" s="95">
        <f t="shared" si="456"/>
        <v>0</v>
      </c>
      <c r="M1124" s="95">
        <f t="shared" si="456"/>
        <v>186940477824</v>
      </c>
      <c r="N1124" s="95">
        <f t="shared" si="456"/>
        <v>186940477824</v>
      </c>
      <c r="O1124" s="95">
        <f t="shared" si="456"/>
        <v>186940477824</v>
      </c>
      <c r="P1124" s="95">
        <f t="shared" si="456"/>
        <v>17558442757</v>
      </c>
      <c r="Q1124" s="97">
        <f t="shared" si="456"/>
        <v>17558442757</v>
      </c>
    </row>
    <row r="1125" spans="1:17" ht="63" thickBot="1" x14ac:dyDescent="0.35">
      <c r="A1125" s="79" t="s">
        <v>431</v>
      </c>
      <c r="B1125" s="15" t="s">
        <v>245</v>
      </c>
      <c r="C1125" s="53"/>
      <c r="D1125" s="53"/>
      <c r="E1125" s="21"/>
      <c r="F1125" s="104" t="s">
        <v>244</v>
      </c>
      <c r="G1125" s="95">
        <f t="shared" si="456"/>
        <v>186940477824</v>
      </c>
      <c r="H1125" s="95">
        <f t="shared" si="456"/>
        <v>0</v>
      </c>
      <c r="I1125" s="95">
        <f t="shared" si="456"/>
        <v>0</v>
      </c>
      <c r="J1125" s="95">
        <f t="shared" si="456"/>
        <v>0</v>
      </c>
      <c r="K1125" s="95">
        <f t="shared" si="456"/>
        <v>0</v>
      </c>
      <c r="L1125" s="95">
        <f t="shared" si="456"/>
        <v>0</v>
      </c>
      <c r="M1125" s="95">
        <f t="shared" si="456"/>
        <v>186940477824</v>
      </c>
      <c r="N1125" s="95">
        <f t="shared" si="456"/>
        <v>186940477824</v>
      </c>
      <c r="O1125" s="95">
        <f t="shared" si="456"/>
        <v>186940477824</v>
      </c>
      <c r="P1125" s="95">
        <f t="shared" si="456"/>
        <v>17558442757</v>
      </c>
      <c r="Q1125" s="97">
        <f t="shared" si="456"/>
        <v>17558442757</v>
      </c>
    </row>
    <row r="1126" spans="1:17" ht="18.600000000000001" thickBot="1" x14ac:dyDescent="0.35">
      <c r="A1126" s="79" t="s">
        <v>431</v>
      </c>
      <c r="B1126" s="15" t="s">
        <v>246</v>
      </c>
      <c r="C1126" s="53"/>
      <c r="D1126" s="53"/>
      <c r="E1126" s="21"/>
      <c r="F1126" s="85" t="s">
        <v>221</v>
      </c>
      <c r="G1126" s="95">
        <f t="shared" si="456"/>
        <v>186940477824</v>
      </c>
      <c r="H1126" s="95">
        <f t="shared" si="456"/>
        <v>0</v>
      </c>
      <c r="I1126" s="95">
        <f t="shared" si="456"/>
        <v>0</v>
      </c>
      <c r="J1126" s="95">
        <f t="shared" si="456"/>
        <v>0</v>
      </c>
      <c r="K1126" s="95">
        <f t="shared" si="456"/>
        <v>0</v>
      </c>
      <c r="L1126" s="95">
        <f t="shared" si="456"/>
        <v>0</v>
      </c>
      <c r="M1126" s="95">
        <f t="shared" si="456"/>
        <v>186940477824</v>
      </c>
      <c r="N1126" s="95">
        <f t="shared" si="456"/>
        <v>186940477824</v>
      </c>
      <c r="O1126" s="95">
        <f t="shared" si="456"/>
        <v>186940477824</v>
      </c>
      <c r="P1126" s="95">
        <f t="shared" si="456"/>
        <v>17558442757</v>
      </c>
      <c r="Q1126" s="97">
        <f t="shared" si="456"/>
        <v>17558442757</v>
      </c>
    </row>
    <row r="1127" spans="1:17" ht="18.600000000000001" thickBot="1" x14ac:dyDescent="0.35">
      <c r="A1127" s="79" t="s">
        <v>431</v>
      </c>
      <c r="B1127" s="20" t="s">
        <v>247</v>
      </c>
      <c r="C1127" s="21" t="s">
        <v>175</v>
      </c>
      <c r="D1127" s="21">
        <v>11</v>
      </c>
      <c r="E1127" s="21" t="s">
        <v>22</v>
      </c>
      <c r="F1127" s="88" t="s">
        <v>211</v>
      </c>
      <c r="G1127" s="90">
        <v>186940477824</v>
      </c>
      <c r="H1127" s="90">
        <v>0</v>
      </c>
      <c r="I1127" s="90">
        <v>0</v>
      </c>
      <c r="J1127" s="90">
        <v>0</v>
      </c>
      <c r="K1127" s="90">
        <v>0</v>
      </c>
      <c r="L1127" s="90">
        <f>+H1127-I1127+J1127-K1127</f>
        <v>0</v>
      </c>
      <c r="M1127" s="90">
        <f>+G1127+L1127</f>
        <v>186940477824</v>
      </c>
      <c r="N1127" s="90">
        <v>186940477824</v>
      </c>
      <c r="O1127" s="90">
        <v>186940477824</v>
      </c>
      <c r="P1127" s="90">
        <v>17558442757</v>
      </c>
      <c r="Q1127" s="91">
        <v>17558442757</v>
      </c>
    </row>
    <row r="1128" spans="1:17" ht="63" thickBot="1" x14ac:dyDescent="0.35">
      <c r="A1128" s="79" t="s">
        <v>431</v>
      </c>
      <c r="B1128" s="15" t="s">
        <v>248</v>
      </c>
      <c r="C1128" s="21"/>
      <c r="D1128" s="21"/>
      <c r="E1128" s="21"/>
      <c r="F1128" s="85" t="s">
        <v>249</v>
      </c>
      <c r="G1128" s="95">
        <f t="shared" ref="G1128:Q1130" si="457">+G1129</f>
        <v>203096408219</v>
      </c>
      <c r="H1128" s="95">
        <f t="shared" si="457"/>
        <v>0</v>
      </c>
      <c r="I1128" s="95">
        <f t="shared" si="457"/>
        <v>0</v>
      </c>
      <c r="J1128" s="95">
        <f t="shared" si="457"/>
        <v>0</v>
      </c>
      <c r="K1128" s="95">
        <f t="shared" si="457"/>
        <v>0</v>
      </c>
      <c r="L1128" s="95">
        <f t="shared" si="457"/>
        <v>0</v>
      </c>
      <c r="M1128" s="95">
        <f t="shared" si="457"/>
        <v>203096408219</v>
      </c>
      <c r="N1128" s="95">
        <f t="shared" si="457"/>
        <v>203096408219</v>
      </c>
      <c r="O1128" s="95">
        <f t="shared" si="457"/>
        <v>203096408219</v>
      </c>
      <c r="P1128" s="95">
        <f t="shared" si="457"/>
        <v>10481033855</v>
      </c>
      <c r="Q1128" s="97">
        <f t="shared" si="457"/>
        <v>10481033855</v>
      </c>
    </row>
    <row r="1129" spans="1:17" ht="63" thickBot="1" x14ac:dyDescent="0.35">
      <c r="A1129" s="79" t="s">
        <v>431</v>
      </c>
      <c r="B1129" s="15" t="s">
        <v>250</v>
      </c>
      <c r="C1129" s="53"/>
      <c r="D1129" s="53"/>
      <c r="E1129" s="21"/>
      <c r="F1129" s="104" t="s">
        <v>249</v>
      </c>
      <c r="G1129" s="95">
        <f t="shared" si="457"/>
        <v>203096408219</v>
      </c>
      <c r="H1129" s="95">
        <f t="shared" si="457"/>
        <v>0</v>
      </c>
      <c r="I1129" s="95">
        <f t="shared" si="457"/>
        <v>0</v>
      </c>
      <c r="J1129" s="95">
        <f t="shared" si="457"/>
        <v>0</v>
      </c>
      <c r="K1129" s="95">
        <f t="shared" si="457"/>
        <v>0</v>
      </c>
      <c r="L1129" s="95">
        <f t="shared" si="457"/>
        <v>0</v>
      </c>
      <c r="M1129" s="95">
        <f t="shared" si="457"/>
        <v>203096408219</v>
      </c>
      <c r="N1129" s="95">
        <f t="shared" si="457"/>
        <v>203096408219</v>
      </c>
      <c r="O1129" s="95">
        <f t="shared" si="457"/>
        <v>203096408219</v>
      </c>
      <c r="P1129" s="95">
        <f t="shared" si="457"/>
        <v>10481033855</v>
      </c>
      <c r="Q1129" s="97">
        <f t="shared" si="457"/>
        <v>10481033855</v>
      </c>
    </row>
    <row r="1130" spans="1:17" ht="18.600000000000001" thickBot="1" x14ac:dyDescent="0.35">
      <c r="A1130" s="79" t="s">
        <v>431</v>
      </c>
      <c r="B1130" s="15" t="s">
        <v>251</v>
      </c>
      <c r="C1130" s="53"/>
      <c r="D1130" s="53"/>
      <c r="E1130" s="21"/>
      <c r="F1130" s="85" t="s">
        <v>221</v>
      </c>
      <c r="G1130" s="95">
        <f t="shared" si="457"/>
        <v>203096408219</v>
      </c>
      <c r="H1130" s="95">
        <f t="shared" si="457"/>
        <v>0</v>
      </c>
      <c r="I1130" s="95">
        <f t="shared" si="457"/>
        <v>0</v>
      </c>
      <c r="J1130" s="95">
        <f t="shared" si="457"/>
        <v>0</v>
      </c>
      <c r="K1130" s="95">
        <f t="shared" si="457"/>
        <v>0</v>
      </c>
      <c r="L1130" s="95">
        <f t="shared" si="457"/>
        <v>0</v>
      </c>
      <c r="M1130" s="95">
        <f t="shared" si="457"/>
        <v>203096408219</v>
      </c>
      <c r="N1130" s="95">
        <f t="shared" si="457"/>
        <v>203096408219</v>
      </c>
      <c r="O1130" s="95">
        <f t="shared" si="457"/>
        <v>203096408219</v>
      </c>
      <c r="P1130" s="95">
        <f t="shared" si="457"/>
        <v>10481033855</v>
      </c>
      <c r="Q1130" s="97">
        <f t="shared" si="457"/>
        <v>10481033855</v>
      </c>
    </row>
    <row r="1131" spans="1:17" ht="18.600000000000001" thickBot="1" x14ac:dyDescent="0.35">
      <c r="A1131" s="79" t="s">
        <v>431</v>
      </c>
      <c r="B1131" s="20" t="s">
        <v>252</v>
      </c>
      <c r="C1131" s="21" t="s">
        <v>175</v>
      </c>
      <c r="D1131" s="21">
        <v>11</v>
      </c>
      <c r="E1131" s="21" t="s">
        <v>22</v>
      </c>
      <c r="F1131" s="88" t="s">
        <v>211</v>
      </c>
      <c r="G1131" s="90">
        <v>203096408219</v>
      </c>
      <c r="H1131" s="90">
        <v>0</v>
      </c>
      <c r="I1131" s="90">
        <v>0</v>
      </c>
      <c r="J1131" s="90">
        <v>0</v>
      </c>
      <c r="K1131" s="90">
        <v>0</v>
      </c>
      <c r="L1131" s="90">
        <f>+H1131-I1131+J1131-K1131</f>
        <v>0</v>
      </c>
      <c r="M1131" s="90">
        <f>+G1131+L1131</f>
        <v>203096408219</v>
      </c>
      <c r="N1131" s="90">
        <v>203096408219</v>
      </c>
      <c r="O1131" s="90">
        <v>203096408219</v>
      </c>
      <c r="P1131" s="90">
        <v>10481033855</v>
      </c>
      <c r="Q1131" s="91">
        <v>10481033855</v>
      </c>
    </row>
    <row r="1132" spans="1:17" ht="31.8" thickBot="1" x14ac:dyDescent="0.35">
      <c r="A1132" s="79" t="s">
        <v>431</v>
      </c>
      <c r="B1132" s="56" t="s">
        <v>253</v>
      </c>
      <c r="C1132" s="21"/>
      <c r="D1132" s="21"/>
      <c r="E1132" s="21"/>
      <c r="F1132" s="85" t="s">
        <v>256</v>
      </c>
      <c r="G1132" s="95">
        <f t="shared" ref="G1132:K1133" si="458">+G1133</f>
        <v>15000000000</v>
      </c>
      <c r="H1132" s="95">
        <f t="shared" si="458"/>
        <v>0</v>
      </c>
      <c r="I1132" s="95">
        <f t="shared" si="458"/>
        <v>0</v>
      </c>
      <c r="J1132" s="95">
        <f t="shared" si="458"/>
        <v>0</v>
      </c>
      <c r="K1132" s="95">
        <f t="shared" si="458"/>
        <v>0</v>
      </c>
      <c r="L1132" s="95">
        <f>+H1132-I1132+J1132-K1132</f>
        <v>0</v>
      </c>
      <c r="M1132" s="95">
        <f>+G1132+L1132</f>
        <v>15000000000</v>
      </c>
      <c r="N1132" s="95">
        <f t="shared" ref="N1132:Q1133" si="459">+N1133</f>
        <v>10607744859.860001</v>
      </c>
      <c r="O1132" s="95">
        <f t="shared" si="459"/>
        <v>9209122267.1800003</v>
      </c>
      <c r="P1132" s="95">
        <f t="shared" si="459"/>
        <v>2949356872.98</v>
      </c>
      <c r="Q1132" s="97">
        <f t="shared" si="459"/>
        <v>2810851580.98</v>
      </c>
    </row>
    <row r="1133" spans="1:17" ht="31.8" thickBot="1" x14ac:dyDescent="0.35">
      <c r="A1133" s="79" t="s">
        <v>431</v>
      </c>
      <c r="B1133" s="15" t="s">
        <v>255</v>
      </c>
      <c r="C1133" s="53"/>
      <c r="D1133" s="53"/>
      <c r="E1133" s="21"/>
      <c r="F1133" s="85" t="s">
        <v>256</v>
      </c>
      <c r="G1133" s="95">
        <f t="shared" si="458"/>
        <v>15000000000</v>
      </c>
      <c r="H1133" s="95">
        <f t="shared" si="458"/>
        <v>0</v>
      </c>
      <c r="I1133" s="95">
        <f t="shared" si="458"/>
        <v>0</v>
      </c>
      <c r="J1133" s="95">
        <f t="shared" si="458"/>
        <v>0</v>
      </c>
      <c r="K1133" s="95">
        <f t="shared" si="458"/>
        <v>0</v>
      </c>
      <c r="L1133" s="95">
        <f>+L1134</f>
        <v>0</v>
      </c>
      <c r="M1133" s="95">
        <f>+M1134</f>
        <v>15000000000</v>
      </c>
      <c r="N1133" s="95">
        <f t="shared" si="459"/>
        <v>10607744859.860001</v>
      </c>
      <c r="O1133" s="95">
        <f t="shared" si="459"/>
        <v>9209122267.1800003</v>
      </c>
      <c r="P1133" s="95">
        <f t="shared" si="459"/>
        <v>2949356872.98</v>
      </c>
      <c r="Q1133" s="97">
        <f t="shared" si="459"/>
        <v>2810851580.98</v>
      </c>
    </row>
    <row r="1134" spans="1:17" ht="47.4" thickBot="1" x14ac:dyDescent="0.35">
      <c r="A1134" s="79" t="s">
        <v>431</v>
      </c>
      <c r="B1134" s="15" t="s">
        <v>257</v>
      </c>
      <c r="C1134" s="53"/>
      <c r="D1134" s="53"/>
      <c r="E1134" s="21"/>
      <c r="F1134" s="85" t="s">
        <v>258</v>
      </c>
      <c r="G1134" s="95">
        <f t="shared" ref="G1134:Q1134" si="460">SUM(G1135:G1137)</f>
        <v>15000000000</v>
      </c>
      <c r="H1134" s="95">
        <f t="shared" si="460"/>
        <v>0</v>
      </c>
      <c r="I1134" s="95">
        <f t="shared" si="460"/>
        <v>0</v>
      </c>
      <c r="J1134" s="95">
        <f t="shared" si="460"/>
        <v>0</v>
      </c>
      <c r="K1134" s="95">
        <f t="shared" si="460"/>
        <v>0</v>
      </c>
      <c r="L1134" s="95">
        <f t="shared" si="460"/>
        <v>0</v>
      </c>
      <c r="M1134" s="95">
        <f t="shared" si="460"/>
        <v>15000000000</v>
      </c>
      <c r="N1134" s="95">
        <f t="shared" si="460"/>
        <v>10607744859.860001</v>
      </c>
      <c r="O1134" s="95">
        <f t="shared" si="460"/>
        <v>9209122267.1800003</v>
      </c>
      <c r="P1134" s="95">
        <f t="shared" si="460"/>
        <v>2949356872.98</v>
      </c>
      <c r="Q1134" s="97">
        <f t="shared" si="460"/>
        <v>2810851580.98</v>
      </c>
    </row>
    <row r="1135" spans="1:17" ht="18.600000000000001" thickBot="1" x14ac:dyDescent="0.35">
      <c r="A1135" s="79" t="s">
        <v>431</v>
      </c>
      <c r="B1135" s="20" t="s">
        <v>259</v>
      </c>
      <c r="C1135" s="21" t="s">
        <v>175</v>
      </c>
      <c r="D1135" s="21">
        <v>11</v>
      </c>
      <c r="E1135" s="21" t="s">
        <v>22</v>
      </c>
      <c r="F1135" s="88" t="s">
        <v>211</v>
      </c>
      <c r="G1135" s="90">
        <v>6455000000</v>
      </c>
      <c r="H1135" s="90">
        <v>0</v>
      </c>
      <c r="I1135" s="90">
        <v>0</v>
      </c>
      <c r="J1135" s="90">
        <v>0</v>
      </c>
      <c r="K1135" s="90">
        <v>0</v>
      </c>
      <c r="L1135" s="90">
        <f>+H1135-I1135+J1135-K1135</f>
        <v>0</v>
      </c>
      <c r="M1135" s="90">
        <f>+G1135+L1135</f>
        <v>6455000000</v>
      </c>
      <c r="N1135" s="90">
        <v>6285977712.3999996</v>
      </c>
      <c r="O1135" s="90">
        <v>6213113482.3999996</v>
      </c>
      <c r="P1135" s="90">
        <v>1936134853.8099999</v>
      </c>
      <c r="Q1135" s="91">
        <v>1835390512.8099999</v>
      </c>
    </row>
    <row r="1136" spans="1:17" ht="18.600000000000001" thickBot="1" x14ac:dyDescent="0.35">
      <c r="A1136" s="79" t="s">
        <v>431</v>
      </c>
      <c r="B1136" s="20" t="s">
        <v>259</v>
      </c>
      <c r="C1136" s="21" t="s">
        <v>175</v>
      </c>
      <c r="D1136" s="21">
        <v>54</v>
      </c>
      <c r="E1136" s="21" t="s">
        <v>22</v>
      </c>
      <c r="F1136" s="88" t="s">
        <v>211</v>
      </c>
      <c r="G1136" s="90">
        <v>1000000000</v>
      </c>
      <c r="H1136" s="90">
        <v>0</v>
      </c>
      <c r="I1136" s="90">
        <v>0</v>
      </c>
      <c r="J1136" s="90">
        <v>0</v>
      </c>
      <c r="K1136" s="90">
        <v>0</v>
      </c>
      <c r="L1136" s="90">
        <f>+H1136-I1136+J1136-K1136</f>
        <v>0</v>
      </c>
      <c r="M1136" s="90">
        <f>+G1136+L1136</f>
        <v>1000000000</v>
      </c>
      <c r="N1136" s="90">
        <v>800000000</v>
      </c>
      <c r="O1136" s="90">
        <v>58297145</v>
      </c>
      <c r="P1136" s="90">
        <v>44325034</v>
      </c>
      <c r="Q1136" s="91">
        <v>43143060</v>
      </c>
    </row>
    <row r="1137" spans="1:17" ht="18.600000000000001" thickBot="1" x14ac:dyDescent="0.35">
      <c r="A1137" s="79" t="s">
        <v>431</v>
      </c>
      <c r="B1137" s="20" t="s">
        <v>259</v>
      </c>
      <c r="C1137" s="21" t="s">
        <v>21</v>
      </c>
      <c r="D1137" s="21">
        <v>20</v>
      </c>
      <c r="E1137" s="21" t="s">
        <v>22</v>
      </c>
      <c r="F1137" s="88" t="s">
        <v>211</v>
      </c>
      <c r="G1137" s="90">
        <v>7545000000</v>
      </c>
      <c r="H1137" s="90">
        <v>0</v>
      </c>
      <c r="I1137" s="90">
        <v>0</v>
      </c>
      <c r="J1137" s="90">
        <v>0</v>
      </c>
      <c r="K1137" s="90">
        <v>0</v>
      </c>
      <c r="L1137" s="90">
        <f>+H1137-I1137+J1137-K1137</f>
        <v>0</v>
      </c>
      <c r="M1137" s="90">
        <f>+G1137+L1137</f>
        <v>7545000000</v>
      </c>
      <c r="N1137" s="90">
        <v>3521767147.46</v>
      </c>
      <c r="O1137" s="90">
        <v>2937711639.7800002</v>
      </c>
      <c r="P1137" s="90">
        <v>968896985.16999996</v>
      </c>
      <c r="Q1137" s="91">
        <v>932318008.16999996</v>
      </c>
    </row>
    <row r="1138" spans="1:17" ht="63" thickBot="1" x14ac:dyDescent="0.35">
      <c r="A1138" s="79" t="s">
        <v>431</v>
      </c>
      <c r="B1138" s="15" t="s">
        <v>260</v>
      </c>
      <c r="C1138" s="53"/>
      <c r="D1138" s="53"/>
      <c r="E1138" s="21"/>
      <c r="F1138" s="85" t="s">
        <v>261</v>
      </c>
      <c r="G1138" s="95">
        <f t="shared" ref="G1138:Q1140" si="461">+G1139</f>
        <v>232164420822</v>
      </c>
      <c r="H1138" s="95">
        <f t="shared" si="461"/>
        <v>0</v>
      </c>
      <c r="I1138" s="95">
        <f t="shared" si="461"/>
        <v>0</v>
      </c>
      <c r="J1138" s="95">
        <f t="shared" si="461"/>
        <v>0</v>
      </c>
      <c r="K1138" s="95">
        <f t="shared" si="461"/>
        <v>0</v>
      </c>
      <c r="L1138" s="95">
        <f t="shared" si="461"/>
        <v>0</v>
      </c>
      <c r="M1138" s="95">
        <f t="shared" si="461"/>
        <v>232164420822</v>
      </c>
      <c r="N1138" s="95">
        <f t="shared" si="461"/>
        <v>232164420822</v>
      </c>
      <c r="O1138" s="95">
        <f t="shared" si="461"/>
        <v>232164420822</v>
      </c>
      <c r="P1138" s="95">
        <f t="shared" si="461"/>
        <v>0</v>
      </c>
      <c r="Q1138" s="97">
        <f t="shared" si="461"/>
        <v>0</v>
      </c>
    </row>
    <row r="1139" spans="1:17" ht="63" thickBot="1" x14ac:dyDescent="0.35">
      <c r="A1139" s="79" t="s">
        <v>431</v>
      </c>
      <c r="B1139" s="15" t="s">
        <v>262</v>
      </c>
      <c r="C1139" s="21"/>
      <c r="D1139" s="21"/>
      <c r="E1139" s="21"/>
      <c r="F1139" s="104" t="s">
        <v>261</v>
      </c>
      <c r="G1139" s="95">
        <f t="shared" si="461"/>
        <v>232164420822</v>
      </c>
      <c r="H1139" s="95">
        <f t="shared" si="461"/>
        <v>0</v>
      </c>
      <c r="I1139" s="95">
        <f t="shared" si="461"/>
        <v>0</v>
      </c>
      <c r="J1139" s="95">
        <f t="shared" si="461"/>
        <v>0</v>
      </c>
      <c r="K1139" s="95">
        <f t="shared" si="461"/>
        <v>0</v>
      </c>
      <c r="L1139" s="95">
        <f t="shared" si="461"/>
        <v>0</v>
      </c>
      <c r="M1139" s="95">
        <f t="shared" si="461"/>
        <v>232164420822</v>
      </c>
      <c r="N1139" s="95">
        <f t="shared" si="461"/>
        <v>232164420822</v>
      </c>
      <c r="O1139" s="95">
        <f t="shared" si="461"/>
        <v>232164420822</v>
      </c>
      <c r="P1139" s="95">
        <f t="shared" si="461"/>
        <v>0</v>
      </c>
      <c r="Q1139" s="97">
        <f t="shared" si="461"/>
        <v>0</v>
      </c>
    </row>
    <row r="1140" spans="1:17" ht="18.600000000000001" thickBot="1" x14ac:dyDescent="0.35">
      <c r="A1140" s="79" t="s">
        <v>431</v>
      </c>
      <c r="B1140" s="15" t="s">
        <v>263</v>
      </c>
      <c r="C1140" s="21"/>
      <c r="D1140" s="21"/>
      <c r="E1140" s="21"/>
      <c r="F1140" s="85" t="s">
        <v>221</v>
      </c>
      <c r="G1140" s="95">
        <f t="shared" si="461"/>
        <v>232164420822</v>
      </c>
      <c r="H1140" s="95">
        <f t="shared" si="461"/>
        <v>0</v>
      </c>
      <c r="I1140" s="95">
        <f t="shared" si="461"/>
        <v>0</v>
      </c>
      <c r="J1140" s="95">
        <f t="shared" si="461"/>
        <v>0</v>
      </c>
      <c r="K1140" s="95">
        <f t="shared" si="461"/>
        <v>0</v>
      </c>
      <c r="L1140" s="95">
        <f t="shared" si="461"/>
        <v>0</v>
      </c>
      <c r="M1140" s="95">
        <f t="shared" si="461"/>
        <v>232164420822</v>
      </c>
      <c r="N1140" s="95">
        <f t="shared" si="461"/>
        <v>232164420822</v>
      </c>
      <c r="O1140" s="95">
        <f t="shared" si="461"/>
        <v>232164420822</v>
      </c>
      <c r="P1140" s="95">
        <f t="shared" si="461"/>
        <v>0</v>
      </c>
      <c r="Q1140" s="97">
        <f t="shared" si="461"/>
        <v>0</v>
      </c>
    </row>
    <row r="1141" spans="1:17" ht="18.600000000000001" thickBot="1" x14ac:dyDescent="0.35">
      <c r="A1141" s="79" t="s">
        <v>431</v>
      </c>
      <c r="B1141" s="20" t="s">
        <v>264</v>
      </c>
      <c r="C1141" s="21" t="s">
        <v>175</v>
      </c>
      <c r="D1141" s="21">
        <v>11</v>
      </c>
      <c r="E1141" s="21" t="s">
        <v>22</v>
      </c>
      <c r="F1141" s="88" t="s">
        <v>211</v>
      </c>
      <c r="G1141" s="90">
        <v>232164420822</v>
      </c>
      <c r="H1141" s="90">
        <v>0</v>
      </c>
      <c r="I1141" s="90">
        <v>0</v>
      </c>
      <c r="J1141" s="90">
        <v>0</v>
      </c>
      <c r="K1141" s="90">
        <v>0</v>
      </c>
      <c r="L1141" s="90">
        <f>+H1141-I1141+J1141-K1141</f>
        <v>0</v>
      </c>
      <c r="M1141" s="90">
        <f>+G1141+L1141</f>
        <v>232164420822</v>
      </c>
      <c r="N1141" s="90">
        <v>232164420822</v>
      </c>
      <c r="O1141" s="90">
        <v>232164420822</v>
      </c>
      <c r="P1141" s="90">
        <v>0</v>
      </c>
      <c r="Q1141" s="91">
        <v>0</v>
      </c>
    </row>
    <row r="1142" spans="1:17" ht="47.4" thickBot="1" x14ac:dyDescent="0.35">
      <c r="A1142" s="79" t="s">
        <v>431</v>
      </c>
      <c r="B1142" s="15" t="s">
        <v>265</v>
      </c>
      <c r="C1142" s="53"/>
      <c r="D1142" s="53"/>
      <c r="E1142" s="53"/>
      <c r="F1142" s="85" t="s">
        <v>266</v>
      </c>
      <c r="G1142" s="95">
        <f t="shared" ref="G1142:Q1144" si="462">+G1143</f>
        <v>231825213115</v>
      </c>
      <c r="H1142" s="95">
        <f t="shared" si="462"/>
        <v>0</v>
      </c>
      <c r="I1142" s="95">
        <f t="shared" si="462"/>
        <v>0</v>
      </c>
      <c r="J1142" s="95">
        <f t="shared" si="462"/>
        <v>0</v>
      </c>
      <c r="K1142" s="95">
        <f t="shared" si="462"/>
        <v>0</v>
      </c>
      <c r="L1142" s="95">
        <f t="shared" si="462"/>
        <v>0</v>
      </c>
      <c r="M1142" s="95">
        <f t="shared" si="462"/>
        <v>231825213115</v>
      </c>
      <c r="N1142" s="95">
        <f t="shared" si="462"/>
        <v>231825213115</v>
      </c>
      <c r="O1142" s="95">
        <f t="shared" si="462"/>
        <v>231825213115</v>
      </c>
      <c r="P1142" s="95">
        <f t="shared" si="462"/>
        <v>0</v>
      </c>
      <c r="Q1142" s="97">
        <f t="shared" si="462"/>
        <v>0</v>
      </c>
    </row>
    <row r="1143" spans="1:17" ht="47.4" thickBot="1" x14ac:dyDescent="0.35">
      <c r="A1143" s="79" t="s">
        <v>431</v>
      </c>
      <c r="B1143" s="15" t="s">
        <v>267</v>
      </c>
      <c r="C1143" s="21"/>
      <c r="D1143" s="21"/>
      <c r="E1143" s="21"/>
      <c r="F1143" s="85" t="s">
        <v>266</v>
      </c>
      <c r="G1143" s="95">
        <f t="shared" si="462"/>
        <v>231825213115</v>
      </c>
      <c r="H1143" s="95">
        <f t="shared" si="462"/>
        <v>0</v>
      </c>
      <c r="I1143" s="95">
        <f t="shared" si="462"/>
        <v>0</v>
      </c>
      <c r="J1143" s="95">
        <f t="shared" si="462"/>
        <v>0</v>
      </c>
      <c r="K1143" s="95">
        <f t="shared" si="462"/>
        <v>0</v>
      </c>
      <c r="L1143" s="95">
        <f t="shared" si="462"/>
        <v>0</v>
      </c>
      <c r="M1143" s="95">
        <f t="shared" si="462"/>
        <v>231825213115</v>
      </c>
      <c r="N1143" s="95">
        <f t="shared" si="462"/>
        <v>231825213115</v>
      </c>
      <c r="O1143" s="95">
        <f t="shared" si="462"/>
        <v>231825213115</v>
      </c>
      <c r="P1143" s="95">
        <f t="shared" si="462"/>
        <v>0</v>
      </c>
      <c r="Q1143" s="97">
        <f t="shared" si="462"/>
        <v>0</v>
      </c>
    </row>
    <row r="1144" spans="1:17" ht="18.600000000000001" thickBot="1" x14ac:dyDescent="0.35">
      <c r="A1144" s="79" t="s">
        <v>431</v>
      </c>
      <c r="B1144" s="15" t="s">
        <v>268</v>
      </c>
      <c r="C1144" s="21"/>
      <c r="D1144" s="21"/>
      <c r="E1144" s="21"/>
      <c r="F1144" s="85" t="s">
        <v>221</v>
      </c>
      <c r="G1144" s="95">
        <f t="shared" si="462"/>
        <v>231825213115</v>
      </c>
      <c r="H1144" s="95">
        <f t="shared" si="462"/>
        <v>0</v>
      </c>
      <c r="I1144" s="95">
        <f t="shared" si="462"/>
        <v>0</v>
      </c>
      <c r="J1144" s="95">
        <f t="shared" si="462"/>
        <v>0</v>
      </c>
      <c r="K1144" s="95">
        <f t="shared" si="462"/>
        <v>0</v>
      </c>
      <c r="L1144" s="95">
        <f t="shared" si="462"/>
        <v>0</v>
      </c>
      <c r="M1144" s="95">
        <f t="shared" si="462"/>
        <v>231825213115</v>
      </c>
      <c r="N1144" s="95">
        <f t="shared" si="462"/>
        <v>231825213115</v>
      </c>
      <c r="O1144" s="95">
        <f t="shared" si="462"/>
        <v>231825213115</v>
      </c>
      <c r="P1144" s="95">
        <f t="shared" si="462"/>
        <v>0</v>
      </c>
      <c r="Q1144" s="97">
        <f t="shared" si="462"/>
        <v>0</v>
      </c>
    </row>
    <row r="1145" spans="1:17" ht="18.600000000000001" thickBot="1" x14ac:dyDescent="0.35">
      <c r="A1145" s="79" t="s">
        <v>431</v>
      </c>
      <c r="B1145" s="20" t="s">
        <v>269</v>
      </c>
      <c r="C1145" s="21" t="s">
        <v>175</v>
      </c>
      <c r="D1145" s="21">
        <v>11</v>
      </c>
      <c r="E1145" s="21" t="s">
        <v>22</v>
      </c>
      <c r="F1145" s="88" t="s">
        <v>211</v>
      </c>
      <c r="G1145" s="90">
        <v>231825213115</v>
      </c>
      <c r="H1145" s="90">
        <v>0</v>
      </c>
      <c r="I1145" s="90">
        <v>0</v>
      </c>
      <c r="J1145" s="90">
        <v>0</v>
      </c>
      <c r="K1145" s="90">
        <v>0</v>
      </c>
      <c r="L1145" s="90">
        <f>+H1145-I1145+J1145-K1145</f>
        <v>0</v>
      </c>
      <c r="M1145" s="90">
        <f>+G1145+L1145</f>
        <v>231825213115</v>
      </c>
      <c r="N1145" s="90">
        <v>231825213115</v>
      </c>
      <c r="O1145" s="90">
        <v>231825213115</v>
      </c>
      <c r="P1145" s="90">
        <v>0</v>
      </c>
      <c r="Q1145" s="91">
        <v>0</v>
      </c>
    </row>
    <row r="1146" spans="1:17" ht="63" thickBot="1" x14ac:dyDescent="0.35">
      <c r="A1146" s="79" t="s">
        <v>431</v>
      </c>
      <c r="B1146" s="15" t="s">
        <v>270</v>
      </c>
      <c r="C1146" s="53"/>
      <c r="D1146" s="53"/>
      <c r="E1146" s="53"/>
      <c r="F1146" s="85" t="s">
        <v>271</v>
      </c>
      <c r="G1146" s="95">
        <f t="shared" ref="G1146:Q1148" si="463">+G1147</f>
        <v>126080065359</v>
      </c>
      <c r="H1146" s="95">
        <f t="shared" si="463"/>
        <v>0</v>
      </c>
      <c r="I1146" s="95">
        <f t="shared" si="463"/>
        <v>0</v>
      </c>
      <c r="J1146" s="95">
        <f t="shared" si="463"/>
        <v>0</v>
      </c>
      <c r="K1146" s="95">
        <f t="shared" si="463"/>
        <v>0</v>
      </c>
      <c r="L1146" s="95">
        <f t="shared" si="463"/>
        <v>0</v>
      </c>
      <c r="M1146" s="95">
        <f t="shared" si="463"/>
        <v>126080065359</v>
      </c>
      <c r="N1146" s="95">
        <f t="shared" si="463"/>
        <v>126080065359</v>
      </c>
      <c r="O1146" s="95">
        <f t="shared" si="463"/>
        <v>126080065359</v>
      </c>
      <c r="P1146" s="95">
        <f t="shared" si="463"/>
        <v>0</v>
      </c>
      <c r="Q1146" s="97">
        <f t="shared" si="463"/>
        <v>0</v>
      </c>
    </row>
    <row r="1147" spans="1:17" ht="63" thickBot="1" x14ac:dyDescent="0.35">
      <c r="A1147" s="79" t="s">
        <v>431</v>
      </c>
      <c r="B1147" s="15" t="s">
        <v>272</v>
      </c>
      <c r="C1147" s="21"/>
      <c r="D1147" s="21"/>
      <c r="E1147" s="21"/>
      <c r="F1147" s="104" t="s">
        <v>271</v>
      </c>
      <c r="G1147" s="95">
        <f t="shared" si="463"/>
        <v>126080065359</v>
      </c>
      <c r="H1147" s="95">
        <f t="shared" si="463"/>
        <v>0</v>
      </c>
      <c r="I1147" s="95">
        <f t="shared" si="463"/>
        <v>0</v>
      </c>
      <c r="J1147" s="95">
        <f t="shared" si="463"/>
        <v>0</v>
      </c>
      <c r="K1147" s="95">
        <f t="shared" si="463"/>
        <v>0</v>
      </c>
      <c r="L1147" s="95">
        <f t="shared" si="463"/>
        <v>0</v>
      </c>
      <c r="M1147" s="95">
        <f t="shared" si="463"/>
        <v>126080065359</v>
      </c>
      <c r="N1147" s="95">
        <f t="shared" si="463"/>
        <v>126080065359</v>
      </c>
      <c r="O1147" s="95">
        <f t="shared" si="463"/>
        <v>126080065359</v>
      </c>
      <c r="P1147" s="95">
        <f t="shared" si="463"/>
        <v>0</v>
      </c>
      <c r="Q1147" s="97">
        <f t="shared" si="463"/>
        <v>0</v>
      </c>
    </row>
    <row r="1148" spans="1:17" ht="18.600000000000001" thickBot="1" x14ac:dyDescent="0.35">
      <c r="A1148" s="79" t="s">
        <v>431</v>
      </c>
      <c r="B1148" s="15" t="s">
        <v>273</v>
      </c>
      <c r="C1148" s="21"/>
      <c r="D1148" s="21"/>
      <c r="E1148" s="21"/>
      <c r="F1148" s="85" t="s">
        <v>221</v>
      </c>
      <c r="G1148" s="95">
        <f t="shared" si="463"/>
        <v>126080065359</v>
      </c>
      <c r="H1148" s="95">
        <f t="shared" si="463"/>
        <v>0</v>
      </c>
      <c r="I1148" s="95">
        <f t="shared" si="463"/>
        <v>0</v>
      </c>
      <c r="J1148" s="95">
        <f t="shared" si="463"/>
        <v>0</v>
      </c>
      <c r="K1148" s="95">
        <f t="shared" si="463"/>
        <v>0</v>
      </c>
      <c r="L1148" s="95">
        <f t="shared" si="463"/>
        <v>0</v>
      </c>
      <c r="M1148" s="95">
        <f t="shared" si="463"/>
        <v>126080065359</v>
      </c>
      <c r="N1148" s="95">
        <f t="shared" si="463"/>
        <v>126080065359</v>
      </c>
      <c r="O1148" s="95">
        <f t="shared" si="463"/>
        <v>126080065359</v>
      </c>
      <c r="P1148" s="95">
        <f t="shared" si="463"/>
        <v>0</v>
      </c>
      <c r="Q1148" s="97">
        <f t="shared" si="463"/>
        <v>0</v>
      </c>
    </row>
    <row r="1149" spans="1:17" ht="18.600000000000001" thickBot="1" x14ac:dyDescent="0.35">
      <c r="A1149" s="79" t="s">
        <v>431</v>
      </c>
      <c r="B1149" s="20" t="s">
        <v>274</v>
      </c>
      <c r="C1149" s="21" t="s">
        <v>175</v>
      </c>
      <c r="D1149" s="21">
        <v>11</v>
      </c>
      <c r="E1149" s="21" t="s">
        <v>22</v>
      </c>
      <c r="F1149" s="88" t="s">
        <v>211</v>
      </c>
      <c r="G1149" s="90">
        <v>126080065359</v>
      </c>
      <c r="H1149" s="90">
        <v>0</v>
      </c>
      <c r="I1149" s="90">
        <v>0</v>
      </c>
      <c r="J1149" s="90">
        <v>0</v>
      </c>
      <c r="K1149" s="90">
        <v>0</v>
      </c>
      <c r="L1149" s="90">
        <f>+H1149-I1149+J1149-K1149</f>
        <v>0</v>
      </c>
      <c r="M1149" s="90">
        <f>+G1149+L1149</f>
        <v>126080065359</v>
      </c>
      <c r="N1149" s="90">
        <v>126080065359</v>
      </c>
      <c r="O1149" s="90">
        <v>126080065359</v>
      </c>
      <c r="P1149" s="90">
        <v>0</v>
      </c>
      <c r="Q1149" s="91">
        <v>0</v>
      </c>
    </row>
    <row r="1150" spans="1:17" ht="63" thickBot="1" x14ac:dyDescent="0.35">
      <c r="A1150" s="79" t="s">
        <v>431</v>
      </c>
      <c r="B1150" s="15" t="s">
        <v>275</v>
      </c>
      <c r="C1150" s="53"/>
      <c r="D1150" s="53"/>
      <c r="E1150" s="53"/>
      <c r="F1150" s="85" t="s">
        <v>276</v>
      </c>
      <c r="G1150" s="95">
        <f t="shared" ref="G1150:Q1152" si="464">+G1151</f>
        <v>91282312485</v>
      </c>
      <c r="H1150" s="95">
        <f t="shared" si="464"/>
        <v>0</v>
      </c>
      <c r="I1150" s="95">
        <f t="shared" si="464"/>
        <v>0</v>
      </c>
      <c r="J1150" s="95">
        <f t="shared" si="464"/>
        <v>0</v>
      </c>
      <c r="K1150" s="95">
        <f t="shared" si="464"/>
        <v>0</v>
      </c>
      <c r="L1150" s="95">
        <f t="shared" si="464"/>
        <v>0</v>
      </c>
      <c r="M1150" s="95">
        <f t="shared" si="464"/>
        <v>91282312485</v>
      </c>
      <c r="N1150" s="95">
        <f t="shared" si="464"/>
        <v>91282312485</v>
      </c>
      <c r="O1150" s="95">
        <f t="shared" si="464"/>
        <v>91282312485</v>
      </c>
      <c r="P1150" s="95">
        <f t="shared" si="464"/>
        <v>0</v>
      </c>
      <c r="Q1150" s="97">
        <f t="shared" si="464"/>
        <v>0</v>
      </c>
    </row>
    <row r="1151" spans="1:17" ht="63" thickBot="1" x14ac:dyDescent="0.35">
      <c r="A1151" s="79" t="s">
        <v>431</v>
      </c>
      <c r="B1151" s="15" t="s">
        <v>277</v>
      </c>
      <c r="C1151" s="21"/>
      <c r="D1151" s="21"/>
      <c r="E1151" s="21"/>
      <c r="F1151" s="104" t="s">
        <v>276</v>
      </c>
      <c r="G1151" s="95">
        <f t="shared" si="464"/>
        <v>91282312485</v>
      </c>
      <c r="H1151" s="95">
        <f t="shared" si="464"/>
        <v>0</v>
      </c>
      <c r="I1151" s="95">
        <f t="shared" si="464"/>
        <v>0</v>
      </c>
      <c r="J1151" s="95">
        <f t="shared" si="464"/>
        <v>0</v>
      </c>
      <c r="K1151" s="95">
        <f t="shared" si="464"/>
        <v>0</v>
      </c>
      <c r="L1151" s="95">
        <f t="shared" si="464"/>
        <v>0</v>
      </c>
      <c r="M1151" s="95">
        <f t="shared" si="464"/>
        <v>91282312485</v>
      </c>
      <c r="N1151" s="95">
        <f t="shared" si="464"/>
        <v>91282312485</v>
      </c>
      <c r="O1151" s="95">
        <f t="shared" si="464"/>
        <v>91282312485</v>
      </c>
      <c r="P1151" s="95">
        <f t="shared" si="464"/>
        <v>0</v>
      </c>
      <c r="Q1151" s="97">
        <f t="shared" si="464"/>
        <v>0</v>
      </c>
    </row>
    <row r="1152" spans="1:17" ht="18.600000000000001" thickBot="1" x14ac:dyDescent="0.35">
      <c r="A1152" s="79" t="s">
        <v>431</v>
      </c>
      <c r="B1152" s="15" t="s">
        <v>278</v>
      </c>
      <c r="C1152" s="21"/>
      <c r="D1152" s="21"/>
      <c r="E1152" s="21"/>
      <c r="F1152" s="85" t="s">
        <v>221</v>
      </c>
      <c r="G1152" s="95">
        <f t="shared" si="464"/>
        <v>91282312485</v>
      </c>
      <c r="H1152" s="95">
        <f t="shared" si="464"/>
        <v>0</v>
      </c>
      <c r="I1152" s="95">
        <f t="shared" si="464"/>
        <v>0</v>
      </c>
      <c r="J1152" s="95">
        <f t="shared" si="464"/>
        <v>0</v>
      </c>
      <c r="K1152" s="95">
        <f t="shared" si="464"/>
        <v>0</v>
      </c>
      <c r="L1152" s="95">
        <f t="shared" si="464"/>
        <v>0</v>
      </c>
      <c r="M1152" s="95">
        <f t="shared" si="464"/>
        <v>91282312485</v>
      </c>
      <c r="N1152" s="95">
        <f t="shared" si="464"/>
        <v>91282312485</v>
      </c>
      <c r="O1152" s="95">
        <f t="shared" si="464"/>
        <v>91282312485</v>
      </c>
      <c r="P1152" s="95">
        <f t="shared" si="464"/>
        <v>0</v>
      </c>
      <c r="Q1152" s="97">
        <f t="shared" si="464"/>
        <v>0</v>
      </c>
    </row>
    <row r="1153" spans="1:17" ht="18.600000000000001" thickBot="1" x14ac:dyDescent="0.35">
      <c r="A1153" s="79" t="s">
        <v>431</v>
      </c>
      <c r="B1153" s="20" t="s">
        <v>279</v>
      </c>
      <c r="C1153" s="21" t="s">
        <v>175</v>
      </c>
      <c r="D1153" s="21">
        <v>11</v>
      </c>
      <c r="E1153" s="21" t="s">
        <v>22</v>
      </c>
      <c r="F1153" s="88" t="s">
        <v>211</v>
      </c>
      <c r="G1153" s="90">
        <v>91282312485</v>
      </c>
      <c r="H1153" s="90">
        <v>0</v>
      </c>
      <c r="I1153" s="90">
        <v>0</v>
      </c>
      <c r="J1153" s="90">
        <v>0</v>
      </c>
      <c r="K1153" s="90">
        <v>0</v>
      </c>
      <c r="L1153" s="90">
        <f>+H1153-I1153+J1153-K1153</f>
        <v>0</v>
      </c>
      <c r="M1153" s="90">
        <f>+G1153+L1153</f>
        <v>91282312485</v>
      </c>
      <c r="N1153" s="90">
        <v>91282312485</v>
      </c>
      <c r="O1153" s="90">
        <v>91282312485</v>
      </c>
      <c r="P1153" s="90">
        <v>0</v>
      </c>
      <c r="Q1153" s="91">
        <v>0</v>
      </c>
    </row>
    <row r="1154" spans="1:17" ht="78.599999999999994" thickBot="1" x14ac:dyDescent="0.35">
      <c r="A1154" s="79" t="s">
        <v>431</v>
      </c>
      <c r="B1154" s="15" t="s">
        <v>280</v>
      </c>
      <c r="C1154" s="53"/>
      <c r="D1154" s="53"/>
      <c r="E1154" s="53"/>
      <c r="F1154" s="85" t="s">
        <v>281</v>
      </c>
      <c r="G1154" s="95">
        <f t="shared" ref="G1154:Q1156" si="465">+G1155</f>
        <v>175214577228</v>
      </c>
      <c r="H1154" s="95">
        <f t="shared" si="465"/>
        <v>0</v>
      </c>
      <c r="I1154" s="95">
        <f t="shared" si="465"/>
        <v>0</v>
      </c>
      <c r="J1154" s="95">
        <f t="shared" si="465"/>
        <v>0</v>
      </c>
      <c r="K1154" s="95">
        <f t="shared" si="465"/>
        <v>0</v>
      </c>
      <c r="L1154" s="95">
        <f t="shared" si="465"/>
        <v>0</v>
      </c>
      <c r="M1154" s="95">
        <f t="shared" si="465"/>
        <v>175214577228</v>
      </c>
      <c r="N1154" s="95">
        <f t="shared" si="465"/>
        <v>175214577228</v>
      </c>
      <c r="O1154" s="95">
        <f t="shared" si="465"/>
        <v>175214577228</v>
      </c>
      <c r="P1154" s="95">
        <f t="shared" si="465"/>
        <v>8358018752</v>
      </c>
      <c r="Q1154" s="97">
        <f t="shared" si="465"/>
        <v>8358018752</v>
      </c>
    </row>
    <row r="1155" spans="1:17" ht="78.599999999999994" thickBot="1" x14ac:dyDescent="0.35">
      <c r="A1155" s="79" t="s">
        <v>431</v>
      </c>
      <c r="B1155" s="15" t="s">
        <v>282</v>
      </c>
      <c r="C1155" s="21"/>
      <c r="D1155" s="21"/>
      <c r="E1155" s="21"/>
      <c r="F1155" s="104" t="s">
        <v>281</v>
      </c>
      <c r="G1155" s="95">
        <f t="shared" si="465"/>
        <v>175214577228</v>
      </c>
      <c r="H1155" s="95">
        <f t="shared" si="465"/>
        <v>0</v>
      </c>
      <c r="I1155" s="95">
        <f t="shared" si="465"/>
        <v>0</v>
      </c>
      <c r="J1155" s="95">
        <f t="shared" si="465"/>
        <v>0</v>
      </c>
      <c r="K1155" s="95">
        <f t="shared" si="465"/>
        <v>0</v>
      </c>
      <c r="L1155" s="95">
        <f t="shared" si="465"/>
        <v>0</v>
      </c>
      <c r="M1155" s="95">
        <f t="shared" si="465"/>
        <v>175214577228</v>
      </c>
      <c r="N1155" s="95">
        <f t="shared" si="465"/>
        <v>175214577228</v>
      </c>
      <c r="O1155" s="95">
        <f t="shared" si="465"/>
        <v>175214577228</v>
      </c>
      <c r="P1155" s="95">
        <f t="shared" si="465"/>
        <v>8358018752</v>
      </c>
      <c r="Q1155" s="97">
        <f t="shared" si="465"/>
        <v>8358018752</v>
      </c>
    </row>
    <row r="1156" spans="1:17" ht="18.600000000000001" thickBot="1" x14ac:dyDescent="0.35">
      <c r="A1156" s="79" t="s">
        <v>431</v>
      </c>
      <c r="B1156" s="15" t="s">
        <v>283</v>
      </c>
      <c r="C1156" s="21"/>
      <c r="D1156" s="21"/>
      <c r="E1156" s="21"/>
      <c r="F1156" s="85" t="s">
        <v>221</v>
      </c>
      <c r="G1156" s="95">
        <f t="shared" si="465"/>
        <v>175214577228</v>
      </c>
      <c r="H1156" s="95">
        <f t="shared" si="465"/>
        <v>0</v>
      </c>
      <c r="I1156" s="95">
        <f t="shared" si="465"/>
        <v>0</v>
      </c>
      <c r="J1156" s="95">
        <f t="shared" si="465"/>
        <v>0</v>
      </c>
      <c r="K1156" s="95">
        <f t="shared" si="465"/>
        <v>0</v>
      </c>
      <c r="L1156" s="95">
        <f t="shared" si="465"/>
        <v>0</v>
      </c>
      <c r="M1156" s="95">
        <f t="shared" si="465"/>
        <v>175214577228</v>
      </c>
      <c r="N1156" s="95">
        <f t="shared" si="465"/>
        <v>175214577228</v>
      </c>
      <c r="O1156" s="95">
        <f t="shared" si="465"/>
        <v>175214577228</v>
      </c>
      <c r="P1156" s="95">
        <f t="shared" si="465"/>
        <v>8358018752</v>
      </c>
      <c r="Q1156" s="97">
        <f t="shared" si="465"/>
        <v>8358018752</v>
      </c>
    </row>
    <row r="1157" spans="1:17" ht="18.600000000000001" thickBot="1" x14ac:dyDescent="0.35">
      <c r="A1157" s="79" t="s">
        <v>431</v>
      </c>
      <c r="B1157" s="20" t="s">
        <v>284</v>
      </c>
      <c r="C1157" s="21" t="s">
        <v>175</v>
      </c>
      <c r="D1157" s="21">
        <v>11</v>
      </c>
      <c r="E1157" s="21" t="s">
        <v>22</v>
      </c>
      <c r="F1157" s="88" t="s">
        <v>211</v>
      </c>
      <c r="G1157" s="90">
        <v>175214577228</v>
      </c>
      <c r="H1157" s="90">
        <v>0</v>
      </c>
      <c r="I1157" s="90">
        <v>0</v>
      </c>
      <c r="J1157" s="90">
        <v>0</v>
      </c>
      <c r="K1157" s="90">
        <v>0</v>
      </c>
      <c r="L1157" s="90">
        <f>+H1157-I1157+J1157-K1157</f>
        <v>0</v>
      </c>
      <c r="M1157" s="90">
        <f>+G1157+L1157</f>
        <v>175214577228</v>
      </c>
      <c r="N1157" s="90">
        <v>175214577228</v>
      </c>
      <c r="O1157" s="90">
        <v>175214577228</v>
      </c>
      <c r="P1157" s="90">
        <v>8358018752</v>
      </c>
      <c r="Q1157" s="91">
        <v>8358018752</v>
      </c>
    </row>
    <row r="1158" spans="1:17" ht="47.4" thickBot="1" x14ac:dyDescent="0.35">
      <c r="A1158" s="79" t="s">
        <v>431</v>
      </c>
      <c r="B1158" s="15" t="s">
        <v>285</v>
      </c>
      <c r="C1158" s="53"/>
      <c r="D1158" s="53"/>
      <c r="E1158" s="53"/>
      <c r="F1158" s="85" t="s">
        <v>286</v>
      </c>
      <c r="G1158" s="95">
        <f t="shared" ref="G1158:Q1160" si="466">+G1159</f>
        <v>109796058849</v>
      </c>
      <c r="H1158" s="95">
        <f t="shared" si="466"/>
        <v>0</v>
      </c>
      <c r="I1158" s="95">
        <f t="shared" si="466"/>
        <v>0</v>
      </c>
      <c r="J1158" s="95">
        <f t="shared" si="466"/>
        <v>0</v>
      </c>
      <c r="K1158" s="95">
        <f t="shared" si="466"/>
        <v>0</v>
      </c>
      <c r="L1158" s="95">
        <f t="shared" si="466"/>
        <v>0</v>
      </c>
      <c r="M1158" s="95">
        <f t="shared" si="466"/>
        <v>109796058849</v>
      </c>
      <c r="N1158" s="95">
        <f t="shared" si="466"/>
        <v>109796058849</v>
      </c>
      <c r="O1158" s="95">
        <f t="shared" si="466"/>
        <v>109796058849</v>
      </c>
      <c r="P1158" s="95">
        <f t="shared" si="466"/>
        <v>19071686158</v>
      </c>
      <c r="Q1158" s="97">
        <f t="shared" si="466"/>
        <v>19071686158</v>
      </c>
    </row>
    <row r="1159" spans="1:17" ht="47.4" thickBot="1" x14ac:dyDescent="0.35">
      <c r="A1159" s="79" t="s">
        <v>431</v>
      </c>
      <c r="B1159" s="15" t="s">
        <v>287</v>
      </c>
      <c r="C1159" s="21"/>
      <c r="D1159" s="21"/>
      <c r="E1159" s="21"/>
      <c r="F1159" s="104" t="s">
        <v>286</v>
      </c>
      <c r="G1159" s="95">
        <f t="shared" si="466"/>
        <v>109796058849</v>
      </c>
      <c r="H1159" s="95">
        <f t="shared" si="466"/>
        <v>0</v>
      </c>
      <c r="I1159" s="95">
        <f t="shared" si="466"/>
        <v>0</v>
      </c>
      <c r="J1159" s="95">
        <f t="shared" si="466"/>
        <v>0</v>
      </c>
      <c r="K1159" s="95">
        <f t="shared" si="466"/>
        <v>0</v>
      </c>
      <c r="L1159" s="95">
        <f t="shared" si="466"/>
        <v>0</v>
      </c>
      <c r="M1159" s="95">
        <f t="shared" si="466"/>
        <v>109796058849</v>
      </c>
      <c r="N1159" s="95">
        <f t="shared" si="466"/>
        <v>109796058849</v>
      </c>
      <c r="O1159" s="95">
        <f t="shared" si="466"/>
        <v>109796058849</v>
      </c>
      <c r="P1159" s="95">
        <f t="shared" si="466"/>
        <v>19071686158</v>
      </c>
      <c r="Q1159" s="97">
        <f t="shared" si="466"/>
        <v>19071686158</v>
      </c>
    </row>
    <row r="1160" spans="1:17" ht="18.600000000000001" thickBot="1" x14ac:dyDescent="0.35">
      <c r="A1160" s="79" t="s">
        <v>431</v>
      </c>
      <c r="B1160" s="15" t="s">
        <v>288</v>
      </c>
      <c r="C1160" s="21"/>
      <c r="D1160" s="21"/>
      <c r="E1160" s="21"/>
      <c r="F1160" s="85" t="s">
        <v>221</v>
      </c>
      <c r="G1160" s="95">
        <f t="shared" si="466"/>
        <v>109796058849</v>
      </c>
      <c r="H1160" s="95">
        <f t="shared" si="466"/>
        <v>0</v>
      </c>
      <c r="I1160" s="95">
        <f t="shared" si="466"/>
        <v>0</v>
      </c>
      <c r="J1160" s="95">
        <f t="shared" si="466"/>
        <v>0</v>
      </c>
      <c r="K1160" s="95">
        <f t="shared" si="466"/>
        <v>0</v>
      </c>
      <c r="L1160" s="95">
        <f t="shared" si="466"/>
        <v>0</v>
      </c>
      <c r="M1160" s="95">
        <f t="shared" si="466"/>
        <v>109796058849</v>
      </c>
      <c r="N1160" s="95">
        <f t="shared" si="466"/>
        <v>109796058849</v>
      </c>
      <c r="O1160" s="95">
        <f t="shared" si="466"/>
        <v>109796058849</v>
      </c>
      <c r="P1160" s="95">
        <f t="shared" si="466"/>
        <v>19071686158</v>
      </c>
      <c r="Q1160" s="97">
        <f t="shared" si="466"/>
        <v>19071686158</v>
      </c>
    </row>
    <row r="1161" spans="1:17" ht="18.600000000000001" thickBot="1" x14ac:dyDescent="0.35">
      <c r="A1161" s="79" t="s">
        <v>431</v>
      </c>
      <c r="B1161" s="20" t="s">
        <v>289</v>
      </c>
      <c r="C1161" s="53" t="s">
        <v>175</v>
      </c>
      <c r="D1161" s="53">
        <v>11</v>
      </c>
      <c r="E1161" s="21" t="s">
        <v>22</v>
      </c>
      <c r="F1161" s="88" t="s">
        <v>211</v>
      </c>
      <c r="G1161" s="90">
        <v>109796058849</v>
      </c>
      <c r="H1161" s="90">
        <v>0</v>
      </c>
      <c r="I1161" s="90">
        <v>0</v>
      </c>
      <c r="J1161" s="90">
        <v>0</v>
      </c>
      <c r="K1161" s="90">
        <v>0</v>
      </c>
      <c r="L1161" s="90">
        <f>+H1161-I1161+J1161-K1161</f>
        <v>0</v>
      </c>
      <c r="M1161" s="90">
        <f>+G1161+L1161</f>
        <v>109796058849</v>
      </c>
      <c r="N1161" s="90">
        <v>109796058849</v>
      </c>
      <c r="O1161" s="90">
        <v>109796058849</v>
      </c>
      <c r="P1161" s="90">
        <v>19071686158</v>
      </c>
      <c r="Q1161" s="91">
        <v>19071686158</v>
      </c>
    </row>
    <row r="1162" spans="1:17" ht="63" thickBot="1" x14ac:dyDescent="0.35">
      <c r="A1162" s="79" t="s">
        <v>431</v>
      </c>
      <c r="B1162" s="15" t="s">
        <v>290</v>
      </c>
      <c r="C1162" s="53"/>
      <c r="D1162" s="53"/>
      <c r="E1162" s="53"/>
      <c r="F1162" s="85" t="s">
        <v>291</v>
      </c>
      <c r="G1162" s="95">
        <f t="shared" ref="G1162:Q1164" si="467">+G1163</f>
        <v>216924287600</v>
      </c>
      <c r="H1162" s="95">
        <f t="shared" si="467"/>
        <v>0</v>
      </c>
      <c r="I1162" s="95">
        <f t="shared" si="467"/>
        <v>0</v>
      </c>
      <c r="J1162" s="95">
        <f t="shared" si="467"/>
        <v>0</v>
      </c>
      <c r="K1162" s="95">
        <f t="shared" si="467"/>
        <v>0</v>
      </c>
      <c r="L1162" s="95">
        <f t="shared" si="467"/>
        <v>0</v>
      </c>
      <c r="M1162" s="95">
        <f t="shared" si="467"/>
        <v>216924287600</v>
      </c>
      <c r="N1162" s="95">
        <f t="shared" si="467"/>
        <v>216924287600</v>
      </c>
      <c r="O1162" s="95">
        <f t="shared" si="467"/>
        <v>216924287600</v>
      </c>
      <c r="P1162" s="95">
        <f t="shared" si="467"/>
        <v>14013027754</v>
      </c>
      <c r="Q1162" s="97">
        <f t="shared" si="467"/>
        <v>14013027754</v>
      </c>
    </row>
    <row r="1163" spans="1:17" ht="63" thickBot="1" x14ac:dyDescent="0.35">
      <c r="A1163" s="79" t="s">
        <v>431</v>
      </c>
      <c r="B1163" s="15" t="s">
        <v>292</v>
      </c>
      <c r="C1163" s="21"/>
      <c r="D1163" s="21"/>
      <c r="E1163" s="21"/>
      <c r="F1163" s="104" t="s">
        <v>291</v>
      </c>
      <c r="G1163" s="95">
        <f t="shared" si="467"/>
        <v>216924287600</v>
      </c>
      <c r="H1163" s="95">
        <f t="shared" si="467"/>
        <v>0</v>
      </c>
      <c r="I1163" s="95">
        <f t="shared" si="467"/>
        <v>0</v>
      </c>
      <c r="J1163" s="95">
        <f t="shared" si="467"/>
        <v>0</v>
      </c>
      <c r="K1163" s="95">
        <f t="shared" si="467"/>
        <v>0</v>
      </c>
      <c r="L1163" s="95">
        <f t="shared" si="467"/>
        <v>0</v>
      </c>
      <c r="M1163" s="95">
        <f t="shared" si="467"/>
        <v>216924287600</v>
      </c>
      <c r="N1163" s="95">
        <f t="shared" si="467"/>
        <v>216924287600</v>
      </c>
      <c r="O1163" s="95">
        <f t="shared" si="467"/>
        <v>216924287600</v>
      </c>
      <c r="P1163" s="95">
        <f t="shared" si="467"/>
        <v>14013027754</v>
      </c>
      <c r="Q1163" s="97">
        <f t="shared" si="467"/>
        <v>14013027754</v>
      </c>
    </row>
    <row r="1164" spans="1:17" ht="18.600000000000001" thickBot="1" x14ac:dyDescent="0.35">
      <c r="A1164" s="79" t="s">
        <v>431</v>
      </c>
      <c r="B1164" s="15" t="s">
        <v>293</v>
      </c>
      <c r="C1164" s="21"/>
      <c r="D1164" s="21"/>
      <c r="E1164" s="21"/>
      <c r="F1164" s="85" t="s">
        <v>221</v>
      </c>
      <c r="G1164" s="95">
        <f t="shared" si="467"/>
        <v>216924287600</v>
      </c>
      <c r="H1164" s="95">
        <f t="shared" si="467"/>
        <v>0</v>
      </c>
      <c r="I1164" s="95">
        <f t="shared" si="467"/>
        <v>0</v>
      </c>
      <c r="J1164" s="95">
        <f t="shared" si="467"/>
        <v>0</v>
      </c>
      <c r="K1164" s="95">
        <f t="shared" si="467"/>
        <v>0</v>
      </c>
      <c r="L1164" s="95">
        <f t="shared" si="467"/>
        <v>0</v>
      </c>
      <c r="M1164" s="95">
        <f t="shared" si="467"/>
        <v>216924287600</v>
      </c>
      <c r="N1164" s="95">
        <f t="shared" si="467"/>
        <v>216924287600</v>
      </c>
      <c r="O1164" s="95">
        <f t="shared" si="467"/>
        <v>216924287600</v>
      </c>
      <c r="P1164" s="95">
        <f t="shared" si="467"/>
        <v>14013027754</v>
      </c>
      <c r="Q1164" s="97">
        <f t="shared" si="467"/>
        <v>14013027754</v>
      </c>
    </row>
    <row r="1165" spans="1:17" ht="18.600000000000001" thickBot="1" x14ac:dyDescent="0.35">
      <c r="A1165" s="79" t="s">
        <v>431</v>
      </c>
      <c r="B1165" s="20" t="s">
        <v>294</v>
      </c>
      <c r="C1165" s="21" t="s">
        <v>175</v>
      </c>
      <c r="D1165" s="21">
        <v>11</v>
      </c>
      <c r="E1165" s="21" t="s">
        <v>22</v>
      </c>
      <c r="F1165" s="88" t="s">
        <v>211</v>
      </c>
      <c r="G1165" s="90">
        <v>216924287600</v>
      </c>
      <c r="H1165" s="90">
        <v>0</v>
      </c>
      <c r="I1165" s="90">
        <v>0</v>
      </c>
      <c r="J1165" s="90">
        <v>0</v>
      </c>
      <c r="K1165" s="90">
        <v>0</v>
      </c>
      <c r="L1165" s="90">
        <f>+H1165-I1165+J1165-K1165</f>
        <v>0</v>
      </c>
      <c r="M1165" s="90">
        <f>+G1165+L1165</f>
        <v>216924287600</v>
      </c>
      <c r="N1165" s="90">
        <v>216924287600</v>
      </c>
      <c r="O1165" s="90">
        <v>216924287600</v>
      </c>
      <c r="P1165" s="90">
        <v>14013027754</v>
      </c>
      <c r="Q1165" s="91">
        <v>14013027754</v>
      </c>
    </row>
    <row r="1166" spans="1:17" ht="63" thickBot="1" x14ac:dyDescent="0.35">
      <c r="A1166" s="79" t="s">
        <v>431</v>
      </c>
      <c r="B1166" s="15" t="s">
        <v>295</v>
      </c>
      <c r="C1166" s="53"/>
      <c r="D1166" s="53"/>
      <c r="E1166" s="53"/>
      <c r="F1166" s="85" t="s">
        <v>296</v>
      </c>
      <c r="G1166" s="95">
        <f t="shared" ref="G1166:Q1168" si="468">+G1167</f>
        <v>263086153404</v>
      </c>
      <c r="H1166" s="95">
        <f t="shared" si="468"/>
        <v>0</v>
      </c>
      <c r="I1166" s="95">
        <f t="shared" si="468"/>
        <v>0</v>
      </c>
      <c r="J1166" s="95">
        <f t="shared" si="468"/>
        <v>0</v>
      </c>
      <c r="K1166" s="95">
        <f t="shared" si="468"/>
        <v>0</v>
      </c>
      <c r="L1166" s="95">
        <f t="shared" si="468"/>
        <v>0</v>
      </c>
      <c r="M1166" s="95">
        <f t="shared" si="468"/>
        <v>263086153404</v>
      </c>
      <c r="N1166" s="95">
        <f t="shared" si="468"/>
        <v>263086153404</v>
      </c>
      <c r="O1166" s="95">
        <f t="shared" si="468"/>
        <v>263086153404</v>
      </c>
      <c r="P1166" s="95">
        <f t="shared" si="468"/>
        <v>0</v>
      </c>
      <c r="Q1166" s="97">
        <f t="shared" si="468"/>
        <v>0</v>
      </c>
    </row>
    <row r="1167" spans="1:17" ht="63" thickBot="1" x14ac:dyDescent="0.35">
      <c r="A1167" s="79" t="s">
        <v>431</v>
      </c>
      <c r="B1167" s="15" t="s">
        <v>297</v>
      </c>
      <c r="C1167" s="21"/>
      <c r="D1167" s="21"/>
      <c r="E1167" s="21"/>
      <c r="F1167" s="104" t="s">
        <v>296</v>
      </c>
      <c r="G1167" s="95">
        <f t="shared" si="468"/>
        <v>263086153404</v>
      </c>
      <c r="H1167" s="95">
        <f t="shared" si="468"/>
        <v>0</v>
      </c>
      <c r="I1167" s="95">
        <f t="shared" si="468"/>
        <v>0</v>
      </c>
      <c r="J1167" s="95">
        <f t="shared" si="468"/>
        <v>0</v>
      </c>
      <c r="K1167" s="95">
        <f t="shared" si="468"/>
        <v>0</v>
      </c>
      <c r="L1167" s="95">
        <f t="shared" si="468"/>
        <v>0</v>
      </c>
      <c r="M1167" s="95">
        <f t="shared" si="468"/>
        <v>263086153404</v>
      </c>
      <c r="N1167" s="95">
        <f t="shared" si="468"/>
        <v>263086153404</v>
      </c>
      <c r="O1167" s="95">
        <f t="shared" si="468"/>
        <v>263086153404</v>
      </c>
      <c r="P1167" s="95">
        <f t="shared" si="468"/>
        <v>0</v>
      </c>
      <c r="Q1167" s="97">
        <f t="shared" si="468"/>
        <v>0</v>
      </c>
    </row>
    <row r="1168" spans="1:17" ht="18.600000000000001" thickBot="1" x14ac:dyDescent="0.35">
      <c r="A1168" s="79" t="s">
        <v>431</v>
      </c>
      <c r="B1168" s="15" t="s">
        <v>298</v>
      </c>
      <c r="C1168" s="21"/>
      <c r="D1168" s="21"/>
      <c r="E1168" s="21"/>
      <c r="F1168" s="85" t="s">
        <v>221</v>
      </c>
      <c r="G1168" s="95">
        <f t="shared" si="468"/>
        <v>263086153404</v>
      </c>
      <c r="H1168" s="95">
        <f t="shared" si="468"/>
        <v>0</v>
      </c>
      <c r="I1168" s="95">
        <f t="shared" si="468"/>
        <v>0</v>
      </c>
      <c r="J1168" s="95">
        <f t="shared" si="468"/>
        <v>0</v>
      </c>
      <c r="K1168" s="95">
        <f t="shared" si="468"/>
        <v>0</v>
      </c>
      <c r="L1168" s="95">
        <f t="shared" si="468"/>
        <v>0</v>
      </c>
      <c r="M1168" s="95">
        <f t="shared" si="468"/>
        <v>263086153404</v>
      </c>
      <c r="N1168" s="95">
        <f t="shared" si="468"/>
        <v>263086153404</v>
      </c>
      <c r="O1168" s="95">
        <f t="shared" si="468"/>
        <v>263086153404</v>
      </c>
      <c r="P1168" s="95">
        <f t="shared" si="468"/>
        <v>0</v>
      </c>
      <c r="Q1168" s="97">
        <f t="shared" si="468"/>
        <v>0</v>
      </c>
    </row>
    <row r="1169" spans="1:17" ht="18.600000000000001" thickBot="1" x14ac:dyDescent="0.35">
      <c r="A1169" s="79" t="s">
        <v>431</v>
      </c>
      <c r="B1169" s="20" t="s">
        <v>299</v>
      </c>
      <c r="C1169" s="21" t="s">
        <v>175</v>
      </c>
      <c r="D1169" s="21">
        <v>11</v>
      </c>
      <c r="E1169" s="21" t="s">
        <v>22</v>
      </c>
      <c r="F1169" s="88" t="s">
        <v>211</v>
      </c>
      <c r="G1169" s="90">
        <v>263086153404</v>
      </c>
      <c r="H1169" s="90">
        <v>0</v>
      </c>
      <c r="I1169" s="90">
        <v>0</v>
      </c>
      <c r="J1169" s="90">
        <v>0</v>
      </c>
      <c r="K1169" s="90">
        <v>0</v>
      </c>
      <c r="L1169" s="90">
        <f>+H1169-I1169+J1169-K1169</f>
        <v>0</v>
      </c>
      <c r="M1169" s="90">
        <f>+G1169+L1169</f>
        <v>263086153404</v>
      </c>
      <c r="N1169" s="90">
        <v>263086153404</v>
      </c>
      <c r="O1169" s="90">
        <v>263086153404</v>
      </c>
      <c r="P1169" s="90">
        <v>0</v>
      </c>
      <c r="Q1169" s="91">
        <v>0</v>
      </c>
    </row>
    <row r="1170" spans="1:17" ht="63" thickBot="1" x14ac:dyDescent="0.35">
      <c r="A1170" s="79" t="s">
        <v>431</v>
      </c>
      <c r="B1170" s="15" t="s">
        <v>300</v>
      </c>
      <c r="C1170" s="53"/>
      <c r="D1170" s="53"/>
      <c r="E1170" s="53"/>
      <c r="F1170" s="85" t="s">
        <v>301</v>
      </c>
      <c r="G1170" s="95">
        <f t="shared" ref="G1170:Q1172" si="469">+G1171</f>
        <v>138383140985</v>
      </c>
      <c r="H1170" s="95">
        <f t="shared" si="469"/>
        <v>0</v>
      </c>
      <c r="I1170" s="95">
        <f t="shared" si="469"/>
        <v>0</v>
      </c>
      <c r="J1170" s="95">
        <f t="shared" si="469"/>
        <v>0</v>
      </c>
      <c r="K1170" s="95">
        <f t="shared" si="469"/>
        <v>0</v>
      </c>
      <c r="L1170" s="95">
        <f t="shared" si="469"/>
        <v>0</v>
      </c>
      <c r="M1170" s="95">
        <f t="shared" si="469"/>
        <v>138383140985</v>
      </c>
      <c r="N1170" s="95">
        <f t="shared" si="469"/>
        <v>138383140985</v>
      </c>
      <c r="O1170" s="95">
        <f t="shared" si="469"/>
        <v>138383140985</v>
      </c>
      <c r="P1170" s="95">
        <f t="shared" si="469"/>
        <v>27914520438</v>
      </c>
      <c r="Q1170" s="97">
        <f t="shared" si="469"/>
        <v>27914520438</v>
      </c>
    </row>
    <row r="1171" spans="1:17" ht="63" thickBot="1" x14ac:dyDescent="0.35">
      <c r="A1171" s="79" t="s">
        <v>431</v>
      </c>
      <c r="B1171" s="15" t="s">
        <v>302</v>
      </c>
      <c r="C1171" s="21"/>
      <c r="D1171" s="21"/>
      <c r="E1171" s="21"/>
      <c r="F1171" s="104" t="s">
        <v>301</v>
      </c>
      <c r="G1171" s="95">
        <f t="shared" si="469"/>
        <v>138383140985</v>
      </c>
      <c r="H1171" s="95">
        <f t="shared" si="469"/>
        <v>0</v>
      </c>
      <c r="I1171" s="95">
        <f t="shared" si="469"/>
        <v>0</v>
      </c>
      <c r="J1171" s="95">
        <f t="shared" si="469"/>
        <v>0</v>
      </c>
      <c r="K1171" s="95">
        <f t="shared" si="469"/>
        <v>0</v>
      </c>
      <c r="L1171" s="95">
        <f t="shared" si="469"/>
        <v>0</v>
      </c>
      <c r="M1171" s="95">
        <f t="shared" si="469"/>
        <v>138383140985</v>
      </c>
      <c r="N1171" s="95">
        <f t="shared" si="469"/>
        <v>138383140985</v>
      </c>
      <c r="O1171" s="95">
        <f t="shared" si="469"/>
        <v>138383140985</v>
      </c>
      <c r="P1171" s="95">
        <f t="shared" si="469"/>
        <v>27914520438</v>
      </c>
      <c r="Q1171" s="97">
        <f t="shared" si="469"/>
        <v>27914520438</v>
      </c>
    </row>
    <row r="1172" spans="1:17" ht="18.600000000000001" thickBot="1" x14ac:dyDescent="0.35">
      <c r="A1172" s="79" t="s">
        <v>431</v>
      </c>
      <c r="B1172" s="15" t="s">
        <v>303</v>
      </c>
      <c r="C1172" s="21"/>
      <c r="D1172" s="21"/>
      <c r="E1172" s="21"/>
      <c r="F1172" s="85" t="s">
        <v>221</v>
      </c>
      <c r="G1172" s="95">
        <f t="shared" si="469"/>
        <v>138383140985</v>
      </c>
      <c r="H1172" s="95">
        <f t="shared" si="469"/>
        <v>0</v>
      </c>
      <c r="I1172" s="95">
        <f t="shared" si="469"/>
        <v>0</v>
      </c>
      <c r="J1172" s="95">
        <f t="shared" si="469"/>
        <v>0</v>
      </c>
      <c r="K1172" s="95">
        <f t="shared" si="469"/>
        <v>0</v>
      </c>
      <c r="L1172" s="95">
        <f t="shared" si="469"/>
        <v>0</v>
      </c>
      <c r="M1172" s="95">
        <f t="shared" si="469"/>
        <v>138383140985</v>
      </c>
      <c r="N1172" s="95">
        <f t="shared" si="469"/>
        <v>138383140985</v>
      </c>
      <c r="O1172" s="95">
        <f t="shared" si="469"/>
        <v>138383140985</v>
      </c>
      <c r="P1172" s="95">
        <f t="shared" si="469"/>
        <v>27914520438</v>
      </c>
      <c r="Q1172" s="97">
        <f t="shared" si="469"/>
        <v>27914520438</v>
      </c>
    </row>
    <row r="1173" spans="1:17" ht="18.600000000000001" thickBot="1" x14ac:dyDescent="0.35">
      <c r="A1173" s="79" t="s">
        <v>431</v>
      </c>
      <c r="B1173" s="20" t="s">
        <v>304</v>
      </c>
      <c r="C1173" s="21" t="s">
        <v>175</v>
      </c>
      <c r="D1173" s="21">
        <v>11</v>
      </c>
      <c r="E1173" s="21" t="s">
        <v>22</v>
      </c>
      <c r="F1173" s="88" t="s">
        <v>211</v>
      </c>
      <c r="G1173" s="90">
        <v>138383140985</v>
      </c>
      <c r="H1173" s="90">
        <v>0</v>
      </c>
      <c r="I1173" s="90">
        <v>0</v>
      </c>
      <c r="J1173" s="90">
        <v>0</v>
      </c>
      <c r="K1173" s="90">
        <v>0</v>
      </c>
      <c r="L1173" s="90">
        <f>+H1173-I1173+J1173-K1173</f>
        <v>0</v>
      </c>
      <c r="M1173" s="90">
        <f>+G1173+L1173</f>
        <v>138383140985</v>
      </c>
      <c r="N1173" s="90">
        <v>138383140985</v>
      </c>
      <c r="O1173" s="90">
        <v>138383140985</v>
      </c>
      <c r="P1173" s="90">
        <v>27914520438</v>
      </c>
      <c r="Q1173" s="91">
        <v>27914520438</v>
      </c>
    </row>
    <row r="1174" spans="1:17" ht="63" thickBot="1" x14ac:dyDescent="0.35">
      <c r="A1174" s="79" t="s">
        <v>431</v>
      </c>
      <c r="B1174" s="15" t="s">
        <v>305</v>
      </c>
      <c r="C1174" s="53"/>
      <c r="D1174" s="53"/>
      <c r="E1174" s="53"/>
      <c r="F1174" s="85" t="s">
        <v>306</v>
      </c>
      <c r="G1174" s="95">
        <f t="shared" ref="G1174:Q1176" si="470">+G1175</f>
        <v>325658709524</v>
      </c>
      <c r="H1174" s="95">
        <f t="shared" si="470"/>
        <v>0</v>
      </c>
      <c r="I1174" s="95">
        <f t="shared" si="470"/>
        <v>0</v>
      </c>
      <c r="J1174" s="95">
        <f t="shared" si="470"/>
        <v>0</v>
      </c>
      <c r="K1174" s="95">
        <f t="shared" si="470"/>
        <v>0</v>
      </c>
      <c r="L1174" s="95">
        <f t="shared" si="470"/>
        <v>0</v>
      </c>
      <c r="M1174" s="95">
        <f t="shared" si="470"/>
        <v>325658709524</v>
      </c>
      <c r="N1174" s="95">
        <f t="shared" si="470"/>
        <v>325658709524</v>
      </c>
      <c r="O1174" s="95">
        <f t="shared" si="470"/>
        <v>325658709524</v>
      </c>
      <c r="P1174" s="95">
        <f t="shared" si="470"/>
        <v>0</v>
      </c>
      <c r="Q1174" s="97">
        <f t="shared" si="470"/>
        <v>0</v>
      </c>
    </row>
    <row r="1175" spans="1:17" ht="63" thickBot="1" x14ac:dyDescent="0.35">
      <c r="A1175" s="79" t="s">
        <v>431</v>
      </c>
      <c r="B1175" s="15" t="s">
        <v>307</v>
      </c>
      <c r="C1175" s="21"/>
      <c r="D1175" s="21"/>
      <c r="E1175" s="21"/>
      <c r="F1175" s="104" t="s">
        <v>306</v>
      </c>
      <c r="G1175" s="95">
        <f t="shared" si="470"/>
        <v>325658709524</v>
      </c>
      <c r="H1175" s="95">
        <f t="shared" si="470"/>
        <v>0</v>
      </c>
      <c r="I1175" s="95">
        <f t="shared" si="470"/>
        <v>0</v>
      </c>
      <c r="J1175" s="95">
        <f t="shared" si="470"/>
        <v>0</v>
      </c>
      <c r="K1175" s="95">
        <f t="shared" si="470"/>
        <v>0</v>
      </c>
      <c r="L1175" s="95">
        <f t="shared" si="470"/>
        <v>0</v>
      </c>
      <c r="M1175" s="95">
        <f t="shared" si="470"/>
        <v>325658709524</v>
      </c>
      <c r="N1175" s="95">
        <f t="shared" si="470"/>
        <v>325658709524</v>
      </c>
      <c r="O1175" s="95">
        <f t="shared" si="470"/>
        <v>325658709524</v>
      </c>
      <c r="P1175" s="95">
        <f t="shared" si="470"/>
        <v>0</v>
      </c>
      <c r="Q1175" s="97">
        <f t="shared" si="470"/>
        <v>0</v>
      </c>
    </row>
    <row r="1176" spans="1:17" ht="18.600000000000001" thickBot="1" x14ac:dyDescent="0.35">
      <c r="A1176" s="79" t="s">
        <v>431</v>
      </c>
      <c r="B1176" s="15" t="s">
        <v>308</v>
      </c>
      <c r="C1176" s="21"/>
      <c r="D1176" s="21"/>
      <c r="E1176" s="21"/>
      <c r="F1176" s="85" t="s">
        <v>221</v>
      </c>
      <c r="G1176" s="95">
        <f t="shared" si="470"/>
        <v>325658709524</v>
      </c>
      <c r="H1176" s="95">
        <f t="shared" si="470"/>
        <v>0</v>
      </c>
      <c r="I1176" s="95">
        <f t="shared" si="470"/>
        <v>0</v>
      </c>
      <c r="J1176" s="95">
        <f t="shared" si="470"/>
        <v>0</v>
      </c>
      <c r="K1176" s="95">
        <f t="shared" si="470"/>
        <v>0</v>
      </c>
      <c r="L1176" s="95">
        <f t="shared" si="470"/>
        <v>0</v>
      </c>
      <c r="M1176" s="95">
        <f t="shared" si="470"/>
        <v>325658709524</v>
      </c>
      <c r="N1176" s="95">
        <f t="shared" si="470"/>
        <v>325658709524</v>
      </c>
      <c r="O1176" s="95">
        <f t="shared" si="470"/>
        <v>325658709524</v>
      </c>
      <c r="P1176" s="95">
        <f t="shared" si="470"/>
        <v>0</v>
      </c>
      <c r="Q1176" s="97">
        <f t="shared" si="470"/>
        <v>0</v>
      </c>
    </row>
    <row r="1177" spans="1:17" ht="18.600000000000001" thickBot="1" x14ac:dyDescent="0.35">
      <c r="A1177" s="79" t="s">
        <v>431</v>
      </c>
      <c r="B1177" s="20" t="s">
        <v>309</v>
      </c>
      <c r="C1177" s="21" t="s">
        <v>175</v>
      </c>
      <c r="D1177" s="21">
        <v>11</v>
      </c>
      <c r="E1177" s="21" t="s">
        <v>22</v>
      </c>
      <c r="F1177" s="88" t="s">
        <v>211</v>
      </c>
      <c r="G1177" s="90">
        <v>325658709524</v>
      </c>
      <c r="H1177" s="90">
        <v>0</v>
      </c>
      <c r="I1177" s="90">
        <v>0</v>
      </c>
      <c r="J1177" s="90">
        <v>0</v>
      </c>
      <c r="K1177" s="90">
        <v>0</v>
      </c>
      <c r="L1177" s="90">
        <f>+H1177-I1177+J1177-K1177</f>
        <v>0</v>
      </c>
      <c r="M1177" s="90">
        <f>+G1177+L1177</f>
        <v>325658709524</v>
      </c>
      <c r="N1177" s="90">
        <v>325658709524</v>
      </c>
      <c r="O1177" s="90">
        <v>325658709524</v>
      </c>
      <c r="P1177" s="90">
        <v>0</v>
      </c>
      <c r="Q1177" s="91">
        <v>0</v>
      </c>
    </row>
    <row r="1178" spans="1:17" ht="63" thickBot="1" x14ac:dyDescent="0.35">
      <c r="A1178" s="79" t="s">
        <v>431</v>
      </c>
      <c r="B1178" s="15" t="s">
        <v>310</v>
      </c>
      <c r="C1178" s="53"/>
      <c r="D1178" s="53"/>
      <c r="E1178" s="53"/>
      <c r="F1178" s="85" t="s">
        <v>311</v>
      </c>
      <c r="G1178" s="95">
        <f t="shared" ref="G1178:Q1180" si="471">+G1179</f>
        <v>101620433497</v>
      </c>
      <c r="H1178" s="95">
        <f t="shared" si="471"/>
        <v>0</v>
      </c>
      <c r="I1178" s="95">
        <f t="shared" si="471"/>
        <v>0</v>
      </c>
      <c r="J1178" s="95">
        <f t="shared" si="471"/>
        <v>0</v>
      </c>
      <c r="K1178" s="95">
        <f t="shared" si="471"/>
        <v>0</v>
      </c>
      <c r="L1178" s="95">
        <f t="shared" si="471"/>
        <v>0</v>
      </c>
      <c r="M1178" s="95">
        <f t="shared" si="471"/>
        <v>101620433497</v>
      </c>
      <c r="N1178" s="95">
        <f t="shared" si="471"/>
        <v>101620433497</v>
      </c>
      <c r="O1178" s="95">
        <f t="shared" si="471"/>
        <v>101620433497</v>
      </c>
      <c r="P1178" s="95">
        <f t="shared" si="471"/>
        <v>89796372</v>
      </c>
      <c r="Q1178" s="97">
        <f t="shared" si="471"/>
        <v>89796372</v>
      </c>
    </row>
    <row r="1179" spans="1:17" ht="63" thickBot="1" x14ac:dyDescent="0.35">
      <c r="A1179" s="79" t="s">
        <v>431</v>
      </c>
      <c r="B1179" s="15" t="s">
        <v>312</v>
      </c>
      <c r="C1179" s="21"/>
      <c r="D1179" s="21"/>
      <c r="E1179" s="21"/>
      <c r="F1179" s="104" t="s">
        <v>311</v>
      </c>
      <c r="G1179" s="95">
        <f t="shared" si="471"/>
        <v>101620433497</v>
      </c>
      <c r="H1179" s="95">
        <f t="shared" si="471"/>
        <v>0</v>
      </c>
      <c r="I1179" s="95">
        <f t="shared" si="471"/>
        <v>0</v>
      </c>
      <c r="J1179" s="95">
        <f t="shared" si="471"/>
        <v>0</v>
      </c>
      <c r="K1179" s="95">
        <f t="shared" si="471"/>
        <v>0</v>
      </c>
      <c r="L1179" s="95">
        <f t="shared" si="471"/>
        <v>0</v>
      </c>
      <c r="M1179" s="95">
        <f t="shared" si="471"/>
        <v>101620433497</v>
      </c>
      <c r="N1179" s="95">
        <f t="shared" si="471"/>
        <v>101620433497</v>
      </c>
      <c r="O1179" s="95">
        <f t="shared" si="471"/>
        <v>101620433497</v>
      </c>
      <c r="P1179" s="95">
        <f t="shared" si="471"/>
        <v>89796372</v>
      </c>
      <c r="Q1179" s="97">
        <f t="shared" si="471"/>
        <v>89796372</v>
      </c>
    </row>
    <row r="1180" spans="1:17" ht="18.600000000000001" thickBot="1" x14ac:dyDescent="0.35">
      <c r="A1180" s="79" t="s">
        <v>431</v>
      </c>
      <c r="B1180" s="15" t="s">
        <v>313</v>
      </c>
      <c r="C1180" s="21"/>
      <c r="D1180" s="21"/>
      <c r="E1180" s="21"/>
      <c r="F1180" s="85" t="s">
        <v>221</v>
      </c>
      <c r="G1180" s="95">
        <f t="shared" si="471"/>
        <v>101620433497</v>
      </c>
      <c r="H1180" s="95">
        <f t="shared" si="471"/>
        <v>0</v>
      </c>
      <c r="I1180" s="95">
        <f t="shared" si="471"/>
        <v>0</v>
      </c>
      <c r="J1180" s="95">
        <f t="shared" si="471"/>
        <v>0</v>
      </c>
      <c r="K1180" s="95">
        <f t="shared" si="471"/>
        <v>0</v>
      </c>
      <c r="L1180" s="95">
        <f t="shared" si="471"/>
        <v>0</v>
      </c>
      <c r="M1180" s="95">
        <f t="shared" si="471"/>
        <v>101620433497</v>
      </c>
      <c r="N1180" s="95">
        <f t="shared" si="471"/>
        <v>101620433497</v>
      </c>
      <c r="O1180" s="95">
        <f t="shared" si="471"/>
        <v>101620433497</v>
      </c>
      <c r="P1180" s="95">
        <f t="shared" si="471"/>
        <v>89796372</v>
      </c>
      <c r="Q1180" s="97">
        <f t="shared" si="471"/>
        <v>89796372</v>
      </c>
    </row>
    <row r="1181" spans="1:17" ht="18.600000000000001" thickBot="1" x14ac:dyDescent="0.35">
      <c r="A1181" s="79" t="s">
        <v>431</v>
      </c>
      <c r="B1181" s="20" t="s">
        <v>314</v>
      </c>
      <c r="C1181" s="21" t="s">
        <v>175</v>
      </c>
      <c r="D1181" s="21">
        <v>11</v>
      </c>
      <c r="E1181" s="21" t="s">
        <v>22</v>
      </c>
      <c r="F1181" s="88" t="s">
        <v>211</v>
      </c>
      <c r="G1181" s="90">
        <v>101620433497</v>
      </c>
      <c r="H1181" s="90">
        <v>0</v>
      </c>
      <c r="I1181" s="90">
        <v>0</v>
      </c>
      <c r="J1181" s="90">
        <v>0</v>
      </c>
      <c r="K1181" s="90">
        <v>0</v>
      </c>
      <c r="L1181" s="90">
        <f>+H1181-I1181+J1181-K1181</f>
        <v>0</v>
      </c>
      <c r="M1181" s="90">
        <f>+G1181+L1181</f>
        <v>101620433497</v>
      </c>
      <c r="N1181" s="90">
        <v>101620433497</v>
      </c>
      <c r="O1181" s="90">
        <v>101620433497</v>
      </c>
      <c r="P1181" s="90">
        <v>89796372</v>
      </c>
      <c r="Q1181" s="91">
        <v>89796372</v>
      </c>
    </row>
    <row r="1182" spans="1:17" ht="63" thickBot="1" x14ac:dyDescent="0.35">
      <c r="A1182" s="79" t="s">
        <v>431</v>
      </c>
      <c r="B1182" s="15" t="s">
        <v>315</v>
      </c>
      <c r="C1182" s="53"/>
      <c r="D1182" s="53"/>
      <c r="E1182" s="53"/>
      <c r="F1182" s="85" t="s">
        <v>316</v>
      </c>
      <c r="G1182" s="95">
        <f t="shared" ref="G1182:Q1184" si="472">+G1183</f>
        <v>331558916195</v>
      </c>
      <c r="H1182" s="95">
        <f t="shared" si="472"/>
        <v>0</v>
      </c>
      <c r="I1182" s="95">
        <f t="shared" si="472"/>
        <v>0</v>
      </c>
      <c r="J1182" s="95">
        <f t="shared" si="472"/>
        <v>0</v>
      </c>
      <c r="K1182" s="95">
        <f t="shared" si="472"/>
        <v>0</v>
      </c>
      <c r="L1182" s="95">
        <f t="shared" si="472"/>
        <v>0</v>
      </c>
      <c r="M1182" s="95">
        <f t="shared" si="472"/>
        <v>331558916195</v>
      </c>
      <c r="N1182" s="95">
        <f t="shared" si="472"/>
        <v>331558916195</v>
      </c>
      <c r="O1182" s="95">
        <f t="shared" si="472"/>
        <v>331558916195</v>
      </c>
      <c r="P1182" s="95">
        <f t="shared" si="472"/>
        <v>0</v>
      </c>
      <c r="Q1182" s="97">
        <f t="shared" si="472"/>
        <v>0</v>
      </c>
    </row>
    <row r="1183" spans="1:17" ht="63" thickBot="1" x14ac:dyDescent="0.35">
      <c r="A1183" s="79" t="s">
        <v>431</v>
      </c>
      <c r="B1183" s="15" t="s">
        <v>317</v>
      </c>
      <c r="C1183" s="21"/>
      <c r="D1183" s="21"/>
      <c r="E1183" s="21"/>
      <c r="F1183" s="85" t="s">
        <v>316</v>
      </c>
      <c r="G1183" s="95">
        <f t="shared" si="472"/>
        <v>331558916195</v>
      </c>
      <c r="H1183" s="95">
        <f t="shared" si="472"/>
        <v>0</v>
      </c>
      <c r="I1183" s="95">
        <f t="shared" si="472"/>
        <v>0</v>
      </c>
      <c r="J1183" s="95">
        <f t="shared" si="472"/>
        <v>0</v>
      </c>
      <c r="K1183" s="95">
        <f t="shared" si="472"/>
        <v>0</v>
      </c>
      <c r="L1183" s="95">
        <f t="shared" si="472"/>
        <v>0</v>
      </c>
      <c r="M1183" s="95">
        <f t="shared" si="472"/>
        <v>331558916195</v>
      </c>
      <c r="N1183" s="95">
        <f t="shared" si="472"/>
        <v>331558916195</v>
      </c>
      <c r="O1183" s="95">
        <f t="shared" si="472"/>
        <v>331558916195</v>
      </c>
      <c r="P1183" s="95">
        <f t="shared" si="472"/>
        <v>0</v>
      </c>
      <c r="Q1183" s="97">
        <f t="shared" si="472"/>
        <v>0</v>
      </c>
    </row>
    <row r="1184" spans="1:17" ht="18.600000000000001" thickBot="1" x14ac:dyDescent="0.35">
      <c r="A1184" s="79" t="s">
        <v>431</v>
      </c>
      <c r="B1184" s="15" t="s">
        <v>318</v>
      </c>
      <c r="C1184" s="21"/>
      <c r="D1184" s="21"/>
      <c r="E1184" s="21"/>
      <c r="F1184" s="85" t="s">
        <v>221</v>
      </c>
      <c r="G1184" s="95">
        <f t="shared" si="472"/>
        <v>331558916195</v>
      </c>
      <c r="H1184" s="95">
        <f t="shared" si="472"/>
        <v>0</v>
      </c>
      <c r="I1184" s="95">
        <f t="shared" si="472"/>
        <v>0</v>
      </c>
      <c r="J1184" s="95">
        <f t="shared" si="472"/>
        <v>0</v>
      </c>
      <c r="K1184" s="95">
        <f t="shared" si="472"/>
        <v>0</v>
      </c>
      <c r="L1184" s="95">
        <f t="shared" si="472"/>
        <v>0</v>
      </c>
      <c r="M1184" s="95">
        <f t="shared" si="472"/>
        <v>331558916195</v>
      </c>
      <c r="N1184" s="95">
        <f t="shared" si="472"/>
        <v>331558916195</v>
      </c>
      <c r="O1184" s="95">
        <f t="shared" si="472"/>
        <v>331558916195</v>
      </c>
      <c r="P1184" s="95">
        <f t="shared" si="472"/>
        <v>0</v>
      </c>
      <c r="Q1184" s="97">
        <f t="shared" si="472"/>
        <v>0</v>
      </c>
    </row>
    <row r="1185" spans="1:17" ht="18.600000000000001" thickBot="1" x14ac:dyDescent="0.35">
      <c r="A1185" s="79" t="s">
        <v>431</v>
      </c>
      <c r="B1185" s="20" t="s">
        <v>319</v>
      </c>
      <c r="C1185" s="21" t="s">
        <v>175</v>
      </c>
      <c r="D1185" s="21">
        <v>11</v>
      </c>
      <c r="E1185" s="21" t="s">
        <v>22</v>
      </c>
      <c r="F1185" s="88" t="s">
        <v>211</v>
      </c>
      <c r="G1185" s="90">
        <v>331558916195</v>
      </c>
      <c r="H1185" s="90">
        <v>0</v>
      </c>
      <c r="I1185" s="90">
        <v>0</v>
      </c>
      <c r="J1185" s="90">
        <v>0</v>
      </c>
      <c r="K1185" s="90">
        <v>0</v>
      </c>
      <c r="L1185" s="90">
        <f>+H1185-I1185+J1185-K1185</f>
        <v>0</v>
      </c>
      <c r="M1185" s="90">
        <f>+G1185+L1185</f>
        <v>331558916195</v>
      </c>
      <c r="N1185" s="90">
        <v>331558916195</v>
      </c>
      <c r="O1185" s="90">
        <v>331558916195</v>
      </c>
      <c r="P1185" s="90">
        <v>0</v>
      </c>
      <c r="Q1185" s="91">
        <v>0</v>
      </c>
    </row>
    <row r="1186" spans="1:17" ht="63" thickBot="1" x14ac:dyDescent="0.35">
      <c r="A1186" s="79" t="s">
        <v>431</v>
      </c>
      <c r="B1186" s="15" t="s">
        <v>320</v>
      </c>
      <c r="C1186" s="53"/>
      <c r="D1186" s="53"/>
      <c r="E1186" s="53"/>
      <c r="F1186" s="85" t="s">
        <v>321</v>
      </c>
      <c r="G1186" s="95">
        <f t="shared" ref="G1186:Q1188" si="473">+G1187</f>
        <v>57639326986</v>
      </c>
      <c r="H1186" s="95">
        <f t="shared" si="473"/>
        <v>0</v>
      </c>
      <c r="I1186" s="95">
        <f t="shared" si="473"/>
        <v>0</v>
      </c>
      <c r="J1186" s="95">
        <f t="shared" si="473"/>
        <v>0</v>
      </c>
      <c r="K1186" s="95">
        <f t="shared" si="473"/>
        <v>0</v>
      </c>
      <c r="L1186" s="95">
        <f t="shared" si="473"/>
        <v>0</v>
      </c>
      <c r="M1186" s="95">
        <f t="shared" si="473"/>
        <v>57639326986</v>
      </c>
      <c r="N1186" s="95">
        <f t="shared" si="473"/>
        <v>57639326986</v>
      </c>
      <c r="O1186" s="95">
        <f t="shared" si="473"/>
        <v>57639326986</v>
      </c>
      <c r="P1186" s="95">
        <f t="shared" si="473"/>
        <v>0</v>
      </c>
      <c r="Q1186" s="97">
        <f t="shared" si="473"/>
        <v>0</v>
      </c>
    </row>
    <row r="1187" spans="1:17" ht="63" thickBot="1" x14ac:dyDescent="0.35">
      <c r="A1187" s="79" t="s">
        <v>431</v>
      </c>
      <c r="B1187" s="15" t="s">
        <v>322</v>
      </c>
      <c r="C1187" s="21"/>
      <c r="D1187" s="21"/>
      <c r="E1187" s="21"/>
      <c r="F1187" s="104" t="s">
        <v>321</v>
      </c>
      <c r="G1187" s="95">
        <f t="shared" si="473"/>
        <v>57639326986</v>
      </c>
      <c r="H1187" s="95">
        <f t="shared" si="473"/>
        <v>0</v>
      </c>
      <c r="I1187" s="95">
        <f t="shared" si="473"/>
        <v>0</v>
      </c>
      <c r="J1187" s="95">
        <f t="shared" si="473"/>
        <v>0</v>
      </c>
      <c r="K1187" s="95">
        <f t="shared" si="473"/>
        <v>0</v>
      </c>
      <c r="L1187" s="95">
        <f t="shared" si="473"/>
        <v>0</v>
      </c>
      <c r="M1187" s="95">
        <f t="shared" si="473"/>
        <v>57639326986</v>
      </c>
      <c r="N1187" s="95">
        <f t="shared" si="473"/>
        <v>57639326986</v>
      </c>
      <c r="O1187" s="95">
        <f t="shared" si="473"/>
        <v>57639326986</v>
      </c>
      <c r="P1187" s="95">
        <f t="shared" si="473"/>
        <v>0</v>
      </c>
      <c r="Q1187" s="97">
        <f t="shared" si="473"/>
        <v>0</v>
      </c>
    </row>
    <row r="1188" spans="1:17" ht="18.600000000000001" thickBot="1" x14ac:dyDescent="0.35">
      <c r="A1188" s="79" t="s">
        <v>431</v>
      </c>
      <c r="B1188" s="15" t="s">
        <v>323</v>
      </c>
      <c r="C1188" s="21"/>
      <c r="D1188" s="21"/>
      <c r="E1188" s="21"/>
      <c r="F1188" s="85" t="s">
        <v>221</v>
      </c>
      <c r="G1188" s="95">
        <f t="shared" si="473"/>
        <v>57639326986</v>
      </c>
      <c r="H1188" s="95">
        <f t="shared" si="473"/>
        <v>0</v>
      </c>
      <c r="I1188" s="95">
        <f t="shared" si="473"/>
        <v>0</v>
      </c>
      <c r="J1188" s="95">
        <f t="shared" si="473"/>
        <v>0</v>
      </c>
      <c r="K1188" s="95">
        <f t="shared" si="473"/>
        <v>0</v>
      </c>
      <c r="L1188" s="95">
        <f t="shared" si="473"/>
        <v>0</v>
      </c>
      <c r="M1188" s="95">
        <f t="shared" si="473"/>
        <v>57639326986</v>
      </c>
      <c r="N1188" s="95">
        <f t="shared" si="473"/>
        <v>57639326986</v>
      </c>
      <c r="O1188" s="95">
        <f t="shared" si="473"/>
        <v>57639326986</v>
      </c>
      <c r="P1188" s="95">
        <f t="shared" si="473"/>
        <v>0</v>
      </c>
      <c r="Q1188" s="97">
        <f t="shared" si="473"/>
        <v>0</v>
      </c>
    </row>
    <row r="1189" spans="1:17" ht="18.600000000000001" thickBot="1" x14ac:dyDescent="0.35">
      <c r="A1189" s="79" t="s">
        <v>431</v>
      </c>
      <c r="B1189" s="20" t="s">
        <v>324</v>
      </c>
      <c r="C1189" s="21" t="s">
        <v>175</v>
      </c>
      <c r="D1189" s="21">
        <v>11</v>
      </c>
      <c r="E1189" s="21" t="s">
        <v>22</v>
      </c>
      <c r="F1189" s="88" t="s">
        <v>211</v>
      </c>
      <c r="G1189" s="90">
        <v>57639326986</v>
      </c>
      <c r="H1189" s="90">
        <v>0</v>
      </c>
      <c r="I1189" s="90">
        <v>0</v>
      </c>
      <c r="J1189" s="90">
        <v>0</v>
      </c>
      <c r="K1189" s="90">
        <v>0</v>
      </c>
      <c r="L1189" s="90">
        <f>+H1189-I1189+J1189-K1189</f>
        <v>0</v>
      </c>
      <c r="M1189" s="90">
        <f>+G1189+L1189</f>
        <v>57639326986</v>
      </c>
      <c r="N1189" s="90">
        <v>57639326986</v>
      </c>
      <c r="O1189" s="90">
        <v>57639326986</v>
      </c>
      <c r="P1189" s="90">
        <v>0</v>
      </c>
      <c r="Q1189" s="91">
        <v>0</v>
      </c>
    </row>
    <row r="1190" spans="1:17" ht="47.4" thickBot="1" x14ac:dyDescent="0.35">
      <c r="A1190" s="79" t="s">
        <v>431</v>
      </c>
      <c r="B1190" s="56" t="s">
        <v>325</v>
      </c>
      <c r="C1190" s="64"/>
      <c r="D1190" s="16"/>
      <c r="E1190" s="16"/>
      <c r="F1190" s="104" t="s">
        <v>403</v>
      </c>
      <c r="G1190" s="93">
        <f>+G1191</f>
        <v>15000000000</v>
      </c>
      <c r="H1190" s="93">
        <f>+H1191</f>
        <v>0</v>
      </c>
      <c r="I1190" s="93">
        <f>+I1191</f>
        <v>0</v>
      </c>
      <c r="J1190" s="93">
        <f>+J1191</f>
        <v>0</v>
      </c>
      <c r="K1190" s="93">
        <f>+K1191</f>
        <v>0</v>
      </c>
      <c r="L1190" s="94">
        <f>+H1190-I1190+J1190-K1190</f>
        <v>0</v>
      </c>
      <c r="M1190" s="94">
        <f>+G1190+L1190</f>
        <v>15000000000</v>
      </c>
      <c r="N1190" s="94">
        <f>+N1191</f>
        <v>5923289050</v>
      </c>
      <c r="O1190" s="94">
        <f>+O1191</f>
        <v>443251000</v>
      </c>
      <c r="P1190" s="94">
        <f>+P1191</f>
        <v>88988950</v>
      </c>
      <c r="Q1190" s="96">
        <f>+Q1191</f>
        <v>88988950</v>
      </c>
    </row>
    <row r="1191" spans="1:17" ht="47.4" thickBot="1" x14ac:dyDescent="0.35">
      <c r="A1191" s="79" t="s">
        <v>431</v>
      </c>
      <c r="B1191" s="56" t="s">
        <v>402</v>
      </c>
      <c r="C1191" s="64"/>
      <c r="D1191" s="16"/>
      <c r="E1191" s="16"/>
      <c r="F1191" s="104" t="s">
        <v>403</v>
      </c>
      <c r="G1191" s="93">
        <f t="shared" ref="G1191:Q1191" si="474">+G1192+G1194+G1196</f>
        <v>15000000000</v>
      </c>
      <c r="H1191" s="93">
        <f t="shared" si="474"/>
        <v>0</v>
      </c>
      <c r="I1191" s="93">
        <f t="shared" si="474"/>
        <v>0</v>
      </c>
      <c r="J1191" s="93">
        <f t="shared" si="474"/>
        <v>0</v>
      </c>
      <c r="K1191" s="93">
        <f t="shared" si="474"/>
        <v>0</v>
      </c>
      <c r="L1191" s="93">
        <f t="shared" si="474"/>
        <v>0</v>
      </c>
      <c r="M1191" s="93">
        <f t="shared" si="474"/>
        <v>15000000000</v>
      </c>
      <c r="N1191" s="93">
        <f t="shared" si="474"/>
        <v>5923289050</v>
      </c>
      <c r="O1191" s="93">
        <f t="shared" si="474"/>
        <v>443251000</v>
      </c>
      <c r="P1191" s="93">
        <f t="shared" si="474"/>
        <v>88988950</v>
      </c>
      <c r="Q1191" s="105">
        <f t="shared" si="474"/>
        <v>88988950</v>
      </c>
    </row>
    <row r="1192" spans="1:17" ht="18.600000000000001" thickBot="1" x14ac:dyDescent="0.35">
      <c r="A1192" s="79" t="s">
        <v>431</v>
      </c>
      <c r="B1192" s="56" t="s">
        <v>404</v>
      </c>
      <c r="C1192" s="64"/>
      <c r="D1192" s="16"/>
      <c r="E1192" s="16"/>
      <c r="F1192" s="104" t="s">
        <v>405</v>
      </c>
      <c r="G1192" s="93">
        <f t="shared" ref="G1192:Q1192" si="475">+G1193</f>
        <v>3974737950</v>
      </c>
      <c r="H1192" s="93">
        <f t="shared" si="475"/>
        <v>0</v>
      </c>
      <c r="I1192" s="93">
        <f t="shared" si="475"/>
        <v>0</v>
      </c>
      <c r="J1192" s="93">
        <f t="shared" si="475"/>
        <v>0</v>
      </c>
      <c r="K1192" s="93">
        <f t="shared" si="475"/>
        <v>0</v>
      </c>
      <c r="L1192" s="93">
        <f t="shared" si="475"/>
        <v>0</v>
      </c>
      <c r="M1192" s="93">
        <f t="shared" si="475"/>
        <v>3974737950</v>
      </c>
      <c r="N1192" s="93">
        <f t="shared" si="475"/>
        <v>10000</v>
      </c>
      <c r="O1192" s="93">
        <f t="shared" si="475"/>
        <v>0</v>
      </c>
      <c r="P1192" s="93">
        <f t="shared" si="475"/>
        <v>0</v>
      </c>
      <c r="Q1192" s="105">
        <f t="shared" si="475"/>
        <v>0</v>
      </c>
    </row>
    <row r="1193" spans="1:17" ht="18.600000000000001" thickBot="1" x14ac:dyDescent="0.35">
      <c r="A1193" s="79" t="s">
        <v>431</v>
      </c>
      <c r="B1193" s="59" t="s">
        <v>406</v>
      </c>
      <c r="C1193" s="60" t="s">
        <v>175</v>
      </c>
      <c r="D1193" s="21">
        <v>54</v>
      </c>
      <c r="E1193" s="21" t="s">
        <v>22</v>
      </c>
      <c r="F1193" s="88" t="s">
        <v>211</v>
      </c>
      <c r="G1193" s="106">
        <v>3974737950</v>
      </c>
      <c r="H1193" s="106">
        <v>0</v>
      </c>
      <c r="I1193" s="106">
        <v>0</v>
      </c>
      <c r="J1193" s="106">
        <v>0</v>
      </c>
      <c r="K1193" s="106">
        <v>0</v>
      </c>
      <c r="L1193" s="106">
        <f>+H1193-I1193+J1193-K1193</f>
        <v>0</v>
      </c>
      <c r="M1193" s="90">
        <f>+G1193+L1193</f>
        <v>3974737950</v>
      </c>
      <c r="N1193" s="106">
        <v>10000</v>
      </c>
      <c r="O1193" s="106">
        <v>0</v>
      </c>
      <c r="P1193" s="106">
        <v>0</v>
      </c>
      <c r="Q1193" s="107">
        <v>0</v>
      </c>
    </row>
    <row r="1194" spans="1:17" ht="31.8" thickBot="1" x14ac:dyDescent="0.35">
      <c r="A1194" s="79" t="s">
        <v>431</v>
      </c>
      <c r="B1194" s="56" t="s">
        <v>407</v>
      </c>
      <c r="C1194" s="64"/>
      <c r="D1194" s="16"/>
      <c r="E1194" s="16"/>
      <c r="F1194" s="104" t="s">
        <v>408</v>
      </c>
      <c r="G1194" s="93">
        <f t="shared" ref="G1194:Q1194" si="476">+G1195</f>
        <v>5396885000</v>
      </c>
      <c r="H1194" s="93">
        <f t="shared" si="476"/>
        <v>0</v>
      </c>
      <c r="I1194" s="93">
        <f t="shared" si="476"/>
        <v>0</v>
      </c>
      <c r="J1194" s="93">
        <f t="shared" si="476"/>
        <v>0</v>
      </c>
      <c r="K1194" s="93">
        <f t="shared" si="476"/>
        <v>0</v>
      </c>
      <c r="L1194" s="93">
        <f t="shared" si="476"/>
        <v>0</v>
      </c>
      <c r="M1194" s="93">
        <f t="shared" si="476"/>
        <v>5396885000</v>
      </c>
      <c r="N1194" s="93">
        <f t="shared" si="476"/>
        <v>5396885000</v>
      </c>
      <c r="O1194" s="93">
        <f t="shared" si="476"/>
        <v>0</v>
      </c>
      <c r="P1194" s="93">
        <f t="shared" si="476"/>
        <v>0</v>
      </c>
      <c r="Q1194" s="105">
        <f t="shared" si="476"/>
        <v>0</v>
      </c>
    </row>
    <row r="1195" spans="1:17" ht="18.600000000000001" thickBot="1" x14ac:dyDescent="0.35">
      <c r="A1195" s="79" t="s">
        <v>431</v>
      </c>
      <c r="B1195" s="59" t="s">
        <v>409</v>
      </c>
      <c r="C1195" s="60" t="s">
        <v>175</v>
      </c>
      <c r="D1195" s="21">
        <v>54</v>
      </c>
      <c r="E1195" s="21" t="s">
        <v>22</v>
      </c>
      <c r="F1195" s="88" t="s">
        <v>211</v>
      </c>
      <c r="G1195" s="106">
        <v>5396885000</v>
      </c>
      <c r="H1195" s="106">
        <v>0</v>
      </c>
      <c r="I1195" s="106">
        <v>0</v>
      </c>
      <c r="J1195" s="106">
        <v>0</v>
      </c>
      <c r="K1195" s="106">
        <v>0</v>
      </c>
      <c r="L1195" s="106">
        <f>+H1195-I1195+J1195-K1195</f>
        <v>0</v>
      </c>
      <c r="M1195" s="90">
        <f>+G1195+L1195</f>
        <v>5396885000</v>
      </c>
      <c r="N1195" s="90">
        <v>5396885000</v>
      </c>
      <c r="O1195" s="90">
        <v>0</v>
      </c>
      <c r="P1195" s="90">
        <v>0</v>
      </c>
      <c r="Q1195" s="91">
        <v>0</v>
      </c>
    </row>
    <row r="1196" spans="1:17" ht="18.600000000000001" thickBot="1" x14ac:dyDescent="0.35">
      <c r="A1196" s="79" t="s">
        <v>431</v>
      </c>
      <c r="B1196" s="56" t="s">
        <v>410</v>
      </c>
      <c r="C1196" s="64"/>
      <c r="D1196" s="16"/>
      <c r="E1196" s="16"/>
      <c r="F1196" s="104" t="s">
        <v>221</v>
      </c>
      <c r="G1196" s="93">
        <f t="shared" ref="G1196:Q1196" si="477">+G1197</f>
        <v>5628377050</v>
      </c>
      <c r="H1196" s="93">
        <f t="shared" si="477"/>
        <v>0</v>
      </c>
      <c r="I1196" s="93">
        <f t="shared" si="477"/>
        <v>0</v>
      </c>
      <c r="J1196" s="93">
        <f t="shared" si="477"/>
        <v>0</v>
      </c>
      <c r="K1196" s="93">
        <f t="shared" si="477"/>
        <v>0</v>
      </c>
      <c r="L1196" s="93">
        <f t="shared" si="477"/>
        <v>0</v>
      </c>
      <c r="M1196" s="93">
        <f t="shared" si="477"/>
        <v>5628377050</v>
      </c>
      <c r="N1196" s="93">
        <f t="shared" si="477"/>
        <v>526394050</v>
      </c>
      <c r="O1196" s="93">
        <f t="shared" si="477"/>
        <v>443251000</v>
      </c>
      <c r="P1196" s="93">
        <f t="shared" si="477"/>
        <v>88988950</v>
      </c>
      <c r="Q1196" s="105">
        <f t="shared" si="477"/>
        <v>88988950</v>
      </c>
    </row>
    <row r="1197" spans="1:17" ht="18.600000000000001" thickBot="1" x14ac:dyDescent="0.35">
      <c r="A1197" s="79" t="s">
        <v>431</v>
      </c>
      <c r="B1197" s="59" t="s">
        <v>411</v>
      </c>
      <c r="C1197" s="60" t="s">
        <v>175</v>
      </c>
      <c r="D1197" s="21">
        <v>54</v>
      </c>
      <c r="E1197" s="21" t="s">
        <v>22</v>
      </c>
      <c r="F1197" s="88" t="s">
        <v>211</v>
      </c>
      <c r="G1197" s="106">
        <v>5628377050</v>
      </c>
      <c r="H1197" s="106">
        <v>0</v>
      </c>
      <c r="I1197" s="106">
        <v>0</v>
      </c>
      <c r="J1197" s="106">
        <v>0</v>
      </c>
      <c r="K1197" s="106">
        <v>0</v>
      </c>
      <c r="L1197" s="106">
        <f>+H1197-I1197+J1197-K1197</f>
        <v>0</v>
      </c>
      <c r="M1197" s="90">
        <f>+G1197+L1197</f>
        <v>5628377050</v>
      </c>
      <c r="N1197" s="106">
        <v>526394050</v>
      </c>
      <c r="O1197" s="106">
        <v>443251000</v>
      </c>
      <c r="P1197" s="106">
        <v>88988950</v>
      </c>
      <c r="Q1197" s="107">
        <v>88988950</v>
      </c>
    </row>
    <row r="1198" spans="1:17" ht="31.8" thickBot="1" x14ac:dyDescent="0.35">
      <c r="A1198" s="79" t="s">
        <v>431</v>
      </c>
      <c r="B1198" s="15" t="s">
        <v>327</v>
      </c>
      <c r="C1198" s="53"/>
      <c r="D1198" s="53"/>
      <c r="E1198" s="53"/>
      <c r="F1198" s="104" t="s">
        <v>328</v>
      </c>
      <c r="G1198" s="95">
        <f t="shared" ref="G1198:Q1202" si="478">+G1199</f>
        <v>2500000000</v>
      </c>
      <c r="H1198" s="95">
        <f t="shared" si="478"/>
        <v>0</v>
      </c>
      <c r="I1198" s="95">
        <f t="shared" si="478"/>
        <v>0</v>
      </c>
      <c r="J1198" s="95">
        <f t="shared" si="478"/>
        <v>0</v>
      </c>
      <c r="K1198" s="95">
        <f t="shared" si="478"/>
        <v>0</v>
      </c>
      <c r="L1198" s="95">
        <f t="shared" si="478"/>
        <v>0</v>
      </c>
      <c r="M1198" s="95">
        <f t="shared" si="478"/>
        <v>2500000000</v>
      </c>
      <c r="N1198" s="95">
        <f t="shared" si="478"/>
        <v>2006783093.0899999</v>
      </c>
      <c r="O1198" s="95">
        <f t="shared" si="478"/>
        <v>1829517278.8599999</v>
      </c>
      <c r="P1198" s="95">
        <f t="shared" si="478"/>
        <v>640578068.25999999</v>
      </c>
      <c r="Q1198" s="97">
        <f t="shared" si="478"/>
        <v>575411689.25999999</v>
      </c>
    </row>
    <row r="1199" spans="1:17" ht="18.600000000000001" thickBot="1" x14ac:dyDescent="0.35">
      <c r="A1199" s="79" t="s">
        <v>431</v>
      </c>
      <c r="B1199" s="15" t="s">
        <v>329</v>
      </c>
      <c r="C1199" s="21"/>
      <c r="D1199" s="21"/>
      <c r="E1199" s="21"/>
      <c r="F1199" s="85" t="s">
        <v>204</v>
      </c>
      <c r="G1199" s="95">
        <f t="shared" si="478"/>
        <v>2500000000</v>
      </c>
      <c r="H1199" s="95">
        <f t="shared" si="478"/>
        <v>0</v>
      </c>
      <c r="I1199" s="95">
        <f t="shared" si="478"/>
        <v>0</v>
      </c>
      <c r="J1199" s="95">
        <f t="shared" si="478"/>
        <v>0</v>
      </c>
      <c r="K1199" s="95">
        <f t="shared" si="478"/>
        <v>0</v>
      </c>
      <c r="L1199" s="95">
        <f t="shared" si="478"/>
        <v>0</v>
      </c>
      <c r="M1199" s="95">
        <f t="shared" si="478"/>
        <v>2500000000</v>
      </c>
      <c r="N1199" s="95">
        <f t="shared" si="478"/>
        <v>2006783093.0899999</v>
      </c>
      <c r="O1199" s="95">
        <f t="shared" si="478"/>
        <v>1829517278.8599999</v>
      </c>
      <c r="P1199" s="95">
        <f t="shared" si="478"/>
        <v>640578068.25999999</v>
      </c>
      <c r="Q1199" s="97">
        <f t="shared" si="478"/>
        <v>575411689.25999999</v>
      </c>
    </row>
    <row r="1200" spans="1:17" ht="31.8" thickBot="1" x14ac:dyDescent="0.35">
      <c r="A1200" s="79" t="s">
        <v>431</v>
      </c>
      <c r="B1200" s="15" t="s">
        <v>330</v>
      </c>
      <c r="C1200" s="21"/>
      <c r="D1200" s="21"/>
      <c r="E1200" s="21"/>
      <c r="F1200" s="85" t="s">
        <v>331</v>
      </c>
      <c r="G1200" s="95">
        <f t="shared" si="478"/>
        <v>2500000000</v>
      </c>
      <c r="H1200" s="95">
        <f t="shared" si="478"/>
        <v>0</v>
      </c>
      <c r="I1200" s="95">
        <f t="shared" si="478"/>
        <v>0</v>
      </c>
      <c r="J1200" s="95">
        <f t="shared" si="478"/>
        <v>0</v>
      </c>
      <c r="K1200" s="95">
        <f t="shared" si="478"/>
        <v>0</v>
      </c>
      <c r="L1200" s="95">
        <f t="shared" si="478"/>
        <v>0</v>
      </c>
      <c r="M1200" s="95">
        <f t="shared" si="478"/>
        <v>2500000000</v>
      </c>
      <c r="N1200" s="95">
        <f t="shared" si="478"/>
        <v>2006783093.0899999</v>
      </c>
      <c r="O1200" s="95">
        <f t="shared" si="478"/>
        <v>1829517278.8599999</v>
      </c>
      <c r="P1200" s="95">
        <f t="shared" si="478"/>
        <v>640578068.25999999</v>
      </c>
      <c r="Q1200" s="97">
        <f t="shared" si="478"/>
        <v>575411689.25999999</v>
      </c>
    </row>
    <row r="1201" spans="1:17" ht="31.8" thickBot="1" x14ac:dyDescent="0.35">
      <c r="A1201" s="79" t="s">
        <v>431</v>
      </c>
      <c r="B1201" s="15" t="s">
        <v>332</v>
      </c>
      <c r="C1201" s="21"/>
      <c r="D1201" s="21"/>
      <c r="E1201" s="21"/>
      <c r="F1201" s="85" t="s">
        <v>331</v>
      </c>
      <c r="G1201" s="95">
        <f t="shared" si="478"/>
        <v>2500000000</v>
      </c>
      <c r="H1201" s="95">
        <f t="shared" si="478"/>
        <v>0</v>
      </c>
      <c r="I1201" s="95">
        <f t="shared" si="478"/>
        <v>0</v>
      </c>
      <c r="J1201" s="95">
        <f t="shared" si="478"/>
        <v>0</v>
      </c>
      <c r="K1201" s="95">
        <f t="shared" si="478"/>
        <v>0</v>
      </c>
      <c r="L1201" s="95">
        <f t="shared" si="478"/>
        <v>0</v>
      </c>
      <c r="M1201" s="95">
        <f t="shared" si="478"/>
        <v>2500000000</v>
      </c>
      <c r="N1201" s="95">
        <f t="shared" si="478"/>
        <v>2006783093.0899999</v>
      </c>
      <c r="O1201" s="95">
        <f t="shared" si="478"/>
        <v>1829517278.8599999</v>
      </c>
      <c r="P1201" s="95">
        <f t="shared" si="478"/>
        <v>640578068.25999999</v>
      </c>
      <c r="Q1201" s="97">
        <f t="shared" si="478"/>
        <v>575411689.25999999</v>
      </c>
    </row>
    <row r="1202" spans="1:17" ht="18.600000000000001" thickBot="1" x14ac:dyDescent="0.35">
      <c r="A1202" s="79" t="s">
        <v>431</v>
      </c>
      <c r="B1202" s="15" t="s">
        <v>333</v>
      </c>
      <c r="C1202" s="21"/>
      <c r="D1202" s="21"/>
      <c r="E1202" s="21"/>
      <c r="F1202" s="104" t="s">
        <v>334</v>
      </c>
      <c r="G1202" s="95">
        <f t="shared" si="478"/>
        <v>2500000000</v>
      </c>
      <c r="H1202" s="95">
        <f t="shared" si="478"/>
        <v>0</v>
      </c>
      <c r="I1202" s="95">
        <f t="shared" si="478"/>
        <v>0</v>
      </c>
      <c r="J1202" s="95">
        <f t="shared" si="478"/>
        <v>0</v>
      </c>
      <c r="K1202" s="95">
        <f t="shared" si="478"/>
        <v>0</v>
      </c>
      <c r="L1202" s="95">
        <f t="shared" si="478"/>
        <v>0</v>
      </c>
      <c r="M1202" s="95">
        <f t="shared" si="478"/>
        <v>2500000000</v>
      </c>
      <c r="N1202" s="95">
        <f t="shared" si="478"/>
        <v>2006783093.0899999</v>
      </c>
      <c r="O1202" s="95">
        <f t="shared" si="478"/>
        <v>1829517278.8599999</v>
      </c>
      <c r="P1202" s="95">
        <f t="shared" si="478"/>
        <v>640578068.25999999</v>
      </c>
      <c r="Q1202" s="97">
        <f t="shared" si="478"/>
        <v>575411689.25999999</v>
      </c>
    </row>
    <row r="1203" spans="1:17" ht="18.600000000000001" thickBot="1" x14ac:dyDescent="0.35">
      <c r="A1203" s="79" t="s">
        <v>431</v>
      </c>
      <c r="B1203" s="20" t="s">
        <v>335</v>
      </c>
      <c r="C1203" s="21" t="s">
        <v>175</v>
      </c>
      <c r="D1203" s="21">
        <v>11</v>
      </c>
      <c r="E1203" s="21" t="s">
        <v>22</v>
      </c>
      <c r="F1203" s="88" t="s">
        <v>211</v>
      </c>
      <c r="G1203" s="90">
        <v>2500000000</v>
      </c>
      <c r="H1203" s="90">
        <v>0</v>
      </c>
      <c r="I1203" s="90">
        <v>0</v>
      </c>
      <c r="J1203" s="90">
        <v>0</v>
      </c>
      <c r="K1203" s="90">
        <v>0</v>
      </c>
      <c r="L1203" s="90">
        <f>+H1203-I1203+J1203-K1203</f>
        <v>0</v>
      </c>
      <c r="M1203" s="90">
        <f>+G1203+L1203</f>
        <v>2500000000</v>
      </c>
      <c r="N1203" s="90">
        <v>2006783093.0899999</v>
      </c>
      <c r="O1203" s="90">
        <v>1829517278.8599999</v>
      </c>
      <c r="P1203" s="90">
        <v>640578068.25999999</v>
      </c>
      <c r="Q1203" s="91">
        <v>575411689.25999999</v>
      </c>
    </row>
    <row r="1204" spans="1:17" ht="18.600000000000001" thickBot="1" x14ac:dyDescent="0.35">
      <c r="A1204" s="79" t="s">
        <v>431</v>
      </c>
      <c r="B1204" s="15" t="s">
        <v>336</v>
      </c>
      <c r="C1204" s="21"/>
      <c r="D1204" s="21"/>
      <c r="E1204" s="21"/>
      <c r="F1204" s="85" t="s">
        <v>337</v>
      </c>
      <c r="G1204" s="95">
        <f t="shared" ref="G1204:Q1204" si="479">+G1205</f>
        <v>177265214000</v>
      </c>
      <c r="H1204" s="95">
        <f t="shared" si="479"/>
        <v>0</v>
      </c>
      <c r="I1204" s="95">
        <f t="shared" si="479"/>
        <v>0</v>
      </c>
      <c r="J1204" s="95">
        <f t="shared" si="479"/>
        <v>20000000000</v>
      </c>
      <c r="K1204" s="95">
        <f t="shared" si="479"/>
        <v>20000000000</v>
      </c>
      <c r="L1204" s="95">
        <f t="shared" si="479"/>
        <v>0</v>
      </c>
      <c r="M1204" s="95">
        <f t="shared" si="479"/>
        <v>177265214000</v>
      </c>
      <c r="N1204" s="95">
        <f t="shared" si="479"/>
        <v>150726630770.33002</v>
      </c>
      <c r="O1204" s="95">
        <f t="shared" si="479"/>
        <v>38274010159.279999</v>
      </c>
      <c r="P1204" s="95">
        <f t="shared" si="479"/>
        <v>11355792604.24</v>
      </c>
      <c r="Q1204" s="97">
        <f t="shared" si="479"/>
        <v>11352663970.24</v>
      </c>
    </row>
    <row r="1205" spans="1:17" ht="18.600000000000001" thickBot="1" x14ac:dyDescent="0.35">
      <c r="A1205" s="79" t="s">
        <v>431</v>
      </c>
      <c r="B1205" s="15" t="s">
        <v>338</v>
      </c>
      <c r="C1205" s="21"/>
      <c r="D1205" s="21"/>
      <c r="E1205" s="21"/>
      <c r="F1205" s="85" t="s">
        <v>204</v>
      </c>
      <c r="G1205" s="95">
        <f t="shared" ref="G1205:Q1205" si="480">+G1206+G1212</f>
        <v>177265214000</v>
      </c>
      <c r="H1205" s="95">
        <f t="shared" si="480"/>
        <v>0</v>
      </c>
      <c r="I1205" s="95">
        <f t="shared" si="480"/>
        <v>0</v>
      </c>
      <c r="J1205" s="95">
        <f t="shared" si="480"/>
        <v>20000000000</v>
      </c>
      <c r="K1205" s="95">
        <f t="shared" si="480"/>
        <v>20000000000</v>
      </c>
      <c r="L1205" s="95">
        <f t="shared" si="480"/>
        <v>0</v>
      </c>
      <c r="M1205" s="95">
        <f t="shared" si="480"/>
        <v>177265214000</v>
      </c>
      <c r="N1205" s="95">
        <f t="shared" si="480"/>
        <v>150726630770.33002</v>
      </c>
      <c r="O1205" s="95">
        <f t="shared" si="480"/>
        <v>38274010159.279999</v>
      </c>
      <c r="P1205" s="95">
        <f t="shared" si="480"/>
        <v>11355792604.24</v>
      </c>
      <c r="Q1205" s="97">
        <f t="shared" si="480"/>
        <v>11352663970.24</v>
      </c>
    </row>
    <row r="1206" spans="1:17" ht="47.4" thickBot="1" x14ac:dyDescent="0.35">
      <c r="A1206" s="79" t="s">
        <v>431</v>
      </c>
      <c r="B1206" s="15" t="s">
        <v>339</v>
      </c>
      <c r="C1206" s="21"/>
      <c r="D1206" s="21"/>
      <c r="E1206" s="21"/>
      <c r="F1206" s="104" t="s">
        <v>340</v>
      </c>
      <c r="G1206" s="95">
        <f t="shared" ref="G1206:Q1206" si="481">+G1207</f>
        <v>176465214000</v>
      </c>
      <c r="H1206" s="95">
        <f t="shared" si="481"/>
        <v>0</v>
      </c>
      <c r="I1206" s="95">
        <f t="shared" si="481"/>
        <v>0</v>
      </c>
      <c r="J1206" s="95">
        <f t="shared" si="481"/>
        <v>20000000000</v>
      </c>
      <c r="K1206" s="95">
        <f t="shared" si="481"/>
        <v>20000000000</v>
      </c>
      <c r="L1206" s="95">
        <f t="shared" si="481"/>
        <v>0</v>
      </c>
      <c r="M1206" s="95">
        <f t="shared" si="481"/>
        <v>176465214000</v>
      </c>
      <c r="N1206" s="95">
        <f t="shared" si="481"/>
        <v>150081930666.57001</v>
      </c>
      <c r="O1206" s="95">
        <f t="shared" si="481"/>
        <v>37744817420.529999</v>
      </c>
      <c r="P1206" s="95">
        <f t="shared" si="481"/>
        <v>11184076541.690001</v>
      </c>
      <c r="Q1206" s="97">
        <f t="shared" si="481"/>
        <v>11184076541.690001</v>
      </c>
    </row>
    <row r="1207" spans="1:17" ht="47.4" thickBot="1" x14ac:dyDescent="0.35">
      <c r="A1207" s="79" t="s">
        <v>431</v>
      </c>
      <c r="B1207" s="15" t="s">
        <v>341</v>
      </c>
      <c r="C1207" s="53"/>
      <c r="D1207" s="53"/>
      <c r="E1207" s="53"/>
      <c r="F1207" s="85" t="s">
        <v>340</v>
      </c>
      <c r="G1207" s="95">
        <f t="shared" ref="G1207:Q1207" si="482">+G1208+G1210</f>
        <v>176465214000</v>
      </c>
      <c r="H1207" s="95">
        <f t="shared" si="482"/>
        <v>0</v>
      </c>
      <c r="I1207" s="95">
        <f t="shared" si="482"/>
        <v>0</v>
      </c>
      <c r="J1207" s="95">
        <f t="shared" si="482"/>
        <v>20000000000</v>
      </c>
      <c r="K1207" s="95">
        <f t="shared" si="482"/>
        <v>20000000000</v>
      </c>
      <c r="L1207" s="95">
        <f t="shared" si="482"/>
        <v>0</v>
      </c>
      <c r="M1207" s="95">
        <f t="shared" si="482"/>
        <v>176465214000</v>
      </c>
      <c r="N1207" s="95">
        <f t="shared" si="482"/>
        <v>150081930666.57001</v>
      </c>
      <c r="O1207" s="95">
        <f t="shared" si="482"/>
        <v>37744817420.529999</v>
      </c>
      <c r="P1207" s="95">
        <f t="shared" si="482"/>
        <v>11184076541.690001</v>
      </c>
      <c r="Q1207" s="97">
        <f t="shared" si="482"/>
        <v>11184076541.690001</v>
      </c>
    </row>
    <row r="1208" spans="1:17" ht="18.600000000000001" thickBot="1" x14ac:dyDescent="0.35">
      <c r="A1208" s="79" t="s">
        <v>431</v>
      </c>
      <c r="B1208" s="15" t="s">
        <v>342</v>
      </c>
      <c r="C1208" s="53"/>
      <c r="D1208" s="53"/>
      <c r="E1208" s="53"/>
      <c r="F1208" s="85" t="s">
        <v>343</v>
      </c>
      <c r="G1208" s="95">
        <f t="shared" ref="G1208:Q1208" si="483">+G1209</f>
        <v>114613483443</v>
      </c>
      <c r="H1208" s="95">
        <f t="shared" si="483"/>
        <v>0</v>
      </c>
      <c r="I1208" s="95">
        <f t="shared" si="483"/>
        <v>0</v>
      </c>
      <c r="J1208" s="95">
        <f t="shared" si="483"/>
        <v>20000000000</v>
      </c>
      <c r="K1208" s="95">
        <f t="shared" si="483"/>
        <v>0</v>
      </c>
      <c r="L1208" s="95">
        <f t="shared" si="483"/>
        <v>20000000000</v>
      </c>
      <c r="M1208" s="95">
        <f t="shared" si="483"/>
        <v>134613483443</v>
      </c>
      <c r="N1208" s="95">
        <f t="shared" si="483"/>
        <v>125457144155.57001</v>
      </c>
      <c r="O1208" s="95">
        <f t="shared" si="483"/>
        <v>32326698475.529999</v>
      </c>
      <c r="P1208" s="95">
        <f t="shared" si="483"/>
        <v>9931879909.5300007</v>
      </c>
      <c r="Q1208" s="97">
        <f t="shared" si="483"/>
        <v>9931879909.5300007</v>
      </c>
    </row>
    <row r="1209" spans="1:17" ht="18.600000000000001" thickBot="1" x14ac:dyDescent="0.35">
      <c r="A1209" s="79" t="s">
        <v>431</v>
      </c>
      <c r="B1209" s="20" t="s">
        <v>344</v>
      </c>
      <c r="C1209" s="21" t="s">
        <v>21</v>
      </c>
      <c r="D1209" s="21">
        <v>20</v>
      </c>
      <c r="E1209" s="21" t="s">
        <v>22</v>
      </c>
      <c r="F1209" s="88" t="s">
        <v>211</v>
      </c>
      <c r="G1209" s="90">
        <v>114613483443</v>
      </c>
      <c r="H1209" s="90">
        <v>0</v>
      </c>
      <c r="I1209" s="90">
        <v>0</v>
      </c>
      <c r="J1209" s="90">
        <v>20000000000</v>
      </c>
      <c r="K1209" s="90">
        <v>0</v>
      </c>
      <c r="L1209" s="90">
        <f>+H1209-I1209+J1209-K1209</f>
        <v>20000000000</v>
      </c>
      <c r="M1209" s="90">
        <f>+G1209+L1209</f>
        <v>134613483443</v>
      </c>
      <c r="N1209" s="90">
        <v>125457144155.57001</v>
      </c>
      <c r="O1209" s="90">
        <v>32326698475.529999</v>
      </c>
      <c r="P1209" s="90">
        <v>9931879909.5300007</v>
      </c>
      <c r="Q1209" s="91">
        <v>9931879909.5300007</v>
      </c>
    </row>
    <row r="1210" spans="1:17" ht="18.600000000000001" thickBot="1" x14ac:dyDescent="0.35">
      <c r="A1210" s="79" t="s">
        <v>431</v>
      </c>
      <c r="B1210" s="15" t="s">
        <v>345</v>
      </c>
      <c r="C1210" s="21"/>
      <c r="D1210" s="21"/>
      <c r="E1210" s="21"/>
      <c r="F1210" s="85" t="s">
        <v>346</v>
      </c>
      <c r="G1210" s="95">
        <f t="shared" ref="G1210:Q1210" si="484">+G1211</f>
        <v>61851730557</v>
      </c>
      <c r="H1210" s="95">
        <f t="shared" si="484"/>
        <v>0</v>
      </c>
      <c r="I1210" s="95">
        <f t="shared" si="484"/>
        <v>0</v>
      </c>
      <c r="J1210" s="95">
        <f t="shared" si="484"/>
        <v>0</v>
      </c>
      <c r="K1210" s="95">
        <f t="shared" si="484"/>
        <v>20000000000</v>
      </c>
      <c r="L1210" s="95">
        <f t="shared" si="484"/>
        <v>-20000000000</v>
      </c>
      <c r="M1210" s="95">
        <f t="shared" si="484"/>
        <v>41851730557</v>
      </c>
      <c r="N1210" s="95">
        <f t="shared" si="484"/>
        <v>24624786511</v>
      </c>
      <c r="O1210" s="95">
        <f t="shared" si="484"/>
        <v>5418118945</v>
      </c>
      <c r="P1210" s="95">
        <f t="shared" si="484"/>
        <v>1252196632.1600001</v>
      </c>
      <c r="Q1210" s="97">
        <f t="shared" si="484"/>
        <v>1252196632.1600001</v>
      </c>
    </row>
    <row r="1211" spans="1:17" ht="18.600000000000001" thickBot="1" x14ac:dyDescent="0.35">
      <c r="A1211" s="79" t="s">
        <v>431</v>
      </c>
      <c r="B1211" s="20" t="s">
        <v>347</v>
      </c>
      <c r="C1211" s="21" t="s">
        <v>21</v>
      </c>
      <c r="D1211" s="21">
        <v>20</v>
      </c>
      <c r="E1211" s="21" t="s">
        <v>22</v>
      </c>
      <c r="F1211" s="88" t="s">
        <v>211</v>
      </c>
      <c r="G1211" s="90">
        <v>61851730557</v>
      </c>
      <c r="H1211" s="90">
        <v>0</v>
      </c>
      <c r="I1211" s="90">
        <v>0</v>
      </c>
      <c r="J1211" s="90">
        <v>0</v>
      </c>
      <c r="K1211" s="90">
        <v>20000000000</v>
      </c>
      <c r="L1211" s="90">
        <f>+H1211-I1211+J1211-K1211</f>
        <v>-20000000000</v>
      </c>
      <c r="M1211" s="90">
        <f>+G1211+L1211</f>
        <v>41851730557</v>
      </c>
      <c r="N1211" s="90">
        <v>24624786511</v>
      </c>
      <c r="O1211" s="90">
        <v>5418118945</v>
      </c>
      <c r="P1211" s="90">
        <v>1252196632.1600001</v>
      </c>
      <c r="Q1211" s="91">
        <v>1252196632.1600001</v>
      </c>
    </row>
    <row r="1212" spans="1:17" ht="31.8" thickBot="1" x14ac:dyDescent="0.35">
      <c r="A1212" s="79" t="s">
        <v>431</v>
      </c>
      <c r="B1212" s="15" t="s">
        <v>348</v>
      </c>
      <c r="C1212" s="21"/>
      <c r="D1212" s="21"/>
      <c r="E1212" s="21"/>
      <c r="F1212" s="85" t="s">
        <v>349</v>
      </c>
      <c r="G1212" s="95">
        <f t="shared" ref="G1212:Q1214" si="485">+G1213</f>
        <v>800000000</v>
      </c>
      <c r="H1212" s="95">
        <f t="shared" si="485"/>
        <v>0</v>
      </c>
      <c r="I1212" s="95">
        <f t="shared" si="485"/>
        <v>0</v>
      </c>
      <c r="J1212" s="95">
        <f t="shared" si="485"/>
        <v>0</v>
      </c>
      <c r="K1212" s="95">
        <f t="shared" si="485"/>
        <v>0</v>
      </c>
      <c r="L1212" s="95">
        <f t="shared" si="485"/>
        <v>0</v>
      </c>
      <c r="M1212" s="95">
        <f t="shared" si="485"/>
        <v>800000000</v>
      </c>
      <c r="N1212" s="95">
        <f t="shared" si="485"/>
        <v>644700103.75999999</v>
      </c>
      <c r="O1212" s="95">
        <f t="shared" si="485"/>
        <v>529192738.75</v>
      </c>
      <c r="P1212" s="95">
        <f t="shared" si="485"/>
        <v>171716062.55000001</v>
      </c>
      <c r="Q1212" s="97">
        <f t="shared" si="485"/>
        <v>168587428.55000001</v>
      </c>
    </row>
    <row r="1213" spans="1:17" ht="31.8" thickBot="1" x14ac:dyDescent="0.35">
      <c r="A1213" s="79" t="s">
        <v>431</v>
      </c>
      <c r="B1213" s="15" t="s">
        <v>350</v>
      </c>
      <c r="C1213" s="21"/>
      <c r="D1213" s="21"/>
      <c r="E1213" s="21"/>
      <c r="F1213" s="85" t="s">
        <v>349</v>
      </c>
      <c r="G1213" s="95">
        <f t="shared" si="485"/>
        <v>800000000</v>
      </c>
      <c r="H1213" s="95">
        <f t="shared" si="485"/>
        <v>0</v>
      </c>
      <c r="I1213" s="95">
        <f t="shared" si="485"/>
        <v>0</v>
      </c>
      <c r="J1213" s="95">
        <f t="shared" si="485"/>
        <v>0</v>
      </c>
      <c r="K1213" s="95">
        <f t="shared" si="485"/>
        <v>0</v>
      </c>
      <c r="L1213" s="95">
        <f t="shared" si="485"/>
        <v>0</v>
      </c>
      <c r="M1213" s="95">
        <f t="shared" si="485"/>
        <v>800000000</v>
      </c>
      <c r="N1213" s="95">
        <f t="shared" si="485"/>
        <v>644700103.75999999</v>
      </c>
      <c r="O1213" s="95">
        <f t="shared" si="485"/>
        <v>529192738.75</v>
      </c>
      <c r="P1213" s="95">
        <f t="shared" si="485"/>
        <v>171716062.55000001</v>
      </c>
      <c r="Q1213" s="97">
        <f t="shared" si="485"/>
        <v>168587428.55000001</v>
      </c>
    </row>
    <row r="1214" spans="1:17" ht="18.600000000000001" thickBot="1" x14ac:dyDescent="0.35">
      <c r="A1214" s="79" t="s">
        <v>431</v>
      </c>
      <c r="B1214" s="15" t="s">
        <v>351</v>
      </c>
      <c r="C1214" s="21"/>
      <c r="D1214" s="21"/>
      <c r="E1214" s="21"/>
      <c r="F1214" s="85" t="s">
        <v>334</v>
      </c>
      <c r="G1214" s="86">
        <f t="shared" si="485"/>
        <v>800000000</v>
      </c>
      <c r="H1214" s="86">
        <f t="shared" si="485"/>
        <v>0</v>
      </c>
      <c r="I1214" s="86">
        <f t="shared" si="485"/>
        <v>0</v>
      </c>
      <c r="J1214" s="86">
        <f t="shared" si="485"/>
        <v>0</v>
      </c>
      <c r="K1214" s="86">
        <f t="shared" si="485"/>
        <v>0</v>
      </c>
      <c r="L1214" s="86">
        <f t="shared" si="485"/>
        <v>0</v>
      </c>
      <c r="M1214" s="86">
        <f t="shared" si="485"/>
        <v>800000000</v>
      </c>
      <c r="N1214" s="86">
        <f t="shared" si="485"/>
        <v>644700103.75999999</v>
      </c>
      <c r="O1214" s="86">
        <f t="shared" si="485"/>
        <v>529192738.75</v>
      </c>
      <c r="P1214" s="86">
        <f t="shared" si="485"/>
        <v>171716062.55000001</v>
      </c>
      <c r="Q1214" s="87">
        <f t="shared" si="485"/>
        <v>168587428.55000001</v>
      </c>
    </row>
    <row r="1215" spans="1:17" ht="18.600000000000001" thickBot="1" x14ac:dyDescent="0.35">
      <c r="A1215" s="79" t="s">
        <v>431</v>
      </c>
      <c r="B1215" s="20" t="s">
        <v>352</v>
      </c>
      <c r="C1215" s="21" t="s">
        <v>175</v>
      </c>
      <c r="D1215" s="21">
        <v>11</v>
      </c>
      <c r="E1215" s="21" t="s">
        <v>22</v>
      </c>
      <c r="F1215" s="88" t="s">
        <v>211</v>
      </c>
      <c r="G1215" s="90">
        <v>800000000</v>
      </c>
      <c r="H1215" s="90">
        <v>0</v>
      </c>
      <c r="I1215" s="90">
        <v>0</v>
      </c>
      <c r="J1215" s="90">
        <v>0</v>
      </c>
      <c r="K1215" s="90">
        <v>0</v>
      </c>
      <c r="L1215" s="90">
        <f>+H1215-I1215+J1215-K1215</f>
        <v>0</v>
      </c>
      <c r="M1215" s="90">
        <f>+G1215+L1215</f>
        <v>800000000</v>
      </c>
      <c r="N1215" s="90">
        <v>644700103.75999999</v>
      </c>
      <c r="O1215" s="90">
        <v>529192738.75</v>
      </c>
      <c r="P1215" s="90">
        <v>171716062.55000001</v>
      </c>
      <c r="Q1215" s="91">
        <v>168587428.55000001</v>
      </c>
    </row>
    <row r="1216" spans="1:17" ht="18.600000000000001" thickBot="1" x14ac:dyDescent="0.35">
      <c r="A1216" s="79" t="s">
        <v>431</v>
      </c>
      <c r="B1216" s="15" t="s">
        <v>353</v>
      </c>
      <c r="C1216" s="21"/>
      <c r="D1216" s="21"/>
      <c r="E1216" s="21"/>
      <c r="F1216" s="85" t="s">
        <v>354</v>
      </c>
      <c r="G1216" s="93">
        <f t="shared" ref="G1216:Q1216" si="486">+G1217</f>
        <v>4650000000</v>
      </c>
      <c r="H1216" s="93">
        <f t="shared" si="486"/>
        <v>0</v>
      </c>
      <c r="I1216" s="93">
        <f t="shared" si="486"/>
        <v>0</v>
      </c>
      <c r="J1216" s="93">
        <f t="shared" si="486"/>
        <v>0</v>
      </c>
      <c r="K1216" s="93">
        <f t="shared" si="486"/>
        <v>0</v>
      </c>
      <c r="L1216" s="93">
        <f t="shared" si="486"/>
        <v>0</v>
      </c>
      <c r="M1216" s="93">
        <f t="shared" si="486"/>
        <v>4650000000</v>
      </c>
      <c r="N1216" s="93">
        <f t="shared" si="486"/>
        <v>3731603069.6199999</v>
      </c>
      <c r="O1216" s="93">
        <f t="shared" si="486"/>
        <v>2500036977.5999999</v>
      </c>
      <c r="P1216" s="93">
        <f t="shared" si="486"/>
        <v>772814537.18999994</v>
      </c>
      <c r="Q1216" s="105">
        <f t="shared" si="486"/>
        <v>764343363.18999994</v>
      </c>
    </row>
    <row r="1217" spans="1:17" ht="18.600000000000001" thickBot="1" x14ac:dyDescent="0.35">
      <c r="A1217" s="79" t="s">
        <v>431</v>
      </c>
      <c r="B1217" s="15" t="s">
        <v>355</v>
      </c>
      <c r="C1217" s="21"/>
      <c r="D1217" s="21"/>
      <c r="E1217" s="21"/>
      <c r="F1217" s="104" t="s">
        <v>204</v>
      </c>
      <c r="G1217" s="93">
        <f t="shared" ref="G1217:Q1217" si="487">G1218+G1223</f>
        <v>4650000000</v>
      </c>
      <c r="H1217" s="93">
        <f t="shared" si="487"/>
        <v>0</v>
      </c>
      <c r="I1217" s="93">
        <f t="shared" si="487"/>
        <v>0</v>
      </c>
      <c r="J1217" s="93">
        <f t="shared" si="487"/>
        <v>0</v>
      </c>
      <c r="K1217" s="93">
        <f t="shared" si="487"/>
        <v>0</v>
      </c>
      <c r="L1217" s="93">
        <f t="shared" si="487"/>
        <v>0</v>
      </c>
      <c r="M1217" s="93">
        <f t="shared" si="487"/>
        <v>4650000000</v>
      </c>
      <c r="N1217" s="93">
        <f t="shared" si="487"/>
        <v>3731603069.6199999</v>
      </c>
      <c r="O1217" s="93">
        <f t="shared" si="487"/>
        <v>2500036977.5999999</v>
      </c>
      <c r="P1217" s="93">
        <f t="shared" si="487"/>
        <v>772814537.18999994</v>
      </c>
      <c r="Q1217" s="105">
        <f t="shared" si="487"/>
        <v>764343363.18999994</v>
      </c>
    </row>
    <row r="1218" spans="1:17" ht="31.8" thickBot="1" x14ac:dyDescent="0.35">
      <c r="A1218" s="79" t="s">
        <v>431</v>
      </c>
      <c r="B1218" s="15" t="s">
        <v>356</v>
      </c>
      <c r="C1218" s="53"/>
      <c r="D1218" s="53"/>
      <c r="E1218" s="53"/>
      <c r="F1218" s="85" t="s">
        <v>359</v>
      </c>
      <c r="G1218" s="93">
        <f t="shared" ref="G1218:Q1218" si="488">G1219</f>
        <v>1000000000</v>
      </c>
      <c r="H1218" s="93">
        <f t="shared" si="488"/>
        <v>0</v>
      </c>
      <c r="I1218" s="93">
        <f t="shared" si="488"/>
        <v>0</v>
      </c>
      <c r="J1218" s="93">
        <f t="shared" si="488"/>
        <v>0</v>
      </c>
      <c r="K1218" s="93">
        <f t="shared" si="488"/>
        <v>0</v>
      </c>
      <c r="L1218" s="93">
        <f t="shared" si="488"/>
        <v>0</v>
      </c>
      <c r="M1218" s="93">
        <f t="shared" si="488"/>
        <v>1000000000</v>
      </c>
      <c r="N1218" s="93">
        <f t="shared" si="488"/>
        <v>998201665.51999998</v>
      </c>
      <c r="O1218" s="93">
        <f t="shared" si="488"/>
        <v>1665.52</v>
      </c>
      <c r="P1218" s="93">
        <f t="shared" si="488"/>
        <v>1665.52</v>
      </c>
      <c r="Q1218" s="105">
        <f t="shared" si="488"/>
        <v>1665.52</v>
      </c>
    </row>
    <row r="1219" spans="1:17" ht="31.8" thickBot="1" x14ac:dyDescent="0.35">
      <c r="A1219" s="79" t="s">
        <v>431</v>
      </c>
      <c r="B1219" s="15" t="s">
        <v>358</v>
      </c>
      <c r="C1219" s="53"/>
      <c r="D1219" s="53"/>
      <c r="E1219" s="53"/>
      <c r="F1219" s="85" t="s">
        <v>359</v>
      </c>
      <c r="G1219" s="93">
        <f t="shared" ref="G1219:Q1219" si="489">+G1220</f>
        <v>1000000000</v>
      </c>
      <c r="H1219" s="93">
        <f t="shared" si="489"/>
        <v>0</v>
      </c>
      <c r="I1219" s="93">
        <f t="shared" si="489"/>
        <v>0</v>
      </c>
      <c r="J1219" s="93">
        <f t="shared" si="489"/>
        <v>0</v>
      </c>
      <c r="K1219" s="93">
        <f t="shared" si="489"/>
        <v>0</v>
      </c>
      <c r="L1219" s="93">
        <f t="shared" si="489"/>
        <v>0</v>
      </c>
      <c r="M1219" s="93">
        <f t="shared" si="489"/>
        <v>1000000000</v>
      </c>
      <c r="N1219" s="93">
        <f t="shared" si="489"/>
        <v>998201665.51999998</v>
      </c>
      <c r="O1219" s="93">
        <f t="shared" si="489"/>
        <v>1665.52</v>
      </c>
      <c r="P1219" s="93">
        <f t="shared" si="489"/>
        <v>1665.52</v>
      </c>
      <c r="Q1219" s="105">
        <f t="shared" si="489"/>
        <v>1665.52</v>
      </c>
    </row>
    <row r="1220" spans="1:17" ht="18.600000000000001" thickBot="1" x14ac:dyDescent="0.35">
      <c r="A1220" s="79" t="s">
        <v>431</v>
      </c>
      <c r="B1220" s="15" t="s">
        <v>360</v>
      </c>
      <c r="C1220" s="21"/>
      <c r="D1220" s="21"/>
      <c r="E1220" s="21"/>
      <c r="F1220" s="85" t="s">
        <v>361</v>
      </c>
      <c r="G1220" s="93">
        <f t="shared" ref="G1220:Q1220" si="490">+G1221+G1222</f>
        <v>1000000000</v>
      </c>
      <c r="H1220" s="93">
        <f t="shared" si="490"/>
        <v>0</v>
      </c>
      <c r="I1220" s="93">
        <f t="shared" si="490"/>
        <v>0</v>
      </c>
      <c r="J1220" s="93">
        <f t="shared" si="490"/>
        <v>0</v>
      </c>
      <c r="K1220" s="93">
        <f t="shared" si="490"/>
        <v>0</v>
      </c>
      <c r="L1220" s="93">
        <f t="shared" si="490"/>
        <v>0</v>
      </c>
      <c r="M1220" s="93">
        <f t="shared" si="490"/>
        <v>1000000000</v>
      </c>
      <c r="N1220" s="93">
        <f t="shared" si="490"/>
        <v>998201665.51999998</v>
      </c>
      <c r="O1220" s="93">
        <f t="shared" si="490"/>
        <v>1665.52</v>
      </c>
      <c r="P1220" s="93">
        <f t="shared" si="490"/>
        <v>1665.52</v>
      </c>
      <c r="Q1220" s="105">
        <f t="shared" si="490"/>
        <v>1665.52</v>
      </c>
    </row>
    <row r="1221" spans="1:17" ht="18.600000000000001" thickBot="1" x14ac:dyDescent="0.35">
      <c r="A1221" s="79" t="s">
        <v>431</v>
      </c>
      <c r="B1221" s="20" t="s">
        <v>362</v>
      </c>
      <c r="C1221" s="21" t="s">
        <v>175</v>
      </c>
      <c r="D1221" s="21">
        <v>11</v>
      </c>
      <c r="E1221" s="21" t="s">
        <v>22</v>
      </c>
      <c r="F1221" s="88" t="s">
        <v>211</v>
      </c>
      <c r="G1221" s="106">
        <v>500000000</v>
      </c>
      <c r="H1221" s="90">
        <v>0</v>
      </c>
      <c r="I1221" s="90">
        <v>0</v>
      </c>
      <c r="J1221" s="90">
        <v>0</v>
      </c>
      <c r="K1221" s="90">
        <v>0</v>
      </c>
      <c r="L1221" s="90">
        <f>+H1221-I1221+J1221-K1221</f>
        <v>0</v>
      </c>
      <c r="M1221" s="90">
        <f>+G1221+L1221</f>
        <v>500000000</v>
      </c>
      <c r="N1221" s="90">
        <v>498201665.51999998</v>
      </c>
      <c r="O1221" s="90">
        <v>1665.52</v>
      </c>
      <c r="P1221" s="90">
        <v>1665.52</v>
      </c>
      <c r="Q1221" s="91">
        <v>1665.52</v>
      </c>
    </row>
    <row r="1222" spans="1:17" ht="18.600000000000001" thickBot="1" x14ac:dyDescent="0.35">
      <c r="A1222" s="79" t="s">
        <v>431</v>
      </c>
      <c r="B1222" s="59" t="s">
        <v>362</v>
      </c>
      <c r="C1222" s="60" t="s">
        <v>175</v>
      </c>
      <c r="D1222" s="53">
        <v>54</v>
      </c>
      <c r="E1222" s="53" t="s">
        <v>22</v>
      </c>
      <c r="F1222" s="108" t="s">
        <v>211</v>
      </c>
      <c r="G1222" s="106">
        <v>500000000</v>
      </c>
      <c r="H1222" s="90">
        <v>0</v>
      </c>
      <c r="I1222" s="90">
        <v>0</v>
      </c>
      <c r="J1222" s="90">
        <v>0</v>
      </c>
      <c r="K1222" s="90">
        <v>0</v>
      </c>
      <c r="L1222" s="90">
        <f>+H1222-I1222+J1222-K1222</f>
        <v>0</v>
      </c>
      <c r="M1222" s="90">
        <f>+G1222+L1222</f>
        <v>500000000</v>
      </c>
      <c r="N1222" s="92">
        <v>500000000</v>
      </c>
      <c r="O1222" s="92">
        <v>0</v>
      </c>
      <c r="P1222" s="92">
        <v>0</v>
      </c>
      <c r="Q1222" s="98">
        <v>0</v>
      </c>
    </row>
    <row r="1223" spans="1:17" ht="31.8" thickBot="1" x14ac:dyDescent="0.35">
      <c r="A1223" s="79" t="s">
        <v>431</v>
      </c>
      <c r="B1223" s="15" t="s">
        <v>363</v>
      </c>
      <c r="C1223" s="53"/>
      <c r="D1223" s="53"/>
      <c r="E1223" s="53"/>
      <c r="F1223" s="85" t="s">
        <v>364</v>
      </c>
      <c r="G1223" s="95">
        <f t="shared" ref="G1223:Q1225" si="491">+G1224</f>
        <v>3650000000</v>
      </c>
      <c r="H1223" s="95">
        <f t="shared" si="491"/>
        <v>0</v>
      </c>
      <c r="I1223" s="95">
        <f t="shared" si="491"/>
        <v>0</v>
      </c>
      <c r="J1223" s="95">
        <f t="shared" si="491"/>
        <v>0</v>
      </c>
      <c r="K1223" s="95">
        <f t="shared" si="491"/>
        <v>0</v>
      </c>
      <c r="L1223" s="95">
        <f t="shared" si="491"/>
        <v>0</v>
      </c>
      <c r="M1223" s="95">
        <f t="shared" si="491"/>
        <v>3650000000</v>
      </c>
      <c r="N1223" s="95">
        <f t="shared" si="491"/>
        <v>2733401404.0999999</v>
      </c>
      <c r="O1223" s="95">
        <f t="shared" si="491"/>
        <v>2500035312.0799999</v>
      </c>
      <c r="P1223" s="95">
        <f t="shared" si="491"/>
        <v>772812871.66999996</v>
      </c>
      <c r="Q1223" s="97">
        <f t="shared" si="491"/>
        <v>764341697.66999996</v>
      </c>
    </row>
    <row r="1224" spans="1:17" ht="31.8" thickBot="1" x14ac:dyDescent="0.35">
      <c r="A1224" s="79" t="s">
        <v>431</v>
      </c>
      <c r="B1224" s="15" t="s">
        <v>365</v>
      </c>
      <c r="C1224" s="53"/>
      <c r="D1224" s="53"/>
      <c r="E1224" s="53"/>
      <c r="F1224" s="85" t="s">
        <v>364</v>
      </c>
      <c r="G1224" s="95">
        <f t="shared" si="491"/>
        <v>3650000000</v>
      </c>
      <c r="H1224" s="95">
        <f t="shared" si="491"/>
        <v>0</v>
      </c>
      <c r="I1224" s="95">
        <f t="shared" si="491"/>
        <v>0</v>
      </c>
      <c r="J1224" s="95">
        <f t="shared" si="491"/>
        <v>0</v>
      </c>
      <c r="K1224" s="95">
        <f t="shared" si="491"/>
        <v>0</v>
      </c>
      <c r="L1224" s="95">
        <f t="shared" si="491"/>
        <v>0</v>
      </c>
      <c r="M1224" s="95">
        <f t="shared" si="491"/>
        <v>3650000000</v>
      </c>
      <c r="N1224" s="95">
        <f t="shared" si="491"/>
        <v>2733401404.0999999</v>
      </c>
      <c r="O1224" s="95">
        <f t="shared" si="491"/>
        <v>2500035312.0799999</v>
      </c>
      <c r="P1224" s="95">
        <f t="shared" si="491"/>
        <v>772812871.66999996</v>
      </c>
      <c r="Q1224" s="97">
        <f t="shared" si="491"/>
        <v>764341697.66999996</v>
      </c>
    </row>
    <row r="1225" spans="1:17" ht="18.600000000000001" thickBot="1" x14ac:dyDescent="0.35">
      <c r="A1225" s="79" t="s">
        <v>431</v>
      </c>
      <c r="B1225" s="15" t="s">
        <v>366</v>
      </c>
      <c r="C1225" s="53"/>
      <c r="D1225" s="53"/>
      <c r="E1225" s="53"/>
      <c r="F1225" s="85" t="s">
        <v>334</v>
      </c>
      <c r="G1225" s="95">
        <f t="shared" si="491"/>
        <v>3650000000</v>
      </c>
      <c r="H1225" s="95">
        <f t="shared" si="491"/>
        <v>0</v>
      </c>
      <c r="I1225" s="95">
        <f t="shared" si="491"/>
        <v>0</v>
      </c>
      <c r="J1225" s="95">
        <f t="shared" si="491"/>
        <v>0</v>
      </c>
      <c r="K1225" s="95">
        <f t="shared" si="491"/>
        <v>0</v>
      </c>
      <c r="L1225" s="95">
        <f t="shared" si="491"/>
        <v>0</v>
      </c>
      <c r="M1225" s="95">
        <f t="shared" si="491"/>
        <v>3650000000</v>
      </c>
      <c r="N1225" s="95">
        <f t="shared" si="491"/>
        <v>2733401404.0999999</v>
      </c>
      <c r="O1225" s="95">
        <f t="shared" si="491"/>
        <v>2500035312.0799999</v>
      </c>
      <c r="P1225" s="95">
        <f t="shared" si="491"/>
        <v>772812871.66999996</v>
      </c>
      <c r="Q1225" s="97">
        <f t="shared" si="491"/>
        <v>764341697.66999996</v>
      </c>
    </row>
    <row r="1226" spans="1:17" ht="18.600000000000001" thickBot="1" x14ac:dyDescent="0.35">
      <c r="A1226" s="79" t="s">
        <v>431</v>
      </c>
      <c r="B1226" s="20" t="s">
        <v>367</v>
      </c>
      <c r="C1226" s="21" t="s">
        <v>175</v>
      </c>
      <c r="D1226" s="21">
        <v>11</v>
      </c>
      <c r="E1226" s="21" t="s">
        <v>22</v>
      </c>
      <c r="F1226" s="88" t="s">
        <v>211</v>
      </c>
      <c r="G1226" s="90">
        <v>3650000000</v>
      </c>
      <c r="H1226" s="90">
        <v>0</v>
      </c>
      <c r="I1226" s="90">
        <v>0</v>
      </c>
      <c r="J1226" s="90">
        <v>0</v>
      </c>
      <c r="K1226" s="90">
        <v>0</v>
      </c>
      <c r="L1226" s="90">
        <f>+H1226-I1226+J1226-K1226</f>
        <v>0</v>
      </c>
      <c r="M1226" s="90">
        <f>+G1226+L1226</f>
        <v>3650000000</v>
      </c>
      <c r="N1226" s="90">
        <v>2733401404.0999999</v>
      </c>
      <c r="O1226" s="90">
        <v>2500035312.0799999</v>
      </c>
      <c r="P1226" s="90">
        <v>772812871.66999996</v>
      </c>
      <c r="Q1226" s="91">
        <v>764341697.66999996</v>
      </c>
    </row>
    <row r="1227" spans="1:17" ht="31.8" thickBot="1" x14ac:dyDescent="0.35">
      <c r="A1227" s="79" t="s">
        <v>431</v>
      </c>
      <c r="B1227" s="63" t="s">
        <v>368</v>
      </c>
      <c r="C1227" s="55"/>
      <c r="D1227" s="55"/>
      <c r="E1227" s="55"/>
      <c r="F1227" s="104" t="s">
        <v>369</v>
      </c>
      <c r="G1227" s="94">
        <f t="shared" ref="G1227:Q1227" si="492">+G1228</f>
        <v>39914957829</v>
      </c>
      <c r="H1227" s="94">
        <f t="shared" si="492"/>
        <v>0</v>
      </c>
      <c r="I1227" s="94">
        <f t="shared" si="492"/>
        <v>0</v>
      </c>
      <c r="J1227" s="94">
        <f t="shared" si="492"/>
        <v>1990000000</v>
      </c>
      <c r="K1227" s="94">
        <f t="shared" si="492"/>
        <v>1990000000</v>
      </c>
      <c r="L1227" s="94">
        <f t="shared" si="492"/>
        <v>0</v>
      </c>
      <c r="M1227" s="94">
        <f t="shared" si="492"/>
        <v>39914957829</v>
      </c>
      <c r="N1227" s="94">
        <f t="shared" si="492"/>
        <v>27622769234.330002</v>
      </c>
      <c r="O1227" s="94">
        <f t="shared" si="492"/>
        <v>10194511825.650002</v>
      </c>
      <c r="P1227" s="94">
        <f t="shared" si="492"/>
        <v>3348887580.8700004</v>
      </c>
      <c r="Q1227" s="96">
        <f t="shared" si="492"/>
        <v>3285509897.8700004</v>
      </c>
    </row>
    <row r="1228" spans="1:17" ht="18.600000000000001" thickBot="1" x14ac:dyDescent="0.35">
      <c r="A1228" s="79" t="s">
        <v>431</v>
      </c>
      <c r="B1228" s="63" t="s">
        <v>370</v>
      </c>
      <c r="C1228" s="55"/>
      <c r="D1228" s="55"/>
      <c r="E1228" s="55"/>
      <c r="F1228" s="104" t="s">
        <v>204</v>
      </c>
      <c r="G1228" s="94">
        <f t="shared" ref="G1228:Q1228" si="493">+G1229+G1233+G1240+G1245</f>
        <v>39914957829</v>
      </c>
      <c r="H1228" s="94">
        <f t="shared" si="493"/>
        <v>0</v>
      </c>
      <c r="I1228" s="94">
        <f t="shared" si="493"/>
        <v>0</v>
      </c>
      <c r="J1228" s="94">
        <f t="shared" si="493"/>
        <v>1990000000</v>
      </c>
      <c r="K1228" s="94">
        <f t="shared" si="493"/>
        <v>1990000000</v>
      </c>
      <c r="L1228" s="94">
        <f t="shared" si="493"/>
        <v>0</v>
      </c>
      <c r="M1228" s="94">
        <f t="shared" si="493"/>
        <v>39914957829</v>
      </c>
      <c r="N1228" s="94">
        <f t="shared" si="493"/>
        <v>27622769234.330002</v>
      </c>
      <c r="O1228" s="94">
        <f t="shared" si="493"/>
        <v>10194511825.650002</v>
      </c>
      <c r="P1228" s="94">
        <f t="shared" si="493"/>
        <v>3348887580.8700004</v>
      </c>
      <c r="Q1228" s="96">
        <f t="shared" si="493"/>
        <v>3285509897.8700004</v>
      </c>
    </row>
    <row r="1229" spans="1:17" ht="47.4" thickBot="1" x14ac:dyDescent="0.35">
      <c r="A1229" s="79" t="s">
        <v>431</v>
      </c>
      <c r="B1229" s="56" t="s">
        <v>371</v>
      </c>
      <c r="C1229" s="55"/>
      <c r="D1229" s="55"/>
      <c r="E1229" s="55"/>
      <c r="F1229" s="104" t="s">
        <v>374</v>
      </c>
      <c r="G1229" s="94">
        <f t="shared" ref="G1229:Q1231" si="494">+G1230</f>
        <v>50000000</v>
      </c>
      <c r="H1229" s="94">
        <f t="shared" si="494"/>
        <v>0</v>
      </c>
      <c r="I1229" s="94">
        <f t="shared" si="494"/>
        <v>0</v>
      </c>
      <c r="J1229" s="94">
        <f t="shared" si="494"/>
        <v>0</v>
      </c>
      <c r="K1229" s="94">
        <f t="shared" si="494"/>
        <v>0</v>
      </c>
      <c r="L1229" s="94">
        <f t="shared" si="494"/>
        <v>0</v>
      </c>
      <c r="M1229" s="94">
        <f t="shared" si="494"/>
        <v>50000000</v>
      </c>
      <c r="N1229" s="94">
        <f t="shared" si="494"/>
        <v>24949159</v>
      </c>
      <c r="O1229" s="94">
        <f t="shared" si="494"/>
        <v>16242310</v>
      </c>
      <c r="P1229" s="94">
        <f t="shared" si="494"/>
        <v>0</v>
      </c>
      <c r="Q1229" s="96">
        <f t="shared" si="494"/>
        <v>0</v>
      </c>
    </row>
    <row r="1230" spans="1:17" ht="47.4" thickBot="1" x14ac:dyDescent="0.35">
      <c r="A1230" s="79" t="s">
        <v>431</v>
      </c>
      <c r="B1230" s="56" t="s">
        <v>373</v>
      </c>
      <c r="C1230" s="55"/>
      <c r="D1230" s="55"/>
      <c r="E1230" s="55"/>
      <c r="F1230" s="104" t="s">
        <v>374</v>
      </c>
      <c r="G1230" s="94">
        <f t="shared" si="494"/>
        <v>50000000</v>
      </c>
      <c r="H1230" s="94">
        <f t="shared" si="494"/>
        <v>0</v>
      </c>
      <c r="I1230" s="94">
        <f t="shared" si="494"/>
        <v>0</v>
      </c>
      <c r="J1230" s="94">
        <f t="shared" si="494"/>
        <v>0</v>
      </c>
      <c r="K1230" s="94">
        <f t="shared" si="494"/>
        <v>0</v>
      </c>
      <c r="L1230" s="94">
        <f t="shared" si="494"/>
        <v>0</v>
      </c>
      <c r="M1230" s="94">
        <f t="shared" si="494"/>
        <v>50000000</v>
      </c>
      <c r="N1230" s="94">
        <f t="shared" si="494"/>
        <v>24949159</v>
      </c>
      <c r="O1230" s="94">
        <f t="shared" si="494"/>
        <v>16242310</v>
      </c>
      <c r="P1230" s="94">
        <f t="shared" si="494"/>
        <v>0</v>
      </c>
      <c r="Q1230" s="96">
        <f t="shared" si="494"/>
        <v>0</v>
      </c>
    </row>
    <row r="1231" spans="1:17" ht="31.8" thickBot="1" x14ac:dyDescent="0.35">
      <c r="A1231" s="79" t="s">
        <v>431</v>
      </c>
      <c r="B1231" s="56" t="s">
        <v>375</v>
      </c>
      <c r="C1231" s="55"/>
      <c r="D1231" s="55"/>
      <c r="E1231" s="55"/>
      <c r="F1231" s="104" t="s">
        <v>376</v>
      </c>
      <c r="G1231" s="94">
        <f t="shared" si="494"/>
        <v>50000000</v>
      </c>
      <c r="H1231" s="94">
        <f t="shared" si="494"/>
        <v>0</v>
      </c>
      <c r="I1231" s="94">
        <f t="shared" si="494"/>
        <v>0</v>
      </c>
      <c r="J1231" s="94">
        <f t="shared" si="494"/>
        <v>0</v>
      </c>
      <c r="K1231" s="94">
        <f t="shared" si="494"/>
        <v>0</v>
      </c>
      <c r="L1231" s="94">
        <f t="shared" si="494"/>
        <v>0</v>
      </c>
      <c r="M1231" s="94">
        <f t="shared" si="494"/>
        <v>50000000</v>
      </c>
      <c r="N1231" s="94">
        <f t="shared" si="494"/>
        <v>24949159</v>
      </c>
      <c r="O1231" s="94">
        <f t="shared" si="494"/>
        <v>16242310</v>
      </c>
      <c r="P1231" s="94">
        <f t="shared" si="494"/>
        <v>0</v>
      </c>
      <c r="Q1231" s="96">
        <f t="shared" si="494"/>
        <v>0</v>
      </c>
    </row>
    <row r="1232" spans="1:17" ht="18.600000000000001" thickBot="1" x14ac:dyDescent="0.35">
      <c r="A1232" s="79" t="s">
        <v>431</v>
      </c>
      <c r="B1232" s="20" t="s">
        <v>377</v>
      </c>
      <c r="C1232" s="60" t="s">
        <v>175</v>
      </c>
      <c r="D1232" s="21">
        <v>54</v>
      </c>
      <c r="E1232" s="21" t="s">
        <v>22</v>
      </c>
      <c r="F1232" s="88" t="s">
        <v>211</v>
      </c>
      <c r="G1232" s="90">
        <v>50000000</v>
      </c>
      <c r="H1232" s="90">
        <v>0</v>
      </c>
      <c r="I1232" s="90">
        <v>0</v>
      </c>
      <c r="J1232" s="90">
        <v>0</v>
      </c>
      <c r="K1232" s="90">
        <v>0</v>
      </c>
      <c r="L1232" s="90">
        <f>+H1232-I1232+J1232-K1232</f>
        <v>0</v>
      </c>
      <c r="M1232" s="90">
        <f>+G1232+L1232</f>
        <v>50000000</v>
      </c>
      <c r="N1232" s="90">
        <v>24949159</v>
      </c>
      <c r="O1232" s="90">
        <v>16242310</v>
      </c>
      <c r="P1232" s="90">
        <v>0</v>
      </c>
      <c r="Q1232" s="91">
        <v>0</v>
      </c>
    </row>
    <row r="1233" spans="1:17" ht="47.4" thickBot="1" x14ac:dyDescent="0.35">
      <c r="A1233" s="79" t="s">
        <v>431</v>
      </c>
      <c r="B1233" s="56" t="s">
        <v>378</v>
      </c>
      <c r="C1233" s="53"/>
      <c r="D1233" s="53"/>
      <c r="E1233" s="53"/>
      <c r="F1233" s="104" t="s">
        <v>381</v>
      </c>
      <c r="G1233" s="93">
        <f>+G1234</f>
        <v>34364957829</v>
      </c>
      <c r="H1233" s="94">
        <f>+H1234</f>
        <v>0</v>
      </c>
      <c r="I1233" s="94">
        <f>+I1234</f>
        <v>0</v>
      </c>
      <c r="J1233" s="94">
        <f>+J1234</f>
        <v>1990000000</v>
      </c>
      <c r="K1233" s="94">
        <f>+K1234</f>
        <v>1990000000</v>
      </c>
      <c r="L1233" s="94">
        <f>+H1233-I1233+J1233-K1233</f>
        <v>0</v>
      </c>
      <c r="M1233" s="95">
        <f>+G1233+L1233</f>
        <v>34364957829</v>
      </c>
      <c r="N1233" s="94">
        <f>+N1234</f>
        <v>23444495567.360001</v>
      </c>
      <c r="O1233" s="94">
        <f>+O1234</f>
        <v>6983583979.8400002</v>
      </c>
      <c r="P1233" s="94">
        <f>+P1234</f>
        <v>1976037555.5599999</v>
      </c>
      <c r="Q1233" s="96">
        <f>+Q1234</f>
        <v>1925352032.5599999</v>
      </c>
    </row>
    <row r="1234" spans="1:17" ht="47.4" thickBot="1" x14ac:dyDescent="0.35">
      <c r="A1234" s="79" t="s">
        <v>431</v>
      </c>
      <c r="B1234" s="56" t="s">
        <v>380</v>
      </c>
      <c r="C1234" s="53"/>
      <c r="D1234" s="53"/>
      <c r="E1234" s="53"/>
      <c r="F1234" s="104" t="s">
        <v>381</v>
      </c>
      <c r="G1234" s="94">
        <f t="shared" ref="G1234:Q1234" si="495">G1235+G1238</f>
        <v>34364957829</v>
      </c>
      <c r="H1234" s="94">
        <f t="shared" si="495"/>
        <v>0</v>
      </c>
      <c r="I1234" s="94">
        <f t="shared" si="495"/>
        <v>0</v>
      </c>
      <c r="J1234" s="94">
        <f t="shared" si="495"/>
        <v>1990000000</v>
      </c>
      <c r="K1234" s="94">
        <f t="shared" si="495"/>
        <v>1990000000</v>
      </c>
      <c r="L1234" s="94">
        <f t="shared" si="495"/>
        <v>0</v>
      </c>
      <c r="M1234" s="94">
        <f t="shared" si="495"/>
        <v>34364957829</v>
      </c>
      <c r="N1234" s="94">
        <f t="shared" si="495"/>
        <v>23444495567.360001</v>
      </c>
      <c r="O1234" s="94">
        <f t="shared" si="495"/>
        <v>6983583979.8400002</v>
      </c>
      <c r="P1234" s="94">
        <f t="shared" si="495"/>
        <v>1976037555.5599999</v>
      </c>
      <c r="Q1234" s="96">
        <f t="shared" si="495"/>
        <v>1925352032.5599999</v>
      </c>
    </row>
    <row r="1235" spans="1:17" ht="18.600000000000001" thickBot="1" x14ac:dyDescent="0.35">
      <c r="A1235" s="79" t="s">
        <v>431</v>
      </c>
      <c r="B1235" s="56" t="s">
        <v>382</v>
      </c>
      <c r="C1235" s="53"/>
      <c r="D1235" s="53"/>
      <c r="E1235" s="53"/>
      <c r="F1235" s="104" t="s">
        <v>334</v>
      </c>
      <c r="G1235" s="94">
        <f t="shared" ref="G1235:Q1235" si="496">+G1236+G1237</f>
        <v>13870400807</v>
      </c>
      <c r="H1235" s="94">
        <f t="shared" si="496"/>
        <v>0</v>
      </c>
      <c r="I1235" s="94">
        <f t="shared" si="496"/>
        <v>0</v>
      </c>
      <c r="J1235" s="94">
        <f t="shared" si="496"/>
        <v>1990000000</v>
      </c>
      <c r="K1235" s="94">
        <f t="shared" si="496"/>
        <v>0</v>
      </c>
      <c r="L1235" s="94">
        <f t="shared" si="496"/>
        <v>1990000000</v>
      </c>
      <c r="M1235" s="94">
        <f t="shared" si="496"/>
        <v>15860400807</v>
      </c>
      <c r="N1235" s="94">
        <f t="shared" si="496"/>
        <v>9448821567.3600006</v>
      </c>
      <c r="O1235" s="94">
        <f t="shared" si="496"/>
        <v>6983583979.8400002</v>
      </c>
      <c r="P1235" s="94">
        <f t="shared" si="496"/>
        <v>1976037555.5599999</v>
      </c>
      <c r="Q1235" s="96">
        <f t="shared" si="496"/>
        <v>1925352032.5599999</v>
      </c>
    </row>
    <row r="1236" spans="1:17" ht="18.600000000000001" thickBot="1" x14ac:dyDescent="0.35">
      <c r="A1236" s="79" t="s">
        <v>431</v>
      </c>
      <c r="B1236" s="20" t="s">
        <v>383</v>
      </c>
      <c r="C1236" s="53" t="s">
        <v>175</v>
      </c>
      <c r="D1236" s="21">
        <v>11</v>
      </c>
      <c r="E1236" s="21" t="s">
        <v>22</v>
      </c>
      <c r="F1236" s="108" t="s">
        <v>211</v>
      </c>
      <c r="G1236" s="92">
        <v>5414957829</v>
      </c>
      <c r="H1236" s="90">
        <v>0</v>
      </c>
      <c r="I1236" s="90">
        <v>0</v>
      </c>
      <c r="J1236" s="90">
        <v>0</v>
      </c>
      <c r="K1236" s="90">
        <v>0</v>
      </c>
      <c r="L1236" s="90">
        <f>+H1236-I1236+J1236-K1236</f>
        <v>0</v>
      </c>
      <c r="M1236" s="90">
        <f>+G1236+L1236</f>
        <v>5414957829</v>
      </c>
      <c r="N1236" s="90">
        <v>5212928271.3599997</v>
      </c>
      <c r="O1236" s="90">
        <v>5074335630.8400002</v>
      </c>
      <c r="P1236" s="90">
        <v>1704691955.5599999</v>
      </c>
      <c r="Q1236" s="91">
        <v>1655354272.5599999</v>
      </c>
    </row>
    <row r="1237" spans="1:17" ht="18.600000000000001" thickBot="1" x14ac:dyDescent="0.35">
      <c r="A1237" s="79" t="s">
        <v>431</v>
      </c>
      <c r="B1237" s="20" t="s">
        <v>383</v>
      </c>
      <c r="C1237" s="60" t="s">
        <v>175</v>
      </c>
      <c r="D1237" s="21">
        <v>54</v>
      </c>
      <c r="E1237" s="21" t="s">
        <v>22</v>
      </c>
      <c r="F1237" s="108" t="s">
        <v>211</v>
      </c>
      <c r="G1237" s="106">
        <f>2010523584+6444919394</f>
        <v>8455442978</v>
      </c>
      <c r="H1237" s="90">
        <v>0</v>
      </c>
      <c r="I1237" s="90">
        <v>0</v>
      </c>
      <c r="J1237" s="90">
        <v>1990000000</v>
      </c>
      <c r="K1237" s="90">
        <v>0</v>
      </c>
      <c r="L1237" s="90">
        <f>+H1237-I1237+J1237-K1237</f>
        <v>1990000000</v>
      </c>
      <c r="M1237" s="92">
        <f>+G1237+L1237</f>
        <v>10445442978</v>
      </c>
      <c r="N1237" s="90">
        <v>4235893296</v>
      </c>
      <c r="O1237" s="90">
        <v>1909248349</v>
      </c>
      <c r="P1237" s="90">
        <v>271345600</v>
      </c>
      <c r="Q1237" s="91">
        <v>269997760</v>
      </c>
    </row>
    <row r="1238" spans="1:17" ht="18.600000000000001" thickBot="1" x14ac:dyDescent="0.35">
      <c r="A1238" s="79" t="s">
        <v>431</v>
      </c>
      <c r="B1238" s="15" t="s">
        <v>384</v>
      </c>
      <c r="C1238" s="53"/>
      <c r="D1238" s="21"/>
      <c r="E1238" s="21"/>
      <c r="F1238" s="85" t="s">
        <v>385</v>
      </c>
      <c r="G1238" s="95">
        <f t="shared" ref="G1238:Q1238" si="497">+G1239</f>
        <v>20494557022</v>
      </c>
      <c r="H1238" s="95">
        <f t="shared" si="497"/>
        <v>0</v>
      </c>
      <c r="I1238" s="95">
        <f t="shared" si="497"/>
        <v>0</v>
      </c>
      <c r="J1238" s="95">
        <f t="shared" si="497"/>
        <v>0</v>
      </c>
      <c r="K1238" s="95">
        <f t="shared" si="497"/>
        <v>1990000000</v>
      </c>
      <c r="L1238" s="95">
        <f t="shared" si="497"/>
        <v>-1990000000</v>
      </c>
      <c r="M1238" s="95">
        <f t="shared" si="497"/>
        <v>18504557022</v>
      </c>
      <c r="N1238" s="95">
        <f t="shared" si="497"/>
        <v>13995674000</v>
      </c>
      <c r="O1238" s="95">
        <f t="shared" si="497"/>
        <v>0</v>
      </c>
      <c r="P1238" s="95">
        <f t="shared" si="497"/>
        <v>0</v>
      </c>
      <c r="Q1238" s="97">
        <f t="shared" si="497"/>
        <v>0</v>
      </c>
    </row>
    <row r="1239" spans="1:17" ht="18.600000000000001" thickBot="1" x14ac:dyDescent="0.35">
      <c r="A1239" s="79" t="s">
        <v>431</v>
      </c>
      <c r="B1239" s="20" t="s">
        <v>386</v>
      </c>
      <c r="C1239" s="60" t="s">
        <v>175</v>
      </c>
      <c r="D1239" s="21">
        <v>54</v>
      </c>
      <c r="E1239" s="21" t="s">
        <v>22</v>
      </c>
      <c r="F1239" s="108" t="s">
        <v>211</v>
      </c>
      <c r="G1239" s="106">
        <v>20494557022</v>
      </c>
      <c r="H1239" s="90">
        <v>0</v>
      </c>
      <c r="I1239" s="90">
        <v>0</v>
      </c>
      <c r="J1239" s="90">
        <v>0</v>
      </c>
      <c r="K1239" s="90">
        <v>1990000000</v>
      </c>
      <c r="L1239" s="90">
        <f>+H1239-I1239+J1239-K1239</f>
        <v>-1990000000</v>
      </c>
      <c r="M1239" s="92">
        <f>+G1239+L1239</f>
        <v>18504557022</v>
      </c>
      <c r="N1239" s="90">
        <v>13995674000</v>
      </c>
      <c r="O1239" s="90">
        <v>0</v>
      </c>
      <c r="P1239" s="90">
        <v>0</v>
      </c>
      <c r="Q1239" s="91">
        <v>0</v>
      </c>
    </row>
    <row r="1240" spans="1:17" ht="47.4" thickBot="1" x14ac:dyDescent="0.35">
      <c r="A1240" s="79" t="s">
        <v>431</v>
      </c>
      <c r="B1240" s="56" t="s">
        <v>387</v>
      </c>
      <c r="C1240" s="53"/>
      <c r="D1240" s="53"/>
      <c r="E1240" s="53"/>
      <c r="F1240" s="104" t="s">
        <v>390</v>
      </c>
      <c r="G1240" s="94">
        <f t="shared" ref="G1240:Q1241" si="498">+G1241</f>
        <v>4000000000</v>
      </c>
      <c r="H1240" s="94">
        <f t="shared" si="498"/>
        <v>0</v>
      </c>
      <c r="I1240" s="94">
        <f t="shared" si="498"/>
        <v>0</v>
      </c>
      <c r="J1240" s="94">
        <f t="shared" si="498"/>
        <v>0</v>
      </c>
      <c r="K1240" s="94">
        <f t="shared" si="498"/>
        <v>0</v>
      </c>
      <c r="L1240" s="94">
        <f t="shared" si="498"/>
        <v>0</v>
      </c>
      <c r="M1240" s="94">
        <f t="shared" si="498"/>
        <v>4000000000</v>
      </c>
      <c r="N1240" s="94">
        <f t="shared" si="498"/>
        <v>3468587238.2200003</v>
      </c>
      <c r="O1240" s="94">
        <f t="shared" si="498"/>
        <v>2510447390.9499998</v>
      </c>
      <c r="P1240" s="94">
        <f t="shared" si="498"/>
        <v>1217290888.45</v>
      </c>
      <c r="Q1240" s="96">
        <f t="shared" si="498"/>
        <v>1204598728.45</v>
      </c>
    </row>
    <row r="1241" spans="1:17" ht="47.4" thickBot="1" x14ac:dyDescent="0.35">
      <c r="A1241" s="79" t="s">
        <v>431</v>
      </c>
      <c r="B1241" s="56" t="s">
        <v>389</v>
      </c>
      <c r="C1241" s="53"/>
      <c r="D1241" s="53"/>
      <c r="E1241" s="53"/>
      <c r="F1241" s="104" t="s">
        <v>390</v>
      </c>
      <c r="G1241" s="94">
        <f t="shared" si="498"/>
        <v>4000000000</v>
      </c>
      <c r="H1241" s="94">
        <f t="shared" si="498"/>
        <v>0</v>
      </c>
      <c r="I1241" s="94">
        <f t="shared" si="498"/>
        <v>0</v>
      </c>
      <c r="J1241" s="94">
        <f t="shared" si="498"/>
        <v>0</v>
      </c>
      <c r="K1241" s="94">
        <f t="shared" si="498"/>
        <v>0</v>
      </c>
      <c r="L1241" s="94">
        <f t="shared" si="498"/>
        <v>0</v>
      </c>
      <c r="M1241" s="94">
        <f t="shared" si="498"/>
        <v>4000000000</v>
      </c>
      <c r="N1241" s="94">
        <f t="shared" si="498"/>
        <v>3468587238.2200003</v>
      </c>
      <c r="O1241" s="94">
        <f t="shared" si="498"/>
        <v>2510447390.9499998</v>
      </c>
      <c r="P1241" s="94">
        <f t="shared" si="498"/>
        <v>1217290888.45</v>
      </c>
      <c r="Q1241" s="96">
        <f t="shared" si="498"/>
        <v>1204598728.45</v>
      </c>
    </row>
    <row r="1242" spans="1:17" ht="18.600000000000001" thickBot="1" x14ac:dyDescent="0.35">
      <c r="A1242" s="79" t="s">
        <v>431</v>
      </c>
      <c r="B1242" s="56" t="s">
        <v>391</v>
      </c>
      <c r="C1242" s="53"/>
      <c r="D1242" s="53"/>
      <c r="E1242" s="53"/>
      <c r="F1242" s="104" t="s">
        <v>392</v>
      </c>
      <c r="G1242" s="94">
        <f t="shared" ref="G1242:Q1242" si="499">+G1243+G1244</f>
        <v>4000000000</v>
      </c>
      <c r="H1242" s="94">
        <f t="shared" si="499"/>
        <v>0</v>
      </c>
      <c r="I1242" s="94">
        <f t="shared" si="499"/>
        <v>0</v>
      </c>
      <c r="J1242" s="94">
        <f t="shared" si="499"/>
        <v>0</v>
      </c>
      <c r="K1242" s="94">
        <f t="shared" si="499"/>
        <v>0</v>
      </c>
      <c r="L1242" s="94">
        <f t="shared" si="499"/>
        <v>0</v>
      </c>
      <c r="M1242" s="94">
        <f t="shared" si="499"/>
        <v>4000000000</v>
      </c>
      <c r="N1242" s="94">
        <f t="shared" si="499"/>
        <v>3468587238.2200003</v>
      </c>
      <c r="O1242" s="94">
        <f t="shared" si="499"/>
        <v>2510447390.9499998</v>
      </c>
      <c r="P1242" s="94">
        <f t="shared" si="499"/>
        <v>1217290888.45</v>
      </c>
      <c r="Q1242" s="96">
        <f t="shared" si="499"/>
        <v>1204598728.45</v>
      </c>
    </row>
    <row r="1243" spans="1:17" ht="18.600000000000001" thickBot="1" x14ac:dyDescent="0.35">
      <c r="A1243" s="79" t="s">
        <v>431</v>
      </c>
      <c r="B1243" s="20" t="s">
        <v>393</v>
      </c>
      <c r="C1243" s="21" t="s">
        <v>175</v>
      </c>
      <c r="D1243" s="21">
        <v>11</v>
      </c>
      <c r="E1243" s="21" t="s">
        <v>22</v>
      </c>
      <c r="F1243" s="108" t="s">
        <v>211</v>
      </c>
      <c r="G1243" s="92">
        <v>1000000000</v>
      </c>
      <c r="H1243" s="90">
        <v>0</v>
      </c>
      <c r="I1243" s="90">
        <v>0</v>
      </c>
      <c r="J1243" s="90">
        <v>0</v>
      </c>
      <c r="K1243" s="90">
        <v>0</v>
      </c>
      <c r="L1243" s="90">
        <f>+H1243-I1243+J1243-K1243</f>
        <v>0</v>
      </c>
      <c r="M1243" s="90">
        <f>+G1243+L1243</f>
        <v>1000000000</v>
      </c>
      <c r="N1243" s="90">
        <v>999524738.22000003</v>
      </c>
      <c r="O1243" s="90">
        <v>975946810.95000005</v>
      </c>
      <c r="P1243" s="90">
        <v>759644946.45000005</v>
      </c>
      <c r="Q1243" s="91">
        <v>757061586.45000005</v>
      </c>
    </row>
    <row r="1244" spans="1:17" ht="18.600000000000001" thickBot="1" x14ac:dyDescent="0.35">
      <c r="A1244" s="79" t="s">
        <v>431</v>
      </c>
      <c r="B1244" s="20" t="s">
        <v>393</v>
      </c>
      <c r="C1244" s="60" t="s">
        <v>175</v>
      </c>
      <c r="D1244" s="21">
        <v>54</v>
      </c>
      <c r="E1244" s="21" t="s">
        <v>22</v>
      </c>
      <c r="F1244" s="108" t="s">
        <v>211</v>
      </c>
      <c r="G1244" s="92">
        <v>3000000000</v>
      </c>
      <c r="H1244" s="90">
        <v>0</v>
      </c>
      <c r="I1244" s="90">
        <v>0</v>
      </c>
      <c r="J1244" s="90">
        <v>0</v>
      </c>
      <c r="K1244" s="90">
        <v>0</v>
      </c>
      <c r="L1244" s="90">
        <f>+H1244-I1244+J1244-K1244</f>
        <v>0</v>
      </c>
      <c r="M1244" s="90">
        <f>+G1244+L1244</f>
        <v>3000000000</v>
      </c>
      <c r="N1244" s="90">
        <v>2469062500</v>
      </c>
      <c r="O1244" s="90">
        <v>1534500580</v>
      </c>
      <c r="P1244" s="90">
        <v>457645942</v>
      </c>
      <c r="Q1244" s="91">
        <v>447537142</v>
      </c>
    </row>
    <row r="1245" spans="1:17" ht="47.4" thickBot="1" x14ac:dyDescent="0.35">
      <c r="A1245" s="79" t="s">
        <v>431</v>
      </c>
      <c r="B1245" s="56" t="s">
        <v>394</v>
      </c>
      <c r="C1245" s="64"/>
      <c r="D1245" s="55"/>
      <c r="E1245" s="55"/>
      <c r="F1245" s="104" t="s">
        <v>397</v>
      </c>
      <c r="G1245" s="94">
        <f t="shared" ref="G1245:Q1247" si="500">+G1246</f>
        <v>1500000000</v>
      </c>
      <c r="H1245" s="94">
        <f t="shared" si="500"/>
        <v>0</v>
      </c>
      <c r="I1245" s="94">
        <f t="shared" si="500"/>
        <v>0</v>
      </c>
      <c r="J1245" s="94">
        <f t="shared" si="500"/>
        <v>0</v>
      </c>
      <c r="K1245" s="94">
        <f t="shared" si="500"/>
        <v>0</v>
      </c>
      <c r="L1245" s="94">
        <f t="shared" si="500"/>
        <v>0</v>
      </c>
      <c r="M1245" s="94">
        <f t="shared" si="500"/>
        <v>1500000000</v>
      </c>
      <c r="N1245" s="94">
        <f t="shared" si="500"/>
        <v>684737269.75</v>
      </c>
      <c r="O1245" s="94">
        <f t="shared" si="500"/>
        <v>684238144.86000001</v>
      </c>
      <c r="P1245" s="94">
        <f t="shared" si="500"/>
        <v>155559136.86000001</v>
      </c>
      <c r="Q1245" s="96">
        <f t="shared" si="500"/>
        <v>155559136.86000001</v>
      </c>
    </row>
    <row r="1246" spans="1:17" ht="47.4" thickBot="1" x14ac:dyDescent="0.35">
      <c r="A1246" s="109" t="s">
        <v>431</v>
      </c>
      <c r="B1246" s="110" t="s">
        <v>396</v>
      </c>
      <c r="C1246" s="111"/>
      <c r="D1246" s="112"/>
      <c r="E1246" s="112"/>
      <c r="F1246" s="113" t="s">
        <v>397</v>
      </c>
      <c r="G1246" s="114">
        <f t="shared" si="500"/>
        <v>1500000000</v>
      </c>
      <c r="H1246" s="114">
        <f t="shared" si="500"/>
        <v>0</v>
      </c>
      <c r="I1246" s="114">
        <f t="shared" si="500"/>
        <v>0</v>
      </c>
      <c r="J1246" s="114">
        <f t="shared" si="500"/>
        <v>0</v>
      </c>
      <c r="K1246" s="114">
        <f t="shared" si="500"/>
        <v>0</v>
      </c>
      <c r="L1246" s="114">
        <f t="shared" si="500"/>
        <v>0</v>
      </c>
      <c r="M1246" s="114">
        <f t="shared" si="500"/>
        <v>1500000000</v>
      </c>
      <c r="N1246" s="114">
        <f t="shared" si="500"/>
        <v>684737269.75</v>
      </c>
      <c r="O1246" s="114">
        <f t="shared" si="500"/>
        <v>684238144.86000001</v>
      </c>
      <c r="P1246" s="114">
        <f t="shared" si="500"/>
        <v>155559136.86000001</v>
      </c>
      <c r="Q1246" s="115">
        <f t="shared" si="500"/>
        <v>155559136.86000001</v>
      </c>
    </row>
    <row r="1247" spans="1:17" ht="18.600000000000001" thickBot="1" x14ac:dyDescent="0.35">
      <c r="A1247" s="109" t="s">
        <v>431</v>
      </c>
      <c r="B1247" s="110" t="s">
        <v>398</v>
      </c>
      <c r="C1247" s="111"/>
      <c r="D1247" s="112"/>
      <c r="E1247" s="112"/>
      <c r="F1247" s="113" t="s">
        <v>399</v>
      </c>
      <c r="G1247" s="114">
        <f t="shared" si="500"/>
        <v>1500000000</v>
      </c>
      <c r="H1247" s="114">
        <f t="shared" si="500"/>
        <v>0</v>
      </c>
      <c r="I1247" s="114">
        <f t="shared" si="500"/>
        <v>0</v>
      </c>
      <c r="J1247" s="114">
        <f t="shared" si="500"/>
        <v>0</v>
      </c>
      <c r="K1247" s="114">
        <f t="shared" si="500"/>
        <v>0</v>
      </c>
      <c r="L1247" s="114">
        <f t="shared" si="500"/>
        <v>0</v>
      </c>
      <c r="M1247" s="114">
        <f t="shared" si="500"/>
        <v>1500000000</v>
      </c>
      <c r="N1247" s="114">
        <f t="shared" si="500"/>
        <v>684737269.75</v>
      </c>
      <c r="O1247" s="114">
        <f t="shared" si="500"/>
        <v>684238144.86000001</v>
      </c>
      <c r="P1247" s="114">
        <f t="shared" si="500"/>
        <v>155559136.86000001</v>
      </c>
      <c r="Q1247" s="115">
        <f t="shared" si="500"/>
        <v>155559136.86000001</v>
      </c>
    </row>
    <row r="1248" spans="1:17" ht="18.600000000000001" thickBot="1" x14ac:dyDescent="0.35">
      <c r="A1248" s="79" t="s">
        <v>431</v>
      </c>
      <c r="B1248" s="20" t="s">
        <v>426</v>
      </c>
      <c r="C1248" s="60" t="s">
        <v>175</v>
      </c>
      <c r="D1248" s="21">
        <v>54</v>
      </c>
      <c r="E1248" s="21" t="s">
        <v>22</v>
      </c>
      <c r="F1248" s="108" t="s">
        <v>211</v>
      </c>
      <c r="G1248" s="92">
        <v>1500000000</v>
      </c>
      <c r="H1248" s="90">
        <v>0</v>
      </c>
      <c r="I1248" s="90">
        <v>0</v>
      </c>
      <c r="J1248" s="90">
        <v>0</v>
      </c>
      <c r="K1248" s="90">
        <v>0</v>
      </c>
      <c r="L1248" s="90">
        <f>+H1248-I1248+J1248-K1248</f>
        <v>0</v>
      </c>
      <c r="M1248" s="90">
        <f>+G1248+L1248</f>
        <v>1500000000</v>
      </c>
      <c r="N1248" s="90">
        <v>684737269.75</v>
      </c>
      <c r="O1248" s="90">
        <v>684238144.86000001</v>
      </c>
      <c r="P1248" s="90">
        <v>155559136.86000001</v>
      </c>
      <c r="Q1248" s="91">
        <v>155559136.86000001</v>
      </c>
    </row>
    <row r="1249" spans="1:17" ht="18.600000000000001" thickBot="1" x14ac:dyDescent="0.35">
      <c r="A1249" s="79" t="s">
        <v>434</v>
      </c>
      <c r="B1249" s="5" t="s">
        <v>10</v>
      </c>
      <c r="C1249" s="6"/>
      <c r="D1249" s="6"/>
      <c r="E1249" s="6"/>
      <c r="F1249" s="81" t="s">
        <v>11</v>
      </c>
      <c r="G1249" s="8">
        <f>+G1250+G1278+G1322+G1336</f>
        <v>101565565000</v>
      </c>
      <c r="H1249" s="8">
        <f t="shared" ref="H1249:L1249" si="501">+H1250+H1278+H1322+H1336</f>
        <v>0</v>
      </c>
      <c r="I1249" s="8">
        <f t="shared" si="501"/>
        <v>0</v>
      </c>
      <c r="J1249" s="8">
        <f t="shared" si="501"/>
        <v>332382568</v>
      </c>
      <c r="K1249" s="8">
        <f t="shared" si="501"/>
        <v>332382568</v>
      </c>
      <c r="L1249" s="8">
        <f t="shared" si="501"/>
        <v>0</v>
      </c>
      <c r="M1249" s="8">
        <f>+G1249+L1249</f>
        <v>101565565000</v>
      </c>
      <c r="N1249" s="8">
        <f t="shared" ref="N1249:Q1249" si="502">+N1250+N1278+N1322+N1336</f>
        <v>73892484560.369995</v>
      </c>
      <c r="O1249" s="8">
        <f t="shared" si="502"/>
        <v>50390282842.159996</v>
      </c>
      <c r="P1249" s="8">
        <f t="shared" si="502"/>
        <v>38081898263.190002</v>
      </c>
      <c r="Q1249" s="9">
        <f t="shared" si="502"/>
        <v>35464609695.970001</v>
      </c>
    </row>
    <row r="1250" spans="1:17" ht="18.600000000000001" thickBot="1" x14ac:dyDescent="0.35">
      <c r="A1250" s="79" t="s">
        <v>434</v>
      </c>
      <c r="B1250" s="10" t="s">
        <v>12</v>
      </c>
      <c r="C1250" s="11"/>
      <c r="D1250" s="11"/>
      <c r="E1250" s="11"/>
      <c r="F1250" s="82" t="s">
        <v>13</v>
      </c>
      <c r="G1250" s="83">
        <f>+G1251</f>
        <v>48846668000</v>
      </c>
      <c r="H1250" s="83">
        <f t="shared" ref="H1250:Q1250" si="503">+H1251</f>
        <v>0</v>
      </c>
      <c r="I1250" s="83">
        <f t="shared" si="503"/>
        <v>0</v>
      </c>
      <c r="J1250" s="83">
        <f t="shared" si="503"/>
        <v>0</v>
      </c>
      <c r="K1250" s="83">
        <f t="shared" si="503"/>
        <v>0</v>
      </c>
      <c r="L1250" s="83">
        <f t="shared" si="503"/>
        <v>0</v>
      </c>
      <c r="M1250" s="83">
        <f t="shared" si="503"/>
        <v>48846668000</v>
      </c>
      <c r="N1250" s="83">
        <f t="shared" si="503"/>
        <v>44256310000</v>
      </c>
      <c r="O1250" s="83">
        <f t="shared" si="503"/>
        <v>23177460469.5</v>
      </c>
      <c r="P1250" s="83">
        <f t="shared" si="503"/>
        <v>23177460469.5</v>
      </c>
      <c r="Q1250" s="84">
        <f t="shared" si="503"/>
        <v>20906703778.5</v>
      </c>
    </row>
    <row r="1251" spans="1:17" ht="18.600000000000001" thickBot="1" x14ac:dyDescent="0.35">
      <c r="A1251" s="79" t="s">
        <v>434</v>
      </c>
      <c r="B1251" s="15" t="s">
        <v>14</v>
      </c>
      <c r="C1251" s="16"/>
      <c r="D1251" s="16"/>
      <c r="E1251" s="16"/>
      <c r="F1251" s="85" t="s">
        <v>15</v>
      </c>
      <c r="G1251" s="86">
        <f>+G1252+G1262+G1270+G1277</f>
        <v>48846668000</v>
      </c>
      <c r="H1251" s="86">
        <f t="shared" ref="H1251:Q1251" si="504">+H1252+H1262+H1270+H1277</f>
        <v>0</v>
      </c>
      <c r="I1251" s="86">
        <f t="shared" si="504"/>
        <v>0</v>
      </c>
      <c r="J1251" s="86">
        <f t="shared" si="504"/>
        <v>0</v>
      </c>
      <c r="K1251" s="86">
        <f t="shared" si="504"/>
        <v>0</v>
      </c>
      <c r="L1251" s="86">
        <f t="shared" si="504"/>
        <v>0</v>
      </c>
      <c r="M1251" s="86">
        <f t="shared" si="504"/>
        <v>48846668000</v>
      </c>
      <c r="N1251" s="86">
        <f t="shared" si="504"/>
        <v>44256310000</v>
      </c>
      <c r="O1251" s="86">
        <f t="shared" si="504"/>
        <v>23177460469.5</v>
      </c>
      <c r="P1251" s="86">
        <f t="shared" si="504"/>
        <v>23177460469.5</v>
      </c>
      <c r="Q1251" s="87">
        <f t="shared" si="504"/>
        <v>20906703778.5</v>
      </c>
    </row>
    <row r="1252" spans="1:17" ht="18.600000000000001" thickBot="1" x14ac:dyDescent="0.35">
      <c r="A1252" s="79" t="s">
        <v>434</v>
      </c>
      <c r="B1252" s="15" t="s">
        <v>16</v>
      </c>
      <c r="C1252" s="16"/>
      <c r="D1252" s="16"/>
      <c r="E1252" s="16"/>
      <c r="F1252" s="85" t="s">
        <v>17</v>
      </c>
      <c r="G1252" s="86">
        <f>+G1253</f>
        <v>28789591000</v>
      </c>
      <c r="H1252" s="86">
        <f t="shared" ref="H1252:Q1252" si="505">+H1253</f>
        <v>0</v>
      </c>
      <c r="I1252" s="86">
        <f t="shared" si="505"/>
        <v>0</v>
      </c>
      <c r="J1252" s="86">
        <f t="shared" si="505"/>
        <v>0</v>
      </c>
      <c r="K1252" s="86">
        <f t="shared" si="505"/>
        <v>0</v>
      </c>
      <c r="L1252" s="86">
        <f t="shared" si="505"/>
        <v>0</v>
      </c>
      <c r="M1252" s="86">
        <f t="shared" si="505"/>
        <v>28789591000</v>
      </c>
      <c r="N1252" s="86">
        <f t="shared" si="505"/>
        <v>28789591000</v>
      </c>
      <c r="O1252" s="86">
        <f t="shared" si="505"/>
        <v>15550108453.109999</v>
      </c>
      <c r="P1252" s="86">
        <f t="shared" si="505"/>
        <v>15550108453.109999</v>
      </c>
      <c r="Q1252" s="87">
        <f t="shared" si="505"/>
        <v>14407598376.109999</v>
      </c>
    </row>
    <row r="1253" spans="1:17" ht="18.600000000000001" thickBot="1" x14ac:dyDescent="0.35">
      <c r="A1253" s="79" t="s">
        <v>434</v>
      </c>
      <c r="B1253" s="15" t="s">
        <v>18</v>
      </c>
      <c r="C1253" s="16"/>
      <c r="D1253" s="16"/>
      <c r="E1253" s="16"/>
      <c r="F1253" s="85" t="s">
        <v>19</v>
      </c>
      <c r="G1253" s="86">
        <f>SUM(G1254:G1261)</f>
        <v>28789591000</v>
      </c>
      <c r="H1253" s="86">
        <f t="shared" ref="H1253:Q1253" si="506">SUM(H1254:H1261)</f>
        <v>0</v>
      </c>
      <c r="I1253" s="86">
        <f t="shared" si="506"/>
        <v>0</v>
      </c>
      <c r="J1253" s="86">
        <f t="shared" si="506"/>
        <v>0</v>
      </c>
      <c r="K1253" s="86">
        <f t="shared" si="506"/>
        <v>0</v>
      </c>
      <c r="L1253" s="86">
        <f t="shared" si="506"/>
        <v>0</v>
      </c>
      <c r="M1253" s="86">
        <f t="shared" si="506"/>
        <v>28789591000</v>
      </c>
      <c r="N1253" s="86">
        <f t="shared" si="506"/>
        <v>28789591000</v>
      </c>
      <c r="O1253" s="86">
        <f t="shared" si="506"/>
        <v>15550108453.109999</v>
      </c>
      <c r="P1253" s="86">
        <f t="shared" si="506"/>
        <v>15550108453.109999</v>
      </c>
      <c r="Q1253" s="87">
        <f t="shared" si="506"/>
        <v>14407598376.109999</v>
      </c>
    </row>
    <row r="1254" spans="1:17" ht="18.600000000000001" thickBot="1" x14ac:dyDescent="0.35">
      <c r="A1254" s="79" t="s">
        <v>434</v>
      </c>
      <c r="B1254" s="20" t="s">
        <v>20</v>
      </c>
      <c r="C1254" s="21" t="s">
        <v>21</v>
      </c>
      <c r="D1254" s="21">
        <v>20</v>
      </c>
      <c r="E1254" s="21" t="s">
        <v>22</v>
      </c>
      <c r="F1254" s="88" t="s">
        <v>23</v>
      </c>
      <c r="G1254" s="89">
        <v>22821279655</v>
      </c>
      <c r="H1254" s="90">
        <v>0</v>
      </c>
      <c r="I1254" s="90">
        <v>0</v>
      </c>
      <c r="J1254" s="90">
        <v>0</v>
      </c>
      <c r="K1254" s="90">
        <v>0</v>
      </c>
      <c r="L1254" s="90">
        <f t="shared" ref="L1254:L1314" si="507">+H1254-I1254+J1254-K1254</f>
        <v>0</v>
      </c>
      <c r="M1254" s="89">
        <f t="shared" ref="M1254:M1314" si="508">+G1254+L1254</f>
        <v>22821279655</v>
      </c>
      <c r="N1254" s="90">
        <v>22821279655</v>
      </c>
      <c r="O1254" s="90">
        <v>12570074048.25</v>
      </c>
      <c r="P1254" s="90">
        <v>12570074048.25</v>
      </c>
      <c r="Q1254" s="91">
        <v>12570074048.25</v>
      </c>
    </row>
    <row r="1255" spans="1:17" ht="18.600000000000001" thickBot="1" x14ac:dyDescent="0.35">
      <c r="A1255" s="79" t="s">
        <v>434</v>
      </c>
      <c r="B1255" s="20" t="s">
        <v>24</v>
      </c>
      <c r="C1255" s="21" t="s">
        <v>21</v>
      </c>
      <c r="D1255" s="21">
        <v>20</v>
      </c>
      <c r="E1255" s="21" t="s">
        <v>22</v>
      </c>
      <c r="F1255" s="88" t="s">
        <v>25</v>
      </c>
      <c r="G1255" s="89">
        <v>1516830834</v>
      </c>
      <c r="H1255" s="90">
        <v>0</v>
      </c>
      <c r="I1255" s="90">
        <v>0</v>
      </c>
      <c r="J1255" s="90">
        <v>0</v>
      </c>
      <c r="K1255" s="90">
        <v>0</v>
      </c>
      <c r="L1255" s="90">
        <f t="shared" si="507"/>
        <v>0</v>
      </c>
      <c r="M1255" s="89">
        <f t="shared" si="508"/>
        <v>1516830834</v>
      </c>
      <c r="N1255" s="90">
        <v>1516830834</v>
      </c>
      <c r="O1255" s="90">
        <v>943332928.57000005</v>
      </c>
      <c r="P1255" s="90">
        <v>943332928.57000005</v>
      </c>
      <c r="Q1255" s="91">
        <v>943332928.57000005</v>
      </c>
    </row>
    <row r="1256" spans="1:17" ht="18.600000000000001" thickBot="1" x14ac:dyDescent="0.35">
      <c r="A1256" s="79" t="s">
        <v>434</v>
      </c>
      <c r="B1256" s="20" t="s">
        <v>26</v>
      </c>
      <c r="C1256" s="21" t="s">
        <v>21</v>
      </c>
      <c r="D1256" s="21">
        <v>20</v>
      </c>
      <c r="E1256" s="21" t="s">
        <v>22</v>
      </c>
      <c r="F1256" s="88" t="s">
        <v>27</v>
      </c>
      <c r="G1256" s="89">
        <v>2475792</v>
      </c>
      <c r="H1256" s="90">
        <v>0</v>
      </c>
      <c r="I1256" s="90">
        <v>0</v>
      </c>
      <c r="J1256" s="90">
        <v>0</v>
      </c>
      <c r="K1256" s="90">
        <v>0</v>
      </c>
      <c r="L1256" s="90">
        <f t="shared" si="507"/>
        <v>0</v>
      </c>
      <c r="M1256" s="89">
        <f t="shared" si="508"/>
        <v>2475792</v>
      </c>
      <c r="N1256" s="92">
        <v>2475792</v>
      </c>
      <c r="O1256" s="90">
        <v>1153871.44</v>
      </c>
      <c r="P1256" s="90">
        <v>1153871.44</v>
      </c>
      <c r="Q1256" s="91">
        <v>1153871.44</v>
      </c>
    </row>
    <row r="1257" spans="1:17" ht="18.600000000000001" thickBot="1" x14ac:dyDescent="0.35">
      <c r="A1257" s="79" t="s">
        <v>434</v>
      </c>
      <c r="B1257" s="20" t="s">
        <v>28</v>
      </c>
      <c r="C1257" s="21" t="s">
        <v>21</v>
      </c>
      <c r="D1257" s="21">
        <v>20</v>
      </c>
      <c r="E1257" s="21" t="s">
        <v>22</v>
      </c>
      <c r="F1257" s="88" t="s">
        <v>29</v>
      </c>
      <c r="G1257" s="89">
        <v>1222067257</v>
      </c>
      <c r="H1257" s="90">
        <v>0</v>
      </c>
      <c r="I1257" s="90">
        <v>0</v>
      </c>
      <c r="J1257" s="90">
        <v>0</v>
      </c>
      <c r="K1257" s="90">
        <v>0</v>
      </c>
      <c r="L1257" s="90">
        <f t="shared" si="507"/>
        <v>0</v>
      </c>
      <c r="M1257" s="89">
        <f t="shared" si="508"/>
        <v>1222067257</v>
      </c>
      <c r="N1257" s="92">
        <v>1222067257</v>
      </c>
      <c r="O1257" s="90">
        <v>1196163336.8900001</v>
      </c>
      <c r="P1257" s="90">
        <v>1196163336.8900001</v>
      </c>
      <c r="Q1257" s="91">
        <v>53653259.890000001</v>
      </c>
    </row>
    <row r="1258" spans="1:17" ht="18.600000000000001" thickBot="1" x14ac:dyDescent="0.35">
      <c r="A1258" s="79" t="s">
        <v>434</v>
      </c>
      <c r="B1258" s="20" t="s">
        <v>30</v>
      </c>
      <c r="C1258" s="21" t="s">
        <v>21</v>
      </c>
      <c r="D1258" s="21">
        <v>20</v>
      </c>
      <c r="E1258" s="21" t="s">
        <v>22</v>
      </c>
      <c r="F1258" s="88" t="s">
        <v>31</v>
      </c>
      <c r="G1258" s="89">
        <v>883433667</v>
      </c>
      <c r="H1258" s="90">
        <v>0</v>
      </c>
      <c r="I1258" s="90">
        <v>0</v>
      </c>
      <c r="J1258" s="90">
        <v>0</v>
      </c>
      <c r="K1258" s="90">
        <v>0</v>
      </c>
      <c r="L1258" s="90">
        <f t="shared" si="507"/>
        <v>0</v>
      </c>
      <c r="M1258" s="89">
        <f t="shared" si="508"/>
        <v>883433667</v>
      </c>
      <c r="N1258" s="92">
        <v>883433667</v>
      </c>
      <c r="O1258" s="90">
        <v>323601961.69999999</v>
      </c>
      <c r="P1258" s="90">
        <v>323601961.69999999</v>
      </c>
      <c r="Q1258" s="91">
        <v>323601961.69999999</v>
      </c>
    </row>
    <row r="1259" spans="1:17" ht="31.8" thickBot="1" x14ac:dyDescent="0.35">
      <c r="A1259" s="79" t="s">
        <v>434</v>
      </c>
      <c r="B1259" s="20" t="s">
        <v>32</v>
      </c>
      <c r="C1259" s="21" t="s">
        <v>21</v>
      </c>
      <c r="D1259" s="21">
        <v>20</v>
      </c>
      <c r="E1259" s="21" t="s">
        <v>22</v>
      </c>
      <c r="F1259" s="88" t="s">
        <v>33</v>
      </c>
      <c r="G1259" s="89">
        <v>76852744</v>
      </c>
      <c r="H1259" s="90">
        <v>0</v>
      </c>
      <c r="I1259" s="90">
        <v>0</v>
      </c>
      <c r="J1259" s="90">
        <v>0</v>
      </c>
      <c r="K1259" s="90">
        <v>0</v>
      </c>
      <c r="L1259" s="90">
        <f t="shared" si="507"/>
        <v>0</v>
      </c>
      <c r="M1259" s="89">
        <f t="shared" si="508"/>
        <v>76852744</v>
      </c>
      <c r="N1259" s="92">
        <v>76852744</v>
      </c>
      <c r="O1259" s="90">
        <v>31125009.73</v>
      </c>
      <c r="P1259" s="90">
        <v>31125009.73</v>
      </c>
      <c r="Q1259" s="91">
        <v>31125009.73</v>
      </c>
    </row>
    <row r="1260" spans="1:17" ht="18.600000000000001" thickBot="1" x14ac:dyDescent="0.35">
      <c r="A1260" s="79" t="s">
        <v>434</v>
      </c>
      <c r="B1260" s="20" t="s">
        <v>34</v>
      </c>
      <c r="C1260" s="21" t="s">
        <v>21</v>
      </c>
      <c r="D1260" s="21">
        <v>20</v>
      </c>
      <c r="E1260" s="21" t="s">
        <v>22</v>
      </c>
      <c r="F1260" s="88" t="s">
        <v>35</v>
      </c>
      <c r="G1260" s="89">
        <v>1271900429</v>
      </c>
      <c r="H1260" s="90">
        <v>0</v>
      </c>
      <c r="I1260" s="90">
        <v>0</v>
      </c>
      <c r="J1260" s="90">
        <v>0</v>
      </c>
      <c r="K1260" s="90">
        <v>0</v>
      </c>
      <c r="L1260" s="90">
        <f t="shared" si="507"/>
        <v>0</v>
      </c>
      <c r="M1260" s="89">
        <f t="shared" si="508"/>
        <v>1271900429</v>
      </c>
      <c r="N1260" s="92">
        <v>1271900429</v>
      </c>
      <c r="O1260" s="90">
        <v>27229320.809999999</v>
      </c>
      <c r="P1260" s="90">
        <v>27229320.809999999</v>
      </c>
      <c r="Q1260" s="91">
        <v>27229320.809999999</v>
      </c>
    </row>
    <row r="1261" spans="1:17" ht="18.600000000000001" thickBot="1" x14ac:dyDescent="0.35">
      <c r="A1261" s="79" t="s">
        <v>434</v>
      </c>
      <c r="B1261" s="20" t="s">
        <v>36</v>
      </c>
      <c r="C1261" s="21" t="s">
        <v>21</v>
      </c>
      <c r="D1261" s="21">
        <v>20</v>
      </c>
      <c r="E1261" s="21" t="s">
        <v>22</v>
      </c>
      <c r="F1261" s="88" t="s">
        <v>37</v>
      </c>
      <c r="G1261" s="89">
        <v>994750622</v>
      </c>
      <c r="H1261" s="90">
        <v>0</v>
      </c>
      <c r="I1261" s="90">
        <v>0</v>
      </c>
      <c r="J1261" s="90">
        <v>0</v>
      </c>
      <c r="K1261" s="90">
        <v>0</v>
      </c>
      <c r="L1261" s="90">
        <f t="shared" si="507"/>
        <v>0</v>
      </c>
      <c r="M1261" s="89">
        <f t="shared" si="508"/>
        <v>994750622</v>
      </c>
      <c r="N1261" s="92">
        <v>994750622</v>
      </c>
      <c r="O1261" s="90">
        <v>457427975.72000003</v>
      </c>
      <c r="P1261" s="90">
        <v>457427975.72000003</v>
      </c>
      <c r="Q1261" s="91">
        <v>457427975.72000003</v>
      </c>
    </row>
    <row r="1262" spans="1:17" ht="18.600000000000001" thickBot="1" x14ac:dyDescent="0.35">
      <c r="A1262" s="79" t="s">
        <v>434</v>
      </c>
      <c r="B1262" s="15" t="s">
        <v>38</v>
      </c>
      <c r="C1262" s="16"/>
      <c r="D1262" s="16"/>
      <c r="E1262" s="21"/>
      <c r="F1262" s="85" t="s">
        <v>39</v>
      </c>
      <c r="G1262" s="86">
        <f>SUM(G1263:G1269)</f>
        <v>10389288000</v>
      </c>
      <c r="H1262" s="86">
        <f t="shared" ref="H1262:Q1262" si="509">SUM(H1263:H1269)</f>
        <v>0</v>
      </c>
      <c r="I1262" s="86">
        <f t="shared" si="509"/>
        <v>0</v>
      </c>
      <c r="J1262" s="86">
        <f t="shared" si="509"/>
        <v>0</v>
      </c>
      <c r="K1262" s="86">
        <f t="shared" si="509"/>
        <v>0</v>
      </c>
      <c r="L1262" s="86">
        <f t="shared" si="509"/>
        <v>0</v>
      </c>
      <c r="M1262" s="86">
        <f t="shared" si="509"/>
        <v>10389288000</v>
      </c>
      <c r="N1262" s="86">
        <f t="shared" si="509"/>
        <v>10389288000</v>
      </c>
      <c r="O1262" s="86">
        <f t="shared" si="509"/>
        <v>5747682838.5500002</v>
      </c>
      <c r="P1262" s="86">
        <f t="shared" si="509"/>
        <v>5747682838.5500002</v>
      </c>
      <c r="Q1262" s="87">
        <f t="shared" si="509"/>
        <v>4619436224.5500002</v>
      </c>
    </row>
    <row r="1263" spans="1:17" ht="18.600000000000001" thickBot="1" x14ac:dyDescent="0.35">
      <c r="A1263" s="79" t="s">
        <v>434</v>
      </c>
      <c r="B1263" s="20" t="s">
        <v>40</v>
      </c>
      <c r="C1263" s="21" t="s">
        <v>21</v>
      </c>
      <c r="D1263" s="21">
        <v>20</v>
      </c>
      <c r="E1263" s="21" t="s">
        <v>22</v>
      </c>
      <c r="F1263" s="88" t="s">
        <v>415</v>
      </c>
      <c r="G1263" s="89">
        <v>3540437888</v>
      </c>
      <c r="H1263" s="90">
        <v>0</v>
      </c>
      <c r="I1263" s="90">
        <v>0</v>
      </c>
      <c r="J1263" s="90">
        <v>0</v>
      </c>
      <c r="K1263" s="90">
        <v>0</v>
      </c>
      <c r="L1263" s="90">
        <f t="shared" si="507"/>
        <v>0</v>
      </c>
      <c r="M1263" s="89">
        <f t="shared" si="508"/>
        <v>3540437888</v>
      </c>
      <c r="N1263" s="92">
        <v>3540437888</v>
      </c>
      <c r="O1263" s="90">
        <v>1713212383.2</v>
      </c>
      <c r="P1263" s="90">
        <v>1713212383.2</v>
      </c>
      <c r="Q1263" s="91">
        <v>1427562583.2</v>
      </c>
    </row>
    <row r="1264" spans="1:17" ht="18.600000000000001" thickBot="1" x14ac:dyDescent="0.35">
      <c r="A1264" s="79" t="s">
        <v>434</v>
      </c>
      <c r="B1264" s="20" t="s">
        <v>42</v>
      </c>
      <c r="C1264" s="21" t="s">
        <v>21</v>
      </c>
      <c r="D1264" s="21">
        <v>20</v>
      </c>
      <c r="E1264" s="21" t="s">
        <v>22</v>
      </c>
      <c r="F1264" s="88" t="s">
        <v>416</v>
      </c>
      <c r="G1264" s="89">
        <v>2411282700</v>
      </c>
      <c r="H1264" s="90">
        <v>0</v>
      </c>
      <c r="I1264" s="90">
        <v>0</v>
      </c>
      <c r="J1264" s="90">
        <v>0</v>
      </c>
      <c r="K1264" s="90">
        <v>0</v>
      </c>
      <c r="L1264" s="90">
        <f t="shared" si="507"/>
        <v>0</v>
      </c>
      <c r="M1264" s="89">
        <f t="shared" si="508"/>
        <v>2411282700</v>
      </c>
      <c r="N1264" s="92">
        <v>2411282700</v>
      </c>
      <c r="O1264" s="90">
        <v>1213622391.2</v>
      </c>
      <c r="P1264" s="90">
        <v>1213622391.2</v>
      </c>
      <c r="Q1264" s="91">
        <v>1011270691.2</v>
      </c>
    </row>
    <row r="1265" spans="1:17" ht="18.600000000000001" thickBot="1" x14ac:dyDescent="0.35">
      <c r="A1265" s="79" t="s">
        <v>434</v>
      </c>
      <c r="B1265" s="20" t="s">
        <v>44</v>
      </c>
      <c r="C1265" s="21" t="s">
        <v>21</v>
      </c>
      <c r="D1265" s="21">
        <v>20</v>
      </c>
      <c r="E1265" s="21" t="s">
        <v>22</v>
      </c>
      <c r="F1265" s="88" t="s">
        <v>45</v>
      </c>
      <c r="G1265" s="89">
        <v>1539154912</v>
      </c>
      <c r="H1265" s="90">
        <v>0</v>
      </c>
      <c r="I1265" s="90">
        <v>0</v>
      </c>
      <c r="J1265" s="90">
        <v>0</v>
      </c>
      <c r="K1265" s="90">
        <v>0</v>
      </c>
      <c r="L1265" s="90">
        <f t="shared" si="507"/>
        <v>0</v>
      </c>
      <c r="M1265" s="89">
        <f t="shared" si="508"/>
        <v>1539154912</v>
      </c>
      <c r="N1265" s="92">
        <v>1539154912</v>
      </c>
      <c r="O1265" s="90">
        <v>1357800756.95</v>
      </c>
      <c r="P1265" s="90">
        <v>1357800756.95</v>
      </c>
      <c r="Q1265" s="91">
        <v>1051390442.95</v>
      </c>
    </row>
    <row r="1266" spans="1:17" ht="18.600000000000001" thickBot="1" x14ac:dyDescent="0.35">
      <c r="A1266" s="79" t="s">
        <v>434</v>
      </c>
      <c r="B1266" s="20" t="s">
        <v>46</v>
      </c>
      <c r="C1266" s="21" t="s">
        <v>21</v>
      </c>
      <c r="D1266" s="21">
        <v>20</v>
      </c>
      <c r="E1266" s="21" t="s">
        <v>22</v>
      </c>
      <c r="F1266" s="88" t="s">
        <v>433</v>
      </c>
      <c r="G1266" s="89">
        <v>1254967000</v>
      </c>
      <c r="H1266" s="90">
        <v>0</v>
      </c>
      <c r="I1266" s="90">
        <v>0</v>
      </c>
      <c r="J1266" s="90">
        <v>0</v>
      </c>
      <c r="K1266" s="90">
        <v>0</v>
      </c>
      <c r="L1266" s="90">
        <f t="shared" si="507"/>
        <v>0</v>
      </c>
      <c r="M1266" s="89">
        <f t="shared" si="508"/>
        <v>1254967000</v>
      </c>
      <c r="N1266" s="92">
        <v>1254967000</v>
      </c>
      <c r="O1266" s="90">
        <v>618163941.20000005</v>
      </c>
      <c r="P1266" s="90">
        <v>618163941.20000005</v>
      </c>
      <c r="Q1266" s="91">
        <v>475071541.19999999</v>
      </c>
    </row>
    <row r="1267" spans="1:17" ht="31.8" thickBot="1" x14ac:dyDescent="0.35">
      <c r="A1267" s="79" t="s">
        <v>434</v>
      </c>
      <c r="B1267" s="20" t="s">
        <v>48</v>
      </c>
      <c r="C1267" s="21" t="s">
        <v>21</v>
      </c>
      <c r="D1267" s="21">
        <v>20</v>
      </c>
      <c r="E1267" s="21" t="s">
        <v>22</v>
      </c>
      <c r="F1267" s="88" t="s">
        <v>49</v>
      </c>
      <c r="G1267" s="89">
        <v>145133600</v>
      </c>
      <c r="H1267" s="90">
        <v>0</v>
      </c>
      <c r="I1267" s="90">
        <v>0</v>
      </c>
      <c r="J1267" s="90">
        <v>0</v>
      </c>
      <c r="K1267" s="90">
        <v>0</v>
      </c>
      <c r="L1267" s="90">
        <f t="shared" si="507"/>
        <v>0</v>
      </c>
      <c r="M1267" s="89">
        <f t="shared" si="508"/>
        <v>145133600</v>
      </c>
      <c r="N1267" s="92">
        <v>145133600</v>
      </c>
      <c r="O1267" s="90">
        <v>72122128.799999997</v>
      </c>
      <c r="P1267" s="90">
        <v>72122128.799999997</v>
      </c>
      <c r="Q1267" s="91">
        <v>60256028.799999997</v>
      </c>
    </row>
    <row r="1268" spans="1:17" ht="18.600000000000001" thickBot="1" x14ac:dyDescent="0.35">
      <c r="A1268" s="79" t="s">
        <v>434</v>
      </c>
      <c r="B1268" s="20" t="s">
        <v>50</v>
      </c>
      <c r="C1268" s="21" t="s">
        <v>21</v>
      </c>
      <c r="D1268" s="21">
        <v>20</v>
      </c>
      <c r="E1268" s="21" t="s">
        <v>22</v>
      </c>
      <c r="F1268" s="88" t="s">
        <v>51</v>
      </c>
      <c r="G1268" s="89">
        <v>898748700</v>
      </c>
      <c r="H1268" s="90">
        <v>0</v>
      </c>
      <c r="I1268" s="90">
        <v>0</v>
      </c>
      <c r="J1268" s="90">
        <v>0</v>
      </c>
      <c r="K1268" s="90">
        <v>0</v>
      </c>
      <c r="L1268" s="90">
        <f t="shared" si="507"/>
        <v>0</v>
      </c>
      <c r="M1268" s="89">
        <f t="shared" si="508"/>
        <v>898748700</v>
      </c>
      <c r="N1268" s="92">
        <v>898748700</v>
      </c>
      <c r="O1268" s="90">
        <v>463636776</v>
      </c>
      <c r="P1268" s="90">
        <v>463636776</v>
      </c>
      <c r="Q1268" s="91">
        <v>356314276</v>
      </c>
    </row>
    <row r="1269" spans="1:17" ht="18.600000000000001" thickBot="1" x14ac:dyDescent="0.35">
      <c r="A1269" s="79" t="s">
        <v>434</v>
      </c>
      <c r="B1269" s="20" t="s">
        <v>52</v>
      </c>
      <c r="C1269" s="21" t="s">
        <v>21</v>
      </c>
      <c r="D1269" s="21">
        <v>20</v>
      </c>
      <c r="E1269" s="21" t="s">
        <v>22</v>
      </c>
      <c r="F1269" s="88" t="s">
        <v>53</v>
      </c>
      <c r="G1269" s="89">
        <v>599563200</v>
      </c>
      <c r="H1269" s="90">
        <v>0</v>
      </c>
      <c r="I1269" s="90">
        <v>0</v>
      </c>
      <c r="J1269" s="90">
        <v>0</v>
      </c>
      <c r="K1269" s="90">
        <v>0</v>
      </c>
      <c r="L1269" s="90">
        <f t="shared" si="507"/>
        <v>0</v>
      </c>
      <c r="M1269" s="89">
        <f t="shared" si="508"/>
        <v>599563200</v>
      </c>
      <c r="N1269" s="92">
        <v>599563200</v>
      </c>
      <c r="O1269" s="90">
        <v>309124461.19999999</v>
      </c>
      <c r="P1269" s="90">
        <v>309124461.19999999</v>
      </c>
      <c r="Q1269" s="91">
        <v>237570661.19999999</v>
      </c>
    </row>
    <row r="1270" spans="1:17" ht="31.8" thickBot="1" x14ac:dyDescent="0.35">
      <c r="A1270" s="79" t="s">
        <v>434</v>
      </c>
      <c r="B1270" s="15" t="s">
        <v>54</v>
      </c>
      <c r="C1270" s="16"/>
      <c r="D1270" s="16"/>
      <c r="E1270" s="21"/>
      <c r="F1270" s="85" t="s">
        <v>55</v>
      </c>
      <c r="G1270" s="86">
        <f>+G1271+G1275+G1276</f>
        <v>5077431000</v>
      </c>
      <c r="H1270" s="86">
        <f t="shared" ref="H1270:Q1270" si="510">+H1271+H1275+H1276</f>
        <v>0</v>
      </c>
      <c r="I1270" s="86">
        <f t="shared" si="510"/>
        <v>0</v>
      </c>
      <c r="J1270" s="86">
        <f t="shared" si="510"/>
        <v>0</v>
      </c>
      <c r="K1270" s="86">
        <f t="shared" si="510"/>
        <v>0</v>
      </c>
      <c r="L1270" s="86">
        <f t="shared" si="510"/>
        <v>0</v>
      </c>
      <c r="M1270" s="86">
        <f t="shared" si="510"/>
        <v>5077431000</v>
      </c>
      <c r="N1270" s="86">
        <f t="shared" si="510"/>
        <v>5077431000</v>
      </c>
      <c r="O1270" s="86">
        <f t="shared" si="510"/>
        <v>1879669177.8399999</v>
      </c>
      <c r="P1270" s="86">
        <f t="shared" si="510"/>
        <v>1879669177.8399999</v>
      </c>
      <c r="Q1270" s="87">
        <f t="shared" si="510"/>
        <v>1879669177.8399999</v>
      </c>
    </row>
    <row r="1271" spans="1:17" ht="31.8" thickBot="1" x14ac:dyDescent="0.35">
      <c r="A1271" s="79" t="s">
        <v>434</v>
      </c>
      <c r="B1271" s="15" t="s">
        <v>56</v>
      </c>
      <c r="C1271" s="16"/>
      <c r="D1271" s="16"/>
      <c r="E1271" s="16"/>
      <c r="F1271" s="85" t="s">
        <v>57</v>
      </c>
      <c r="G1271" s="86">
        <f>+G1272+G1273+G1274</f>
        <v>2059834541</v>
      </c>
      <c r="H1271" s="86">
        <f t="shared" ref="H1271:Q1271" si="511">+H1272+H1273+H1274</f>
        <v>0</v>
      </c>
      <c r="I1271" s="86">
        <f t="shared" si="511"/>
        <v>0</v>
      </c>
      <c r="J1271" s="86">
        <f t="shared" si="511"/>
        <v>0</v>
      </c>
      <c r="K1271" s="86">
        <f t="shared" si="511"/>
        <v>0</v>
      </c>
      <c r="L1271" s="86">
        <f t="shared" si="511"/>
        <v>0</v>
      </c>
      <c r="M1271" s="86">
        <f t="shared" si="511"/>
        <v>2059834541</v>
      </c>
      <c r="N1271" s="86">
        <f t="shared" si="511"/>
        <v>2059834541</v>
      </c>
      <c r="O1271" s="86">
        <f t="shared" si="511"/>
        <v>726106398.78999996</v>
      </c>
      <c r="P1271" s="86">
        <f t="shared" si="511"/>
        <v>726106398.78999996</v>
      </c>
      <c r="Q1271" s="87">
        <f t="shared" si="511"/>
        <v>726106398.78999996</v>
      </c>
    </row>
    <row r="1272" spans="1:17" ht="18.600000000000001" thickBot="1" x14ac:dyDescent="0.35">
      <c r="A1272" s="79" t="s">
        <v>434</v>
      </c>
      <c r="B1272" s="20" t="s">
        <v>58</v>
      </c>
      <c r="C1272" s="21" t="s">
        <v>21</v>
      </c>
      <c r="D1272" s="21">
        <v>20</v>
      </c>
      <c r="E1272" s="21" t="s">
        <v>22</v>
      </c>
      <c r="F1272" s="88" t="s">
        <v>423</v>
      </c>
      <c r="G1272" s="89">
        <v>1440417805</v>
      </c>
      <c r="H1272" s="90">
        <v>0</v>
      </c>
      <c r="I1272" s="90">
        <v>0</v>
      </c>
      <c r="J1272" s="90">
        <v>0</v>
      </c>
      <c r="K1272" s="90">
        <v>0</v>
      </c>
      <c r="L1272" s="90">
        <f t="shared" si="507"/>
        <v>0</v>
      </c>
      <c r="M1272" s="89">
        <v>1440417805</v>
      </c>
      <c r="N1272" s="92">
        <v>1440417805</v>
      </c>
      <c r="O1272" s="92">
        <v>403358936.30000001</v>
      </c>
      <c r="P1272" s="90">
        <v>403358936.30000001</v>
      </c>
      <c r="Q1272" s="91">
        <v>403358936.30000001</v>
      </c>
    </row>
    <row r="1273" spans="1:17" ht="18.600000000000001" thickBot="1" x14ac:dyDescent="0.35">
      <c r="A1273" s="79" t="s">
        <v>434</v>
      </c>
      <c r="B1273" s="20" t="s">
        <v>60</v>
      </c>
      <c r="C1273" s="21" t="s">
        <v>21</v>
      </c>
      <c r="D1273" s="21">
        <v>20</v>
      </c>
      <c r="E1273" s="21" t="s">
        <v>22</v>
      </c>
      <c r="F1273" s="88" t="s">
        <v>61</v>
      </c>
      <c r="G1273" s="89">
        <v>510000000</v>
      </c>
      <c r="H1273" s="90">
        <v>0</v>
      </c>
      <c r="I1273" s="90">
        <v>0</v>
      </c>
      <c r="J1273" s="90">
        <v>0</v>
      </c>
      <c r="K1273" s="90">
        <v>0</v>
      </c>
      <c r="L1273" s="90">
        <f t="shared" si="507"/>
        <v>0</v>
      </c>
      <c r="M1273" s="89">
        <v>510000000</v>
      </c>
      <c r="N1273" s="92">
        <v>510000000</v>
      </c>
      <c r="O1273" s="92">
        <v>270409592.57999998</v>
      </c>
      <c r="P1273" s="90">
        <v>270409592.57999998</v>
      </c>
      <c r="Q1273" s="91">
        <v>270409592.57999998</v>
      </c>
    </row>
    <row r="1274" spans="1:17" ht="18.600000000000001" thickBot="1" x14ac:dyDescent="0.35">
      <c r="A1274" s="79" t="s">
        <v>434</v>
      </c>
      <c r="B1274" s="20" t="s">
        <v>62</v>
      </c>
      <c r="C1274" s="21" t="s">
        <v>21</v>
      </c>
      <c r="D1274" s="21">
        <v>20</v>
      </c>
      <c r="E1274" s="21" t="s">
        <v>22</v>
      </c>
      <c r="F1274" s="88" t="s">
        <v>63</v>
      </c>
      <c r="G1274" s="89">
        <v>109416736</v>
      </c>
      <c r="H1274" s="90">
        <v>0</v>
      </c>
      <c r="I1274" s="90">
        <v>0</v>
      </c>
      <c r="J1274" s="90">
        <v>0</v>
      </c>
      <c r="K1274" s="90">
        <v>0</v>
      </c>
      <c r="L1274" s="90">
        <f t="shared" si="507"/>
        <v>0</v>
      </c>
      <c r="M1274" s="89">
        <v>109416736</v>
      </c>
      <c r="N1274" s="92">
        <v>109416736</v>
      </c>
      <c r="O1274" s="90">
        <v>52337869.909999996</v>
      </c>
      <c r="P1274" s="90">
        <v>52337869.909999996</v>
      </c>
      <c r="Q1274" s="91">
        <v>52337869.909999996</v>
      </c>
    </row>
    <row r="1275" spans="1:17" ht="18.600000000000001" thickBot="1" x14ac:dyDescent="0.35">
      <c r="A1275" s="79" t="s">
        <v>434</v>
      </c>
      <c r="B1275" s="20" t="s">
        <v>64</v>
      </c>
      <c r="C1275" s="21" t="s">
        <v>21</v>
      </c>
      <c r="D1275" s="21">
        <v>20</v>
      </c>
      <c r="E1275" s="21" t="s">
        <v>22</v>
      </c>
      <c r="F1275" s="88" t="s">
        <v>65</v>
      </c>
      <c r="G1275" s="89">
        <v>2897220308</v>
      </c>
      <c r="H1275" s="90">
        <v>0</v>
      </c>
      <c r="I1275" s="90">
        <v>0</v>
      </c>
      <c r="J1275" s="90">
        <v>0</v>
      </c>
      <c r="K1275" s="90">
        <v>0</v>
      </c>
      <c r="L1275" s="90">
        <f t="shared" si="507"/>
        <v>0</v>
      </c>
      <c r="M1275" s="89">
        <v>2897220308</v>
      </c>
      <c r="N1275" s="90">
        <v>2897220308</v>
      </c>
      <c r="O1275" s="90">
        <v>1095920200.05</v>
      </c>
      <c r="P1275" s="90">
        <v>1095920200.05</v>
      </c>
      <c r="Q1275" s="91">
        <v>1095920200.05</v>
      </c>
    </row>
    <row r="1276" spans="1:17" ht="18.600000000000001" thickBot="1" x14ac:dyDescent="0.35">
      <c r="A1276" s="79" t="s">
        <v>434</v>
      </c>
      <c r="B1276" s="20" t="s">
        <v>66</v>
      </c>
      <c r="C1276" s="21" t="s">
        <v>21</v>
      </c>
      <c r="D1276" s="21">
        <v>20</v>
      </c>
      <c r="E1276" s="21" t="s">
        <v>22</v>
      </c>
      <c r="F1276" s="88" t="s">
        <v>67</v>
      </c>
      <c r="G1276" s="89">
        <v>120376151</v>
      </c>
      <c r="H1276" s="90">
        <v>0</v>
      </c>
      <c r="I1276" s="90">
        <v>0</v>
      </c>
      <c r="J1276" s="90">
        <v>0</v>
      </c>
      <c r="K1276" s="90">
        <v>0</v>
      </c>
      <c r="L1276" s="90">
        <f t="shared" si="507"/>
        <v>0</v>
      </c>
      <c r="M1276" s="89">
        <v>120376151</v>
      </c>
      <c r="N1276" s="90">
        <v>120376151</v>
      </c>
      <c r="O1276" s="90">
        <v>57642579</v>
      </c>
      <c r="P1276" s="90">
        <v>57642579</v>
      </c>
      <c r="Q1276" s="91">
        <v>57642579</v>
      </c>
    </row>
    <row r="1277" spans="1:17" ht="31.8" thickBot="1" x14ac:dyDescent="0.35">
      <c r="A1277" s="79" t="s">
        <v>434</v>
      </c>
      <c r="B1277" s="15" t="s">
        <v>68</v>
      </c>
      <c r="C1277" s="16" t="s">
        <v>21</v>
      </c>
      <c r="D1277" s="16">
        <v>20</v>
      </c>
      <c r="E1277" s="16" t="s">
        <v>22</v>
      </c>
      <c r="F1277" s="85" t="s">
        <v>69</v>
      </c>
      <c r="G1277" s="93">
        <v>4590358000</v>
      </c>
      <c r="H1277" s="94">
        <v>0</v>
      </c>
      <c r="I1277" s="94">
        <v>0</v>
      </c>
      <c r="J1277" s="94">
        <v>0</v>
      </c>
      <c r="K1277" s="94">
        <v>0</v>
      </c>
      <c r="L1277" s="94">
        <f t="shared" si="507"/>
        <v>0</v>
      </c>
      <c r="M1277" s="94">
        <f t="shared" si="508"/>
        <v>4590358000</v>
      </c>
      <c r="N1277" s="94">
        <v>0</v>
      </c>
      <c r="O1277" s="94">
        <v>0</v>
      </c>
      <c r="P1277" s="94">
        <v>0</v>
      </c>
      <c r="Q1277" s="96">
        <v>0</v>
      </c>
    </row>
    <row r="1278" spans="1:17" ht="18.600000000000001" thickBot="1" x14ac:dyDescent="0.35">
      <c r="A1278" s="79" t="s">
        <v>434</v>
      </c>
      <c r="B1278" s="15" t="s">
        <v>70</v>
      </c>
      <c r="C1278" s="16"/>
      <c r="D1278" s="16"/>
      <c r="E1278" s="21"/>
      <c r="F1278" s="85" t="s">
        <v>71</v>
      </c>
      <c r="G1278" s="95">
        <f>+G1279+G1283</f>
        <v>19419071000</v>
      </c>
      <c r="H1278" s="95">
        <f t="shared" ref="H1278:Q1278" si="512">+H1279+H1283</f>
        <v>0</v>
      </c>
      <c r="I1278" s="95">
        <f t="shared" si="512"/>
        <v>0</v>
      </c>
      <c r="J1278" s="95">
        <f t="shared" si="512"/>
        <v>332382568</v>
      </c>
      <c r="K1278" s="95">
        <f t="shared" si="512"/>
        <v>332382568</v>
      </c>
      <c r="L1278" s="95">
        <f t="shared" si="512"/>
        <v>0</v>
      </c>
      <c r="M1278" s="95">
        <f t="shared" si="512"/>
        <v>19419071000</v>
      </c>
      <c r="N1278" s="95">
        <f t="shared" si="512"/>
        <v>18524888225.389996</v>
      </c>
      <c r="O1278" s="95">
        <f t="shared" si="512"/>
        <v>16857596555.58</v>
      </c>
      <c r="P1278" s="95">
        <f t="shared" si="512"/>
        <v>7774153065.6099997</v>
      </c>
      <c r="Q1278" s="97">
        <f t="shared" si="512"/>
        <v>7696453189.3899994</v>
      </c>
    </row>
    <row r="1279" spans="1:17" ht="18.600000000000001" thickBot="1" x14ac:dyDescent="0.35">
      <c r="A1279" s="79" t="s">
        <v>434</v>
      </c>
      <c r="B1279" s="15" t="s">
        <v>72</v>
      </c>
      <c r="C1279" s="16"/>
      <c r="D1279" s="16"/>
      <c r="E1279" s="21"/>
      <c r="F1279" s="85" t="s">
        <v>73</v>
      </c>
      <c r="G1279" s="95">
        <f>+G1280</f>
        <v>20000000</v>
      </c>
      <c r="H1279" s="95">
        <f t="shared" ref="H1279:Q1281" si="513">+H1280</f>
        <v>0</v>
      </c>
      <c r="I1279" s="95">
        <f t="shared" si="513"/>
        <v>0</v>
      </c>
      <c r="J1279" s="95">
        <f t="shared" si="513"/>
        <v>0</v>
      </c>
      <c r="K1279" s="95">
        <f t="shared" si="513"/>
        <v>0</v>
      </c>
      <c r="L1279" s="95">
        <f t="shared" si="513"/>
        <v>0</v>
      </c>
      <c r="M1279" s="95">
        <f t="shared" si="513"/>
        <v>20000000</v>
      </c>
      <c r="N1279" s="95">
        <f t="shared" si="513"/>
        <v>1000</v>
      </c>
      <c r="O1279" s="95">
        <f t="shared" si="513"/>
        <v>264.64</v>
      </c>
      <c r="P1279" s="95">
        <f t="shared" si="513"/>
        <v>264.64</v>
      </c>
      <c r="Q1279" s="97">
        <f t="shared" si="513"/>
        <v>264.64</v>
      </c>
    </row>
    <row r="1280" spans="1:17" ht="18.600000000000001" thickBot="1" x14ac:dyDescent="0.35">
      <c r="A1280" s="79" t="s">
        <v>434</v>
      </c>
      <c r="B1280" s="15" t="s">
        <v>74</v>
      </c>
      <c r="C1280" s="16"/>
      <c r="D1280" s="16"/>
      <c r="E1280" s="21"/>
      <c r="F1280" s="85" t="s">
        <v>75</v>
      </c>
      <c r="G1280" s="95">
        <f>+G1281</f>
        <v>20000000</v>
      </c>
      <c r="H1280" s="95">
        <f t="shared" si="513"/>
        <v>0</v>
      </c>
      <c r="I1280" s="95">
        <f t="shared" si="513"/>
        <v>0</v>
      </c>
      <c r="J1280" s="95">
        <f t="shared" si="513"/>
        <v>0</v>
      </c>
      <c r="K1280" s="95">
        <f t="shared" si="513"/>
        <v>0</v>
      </c>
      <c r="L1280" s="95">
        <f t="shared" si="513"/>
        <v>0</v>
      </c>
      <c r="M1280" s="95">
        <f t="shared" si="513"/>
        <v>20000000</v>
      </c>
      <c r="N1280" s="95">
        <f t="shared" si="513"/>
        <v>1000</v>
      </c>
      <c r="O1280" s="95">
        <f t="shared" si="513"/>
        <v>264.64</v>
      </c>
      <c r="P1280" s="95">
        <f t="shared" si="513"/>
        <v>264.64</v>
      </c>
      <c r="Q1280" s="97">
        <f t="shared" si="513"/>
        <v>264.64</v>
      </c>
    </row>
    <row r="1281" spans="1:17" ht="31.8" thickBot="1" x14ac:dyDescent="0.35">
      <c r="A1281" s="79" t="s">
        <v>434</v>
      </c>
      <c r="B1281" s="15" t="s">
        <v>76</v>
      </c>
      <c r="C1281" s="21"/>
      <c r="D1281" s="21"/>
      <c r="E1281" s="21"/>
      <c r="F1281" s="85" t="s">
        <v>77</v>
      </c>
      <c r="G1281" s="86">
        <f>+G1282</f>
        <v>20000000</v>
      </c>
      <c r="H1281" s="86">
        <f t="shared" si="513"/>
        <v>0</v>
      </c>
      <c r="I1281" s="86">
        <f t="shared" si="513"/>
        <v>0</v>
      </c>
      <c r="J1281" s="86">
        <f t="shared" si="513"/>
        <v>0</v>
      </c>
      <c r="K1281" s="86">
        <f t="shared" si="513"/>
        <v>0</v>
      </c>
      <c r="L1281" s="86">
        <f t="shared" si="513"/>
        <v>0</v>
      </c>
      <c r="M1281" s="86">
        <f t="shared" si="513"/>
        <v>20000000</v>
      </c>
      <c r="N1281" s="86">
        <f t="shared" si="513"/>
        <v>1000</v>
      </c>
      <c r="O1281" s="86">
        <f t="shared" si="513"/>
        <v>264.64</v>
      </c>
      <c r="P1281" s="86">
        <f t="shared" si="513"/>
        <v>264.64</v>
      </c>
      <c r="Q1281" s="87">
        <f t="shared" si="513"/>
        <v>264.64</v>
      </c>
    </row>
    <row r="1282" spans="1:17" ht="31.8" thickBot="1" x14ac:dyDescent="0.35">
      <c r="A1282" s="79" t="s">
        <v>434</v>
      </c>
      <c r="B1282" s="20" t="s">
        <v>78</v>
      </c>
      <c r="C1282" s="21" t="s">
        <v>21</v>
      </c>
      <c r="D1282" s="21">
        <v>20</v>
      </c>
      <c r="E1282" s="21" t="s">
        <v>22</v>
      </c>
      <c r="F1282" s="88" t="s">
        <v>79</v>
      </c>
      <c r="G1282" s="90">
        <v>20000000</v>
      </c>
      <c r="H1282" s="90">
        <v>0</v>
      </c>
      <c r="I1282" s="90">
        <v>0</v>
      </c>
      <c r="J1282" s="90">
        <v>0</v>
      </c>
      <c r="K1282" s="90">
        <v>0</v>
      </c>
      <c r="L1282" s="90">
        <f t="shared" si="507"/>
        <v>0</v>
      </c>
      <c r="M1282" s="90">
        <f t="shared" si="508"/>
        <v>20000000</v>
      </c>
      <c r="N1282" s="92">
        <v>1000</v>
      </c>
      <c r="O1282" s="92">
        <v>264.64</v>
      </c>
      <c r="P1282" s="92">
        <v>264.64</v>
      </c>
      <c r="Q1282" s="98">
        <v>264.64</v>
      </c>
    </row>
    <row r="1283" spans="1:17" ht="18.600000000000001" thickBot="1" x14ac:dyDescent="0.35">
      <c r="A1283" s="79" t="s">
        <v>434</v>
      </c>
      <c r="B1283" s="15" t="s">
        <v>80</v>
      </c>
      <c r="C1283" s="16"/>
      <c r="D1283" s="16"/>
      <c r="E1283" s="21"/>
      <c r="F1283" s="85" t="s">
        <v>81</v>
      </c>
      <c r="G1283" s="94">
        <f>+G1284+G1297</f>
        <v>19399071000</v>
      </c>
      <c r="H1283" s="94">
        <f t="shared" ref="H1283:L1283" si="514">+H1284+H1297</f>
        <v>0</v>
      </c>
      <c r="I1283" s="94">
        <f t="shared" si="514"/>
        <v>0</v>
      </c>
      <c r="J1283" s="94">
        <f t="shared" si="514"/>
        <v>332382568</v>
      </c>
      <c r="K1283" s="94">
        <f t="shared" si="514"/>
        <v>332382568</v>
      </c>
      <c r="L1283" s="94">
        <f t="shared" si="514"/>
        <v>0</v>
      </c>
      <c r="M1283" s="94">
        <f>+M1284+M1297</f>
        <v>19399071000</v>
      </c>
      <c r="N1283" s="94">
        <f t="shared" ref="N1283:Q1283" si="515">+N1284+N1297</f>
        <v>18524887225.389996</v>
      </c>
      <c r="O1283" s="94">
        <f t="shared" si="515"/>
        <v>16857596290.940001</v>
      </c>
      <c r="P1283" s="94">
        <f t="shared" si="515"/>
        <v>7774152800.9699993</v>
      </c>
      <c r="Q1283" s="96">
        <f t="shared" si="515"/>
        <v>7696452924.749999</v>
      </c>
    </row>
    <row r="1284" spans="1:17" ht="18.600000000000001" thickBot="1" x14ac:dyDescent="0.35">
      <c r="A1284" s="79" t="s">
        <v>434</v>
      </c>
      <c r="B1284" s="15" t="s">
        <v>82</v>
      </c>
      <c r="C1284" s="16"/>
      <c r="D1284" s="16"/>
      <c r="E1284" s="21"/>
      <c r="F1284" s="85" t="s">
        <v>83</v>
      </c>
      <c r="G1284" s="95">
        <f>+G1285+G1288+G1295</f>
        <v>237491820</v>
      </c>
      <c r="H1284" s="95">
        <f t="shared" ref="H1284:L1284" si="516">+H1285+H1288+H1295</f>
        <v>0</v>
      </c>
      <c r="I1284" s="95">
        <f t="shared" si="516"/>
        <v>0</v>
      </c>
      <c r="J1284" s="95">
        <f t="shared" si="516"/>
        <v>123501000</v>
      </c>
      <c r="K1284" s="95">
        <f t="shared" si="516"/>
        <v>0</v>
      </c>
      <c r="L1284" s="95">
        <f t="shared" si="516"/>
        <v>123501000</v>
      </c>
      <c r="M1284" s="95">
        <f>+M1285+M1288+M1295</f>
        <v>360992820</v>
      </c>
      <c r="N1284" s="95">
        <f t="shared" ref="N1284:Q1284" si="517">+N1285+N1288+N1295</f>
        <v>143759734.51999998</v>
      </c>
      <c r="O1284" s="95">
        <f t="shared" si="517"/>
        <v>142793486.74000001</v>
      </c>
      <c r="P1284" s="95">
        <f t="shared" si="517"/>
        <v>40932013.829999998</v>
      </c>
      <c r="Q1284" s="97">
        <f t="shared" si="517"/>
        <v>39622478.609999999</v>
      </c>
    </row>
    <row r="1285" spans="1:17" ht="47.4" thickBot="1" x14ac:dyDescent="0.35">
      <c r="A1285" s="79" t="s">
        <v>434</v>
      </c>
      <c r="B1285" s="15" t="s">
        <v>84</v>
      </c>
      <c r="C1285" s="21"/>
      <c r="D1285" s="21"/>
      <c r="E1285" s="21"/>
      <c r="F1285" s="85" t="s">
        <v>85</v>
      </c>
      <c r="G1285" s="95">
        <f>+G1286+G1287</f>
        <v>39000000</v>
      </c>
      <c r="H1285" s="95">
        <f t="shared" ref="H1285:Q1285" si="518">+H1286+H1287</f>
        <v>0</v>
      </c>
      <c r="I1285" s="95">
        <f t="shared" si="518"/>
        <v>0</v>
      </c>
      <c r="J1285" s="95">
        <f t="shared" si="518"/>
        <v>0</v>
      </c>
      <c r="K1285" s="95">
        <f t="shared" si="518"/>
        <v>0</v>
      </c>
      <c r="L1285" s="95">
        <f t="shared" si="518"/>
        <v>0</v>
      </c>
      <c r="M1285" s="95">
        <f t="shared" si="518"/>
        <v>39000000</v>
      </c>
      <c r="N1285" s="95">
        <f t="shared" si="518"/>
        <v>26424498.670000002</v>
      </c>
      <c r="O1285" s="95">
        <f t="shared" si="518"/>
        <v>26000110.27</v>
      </c>
      <c r="P1285" s="95">
        <f t="shared" si="518"/>
        <v>2319535.39</v>
      </c>
      <c r="Q1285" s="97">
        <f t="shared" si="518"/>
        <v>2018403.7400000002</v>
      </c>
    </row>
    <row r="1286" spans="1:17" ht="47.4" thickBot="1" x14ac:dyDescent="0.35">
      <c r="A1286" s="79" t="s">
        <v>434</v>
      </c>
      <c r="B1286" s="20" t="s">
        <v>86</v>
      </c>
      <c r="C1286" s="21" t="s">
        <v>21</v>
      </c>
      <c r="D1286" s="21">
        <v>20</v>
      </c>
      <c r="E1286" s="21" t="s">
        <v>22</v>
      </c>
      <c r="F1286" s="88" t="s">
        <v>87</v>
      </c>
      <c r="G1286" s="90">
        <v>29000000</v>
      </c>
      <c r="H1286" s="90">
        <v>0</v>
      </c>
      <c r="I1286" s="90">
        <v>0</v>
      </c>
      <c r="J1286" s="90">
        <v>0</v>
      </c>
      <c r="K1286" s="90">
        <v>0</v>
      </c>
      <c r="L1286" s="90">
        <f t="shared" si="507"/>
        <v>0</v>
      </c>
      <c r="M1286" s="90">
        <f t="shared" si="508"/>
        <v>29000000</v>
      </c>
      <c r="N1286" s="90">
        <v>26424001.050000001</v>
      </c>
      <c r="O1286" s="90">
        <v>26000012.649999999</v>
      </c>
      <c r="P1286" s="90">
        <v>2319437.77</v>
      </c>
      <c r="Q1286" s="91">
        <v>2018306.12</v>
      </c>
    </row>
    <row r="1287" spans="1:17" ht="31.8" thickBot="1" x14ac:dyDescent="0.35">
      <c r="A1287" s="79" t="s">
        <v>434</v>
      </c>
      <c r="B1287" s="20" t="s">
        <v>88</v>
      </c>
      <c r="C1287" s="21" t="s">
        <v>21</v>
      </c>
      <c r="D1287" s="21">
        <v>20</v>
      </c>
      <c r="E1287" s="21" t="s">
        <v>22</v>
      </c>
      <c r="F1287" s="88" t="s">
        <v>89</v>
      </c>
      <c r="G1287" s="90">
        <v>10000000</v>
      </c>
      <c r="H1287" s="90">
        <v>0</v>
      </c>
      <c r="I1287" s="90">
        <v>0</v>
      </c>
      <c r="J1287" s="90">
        <v>0</v>
      </c>
      <c r="K1287" s="90">
        <v>0</v>
      </c>
      <c r="L1287" s="90">
        <f t="shared" si="507"/>
        <v>0</v>
      </c>
      <c r="M1287" s="90">
        <f t="shared" si="508"/>
        <v>10000000</v>
      </c>
      <c r="N1287" s="90">
        <v>497.62</v>
      </c>
      <c r="O1287" s="90">
        <v>97.62</v>
      </c>
      <c r="P1287" s="90">
        <v>97.62</v>
      </c>
      <c r="Q1287" s="91">
        <v>97.62</v>
      </c>
    </row>
    <row r="1288" spans="1:17" ht="31.8" thickBot="1" x14ac:dyDescent="0.35">
      <c r="A1288" s="79" t="s">
        <v>434</v>
      </c>
      <c r="B1288" s="33" t="s">
        <v>90</v>
      </c>
      <c r="C1288" s="21"/>
      <c r="D1288" s="21"/>
      <c r="E1288" s="21"/>
      <c r="F1288" s="85" t="s">
        <v>91</v>
      </c>
      <c r="G1288" s="95">
        <f>+G1289+G1290+G1292+G1293+G1294+G1291</f>
        <v>198491820</v>
      </c>
      <c r="H1288" s="95">
        <f t="shared" ref="H1288:Q1288" si="519">+H1289+H1290+H1292+H1293+H1294+H1291</f>
        <v>0</v>
      </c>
      <c r="I1288" s="95">
        <f t="shared" si="519"/>
        <v>0</v>
      </c>
      <c r="J1288" s="95">
        <f t="shared" si="519"/>
        <v>23501000</v>
      </c>
      <c r="K1288" s="95">
        <f t="shared" si="519"/>
        <v>0</v>
      </c>
      <c r="L1288" s="95">
        <f t="shared" si="519"/>
        <v>23501000</v>
      </c>
      <c r="M1288" s="95">
        <f t="shared" si="519"/>
        <v>221992820</v>
      </c>
      <c r="N1288" s="95">
        <f t="shared" si="519"/>
        <v>117335235.84999999</v>
      </c>
      <c r="O1288" s="95">
        <f t="shared" si="519"/>
        <v>116793376.47</v>
      </c>
      <c r="P1288" s="95">
        <f t="shared" si="519"/>
        <v>38612478.439999998</v>
      </c>
      <c r="Q1288" s="97">
        <f t="shared" si="519"/>
        <v>37604074.869999997</v>
      </c>
    </row>
    <row r="1289" spans="1:17" ht="31.8" thickBot="1" x14ac:dyDescent="0.35">
      <c r="A1289" s="79" t="s">
        <v>434</v>
      </c>
      <c r="B1289" s="34" t="s">
        <v>92</v>
      </c>
      <c r="C1289" s="21" t="s">
        <v>21</v>
      </c>
      <c r="D1289" s="21">
        <v>20</v>
      </c>
      <c r="E1289" s="21" t="s">
        <v>22</v>
      </c>
      <c r="F1289" s="88" t="s">
        <v>93</v>
      </c>
      <c r="G1289" s="90">
        <v>40000000</v>
      </c>
      <c r="H1289" s="90">
        <v>0</v>
      </c>
      <c r="I1289" s="90">
        <v>0</v>
      </c>
      <c r="J1289" s="90">
        <v>0</v>
      </c>
      <c r="K1289" s="90">
        <v>0</v>
      </c>
      <c r="L1289" s="90">
        <f t="shared" si="507"/>
        <v>0</v>
      </c>
      <c r="M1289" s="90">
        <f t="shared" si="508"/>
        <v>40000000</v>
      </c>
      <c r="N1289" s="90">
        <v>15958726.300000001</v>
      </c>
      <c r="O1289" s="90">
        <v>15506630.85</v>
      </c>
      <c r="P1289" s="90">
        <v>1554707.07</v>
      </c>
      <c r="Q1289" s="91">
        <v>955806.31</v>
      </c>
    </row>
    <row r="1290" spans="1:17" ht="47.4" thickBot="1" x14ac:dyDescent="0.35">
      <c r="A1290" s="79" t="s">
        <v>434</v>
      </c>
      <c r="B1290" s="34" t="s">
        <v>94</v>
      </c>
      <c r="C1290" s="21" t="s">
        <v>21</v>
      </c>
      <c r="D1290" s="21">
        <v>20</v>
      </c>
      <c r="E1290" s="21" t="s">
        <v>22</v>
      </c>
      <c r="F1290" s="88" t="s">
        <v>95</v>
      </c>
      <c r="G1290" s="90">
        <v>82491820</v>
      </c>
      <c r="H1290" s="90">
        <v>0</v>
      </c>
      <c r="I1290" s="90">
        <v>0</v>
      </c>
      <c r="J1290" s="90">
        <v>0</v>
      </c>
      <c r="K1290" s="90">
        <v>0</v>
      </c>
      <c r="L1290" s="90">
        <f t="shared" si="507"/>
        <v>0</v>
      </c>
      <c r="M1290" s="90">
        <f t="shared" si="508"/>
        <v>82491820</v>
      </c>
      <c r="N1290" s="90">
        <v>43288329.890000001</v>
      </c>
      <c r="O1290" s="90">
        <v>43285865.329999998</v>
      </c>
      <c r="P1290" s="90">
        <v>21615839.329999998</v>
      </c>
      <c r="Q1290" s="91">
        <v>21615839.329999998</v>
      </c>
    </row>
    <row r="1291" spans="1:17" ht="18.600000000000001" thickBot="1" x14ac:dyDescent="0.35">
      <c r="A1291" s="79" t="s">
        <v>434</v>
      </c>
      <c r="B1291" s="34" t="s">
        <v>96</v>
      </c>
      <c r="C1291" s="21" t="s">
        <v>21</v>
      </c>
      <c r="D1291" s="21">
        <v>20</v>
      </c>
      <c r="E1291" s="21" t="s">
        <v>22</v>
      </c>
      <c r="F1291" s="88" t="s">
        <v>97</v>
      </c>
      <c r="G1291" s="90">
        <v>2000000</v>
      </c>
      <c r="H1291" s="90">
        <v>0</v>
      </c>
      <c r="I1291" s="90">
        <v>0</v>
      </c>
      <c r="J1291" s="90">
        <v>0</v>
      </c>
      <c r="K1291" s="90">
        <v>0</v>
      </c>
      <c r="L1291" s="90">
        <f t="shared" si="507"/>
        <v>0</v>
      </c>
      <c r="M1291" s="90">
        <f t="shared" si="508"/>
        <v>2000000</v>
      </c>
      <c r="N1291" s="90">
        <v>210.04</v>
      </c>
      <c r="O1291" s="90">
        <v>10.039999999999999</v>
      </c>
      <c r="P1291" s="90">
        <v>10.039999999999999</v>
      </c>
      <c r="Q1291" s="91">
        <v>10.039999999999999</v>
      </c>
    </row>
    <row r="1292" spans="1:17" ht="47.4" thickBot="1" x14ac:dyDescent="0.35">
      <c r="A1292" s="79" t="s">
        <v>434</v>
      </c>
      <c r="B1292" s="34" t="s">
        <v>98</v>
      </c>
      <c r="C1292" s="21" t="s">
        <v>21</v>
      </c>
      <c r="D1292" s="21">
        <v>20</v>
      </c>
      <c r="E1292" s="21" t="s">
        <v>22</v>
      </c>
      <c r="F1292" s="88" t="s">
        <v>99</v>
      </c>
      <c r="G1292" s="90">
        <v>12000000</v>
      </c>
      <c r="H1292" s="90">
        <v>0</v>
      </c>
      <c r="I1292" s="90">
        <v>0</v>
      </c>
      <c r="J1292" s="90">
        <v>0</v>
      </c>
      <c r="K1292" s="90">
        <v>0</v>
      </c>
      <c r="L1292" s="90">
        <f t="shared" si="507"/>
        <v>0</v>
      </c>
      <c r="M1292" s="90">
        <f t="shared" si="508"/>
        <v>12000000</v>
      </c>
      <c r="N1292" s="90">
        <v>7584241.5199999996</v>
      </c>
      <c r="O1292" s="90">
        <v>7500007.1200000001</v>
      </c>
      <c r="P1292" s="90">
        <v>865145.18</v>
      </c>
      <c r="Q1292" s="91">
        <v>687867.06</v>
      </c>
    </row>
    <row r="1293" spans="1:17" ht="18.600000000000001" thickBot="1" x14ac:dyDescent="0.35">
      <c r="A1293" s="79" t="s">
        <v>434</v>
      </c>
      <c r="B1293" s="34" t="s">
        <v>100</v>
      </c>
      <c r="C1293" s="21" t="s">
        <v>21</v>
      </c>
      <c r="D1293" s="21">
        <v>20</v>
      </c>
      <c r="E1293" s="21" t="s">
        <v>22</v>
      </c>
      <c r="F1293" s="88" t="s">
        <v>101</v>
      </c>
      <c r="G1293" s="90">
        <v>10000000</v>
      </c>
      <c r="H1293" s="90">
        <v>0</v>
      </c>
      <c r="I1293" s="90">
        <v>0</v>
      </c>
      <c r="J1293" s="90">
        <v>23501000</v>
      </c>
      <c r="K1293" s="90">
        <v>0</v>
      </c>
      <c r="L1293" s="90">
        <f t="shared" si="507"/>
        <v>23501000</v>
      </c>
      <c r="M1293" s="90">
        <f t="shared" si="508"/>
        <v>33501000</v>
      </c>
      <c r="N1293" s="90">
        <v>3500225.82</v>
      </c>
      <c r="O1293" s="90">
        <v>3500025.82</v>
      </c>
      <c r="P1293" s="90">
        <v>232250.51</v>
      </c>
      <c r="Q1293" s="91">
        <v>25.82</v>
      </c>
    </row>
    <row r="1294" spans="1:17" ht="18.600000000000001" thickBot="1" x14ac:dyDescent="0.35">
      <c r="A1294" s="79" t="s">
        <v>434</v>
      </c>
      <c r="B1294" s="34" t="s">
        <v>102</v>
      </c>
      <c r="C1294" s="21" t="s">
        <v>21</v>
      </c>
      <c r="D1294" s="21">
        <v>20</v>
      </c>
      <c r="E1294" s="21" t="s">
        <v>22</v>
      </c>
      <c r="F1294" s="88" t="s">
        <v>103</v>
      </c>
      <c r="G1294" s="90">
        <v>52000000</v>
      </c>
      <c r="H1294" s="90">
        <v>0</v>
      </c>
      <c r="I1294" s="90">
        <v>0</v>
      </c>
      <c r="J1294" s="90">
        <v>0</v>
      </c>
      <c r="K1294" s="90">
        <v>0</v>
      </c>
      <c r="L1294" s="90">
        <f t="shared" si="507"/>
        <v>0</v>
      </c>
      <c r="M1294" s="90">
        <f t="shared" si="508"/>
        <v>52000000</v>
      </c>
      <c r="N1294" s="90">
        <v>47003502.280000001</v>
      </c>
      <c r="O1294" s="90">
        <v>47000837.310000002</v>
      </c>
      <c r="P1294" s="90">
        <v>14344526.310000001</v>
      </c>
      <c r="Q1294" s="91">
        <v>14344526.310000001</v>
      </c>
    </row>
    <row r="1295" spans="1:17" ht="31.8" thickBot="1" x14ac:dyDescent="0.35">
      <c r="A1295" s="79" t="s">
        <v>434</v>
      </c>
      <c r="B1295" s="33" t="s">
        <v>427</v>
      </c>
      <c r="C1295" s="16"/>
      <c r="D1295" s="16"/>
      <c r="E1295" s="16"/>
      <c r="F1295" s="85" t="s">
        <v>428</v>
      </c>
      <c r="G1295" s="95">
        <f>+G1296</f>
        <v>0</v>
      </c>
      <c r="H1295" s="95">
        <f t="shared" ref="H1295:Q1295" si="520">+H1296</f>
        <v>0</v>
      </c>
      <c r="I1295" s="95">
        <f t="shared" si="520"/>
        <v>0</v>
      </c>
      <c r="J1295" s="95">
        <f t="shared" si="520"/>
        <v>100000000</v>
      </c>
      <c r="K1295" s="95">
        <f t="shared" si="520"/>
        <v>0</v>
      </c>
      <c r="L1295" s="95">
        <f t="shared" si="520"/>
        <v>100000000</v>
      </c>
      <c r="M1295" s="95">
        <f t="shared" si="520"/>
        <v>100000000</v>
      </c>
      <c r="N1295" s="95">
        <f t="shared" si="520"/>
        <v>0</v>
      </c>
      <c r="O1295" s="95">
        <f t="shared" si="520"/>
        <v>0</v>
      </c>
      <c r="P1295" s="95">
        <f t="shared" si="520"/>
        <v>0</v>
      </c>
      <c r="Q1295" s="97">
        <f t="shared" si="520"/>
        <v>0</v>
      </c>
    </row>
    <row r="1296" spans="1:17" ht="31.8" thickBot="1" x14ac:dyDescent="0.35">
      <c r="A1296" s="79" t="s">
        <v>434</v>
      </c>
      <c r="B1296" s="34" t="s">
        <v>429</v>
      </c>
      <c r="C1296" s="21" t="s">
        <v>21</v>
      </c>
      <c r="D1296" s="21">
        <v>20</v>
      </c>
      <c r="E1296" s="21" t="s">
        <v>22</v>
      </c>
      <c r="F1296" s="88" t="s">
        <v>430</v>
      </c>
      <c r="G1296" s="90">
        <v>0</v>
      </c>
      <c r="H1296" s="90">
        <v>0</v>
      </c>
      <c r="I1296" s="90">
        <v>0</v>
      </c>
      <c r="J1296" s="90">
        <v>100000000</v>
      </c>
      <c r="K1296" s="90">
        <v>0</v>
      </c>
      <c r="L1296" s="90">
        <f t="shared" si="507"/>
        <v>100000000</v>
      </c>
      <c r="M1296" s="90">
        <f t="shared" si="508"/>
        <v>100000000</v>
      </c>
      <c r="N1296" s="90">
        <v>0</v>
      </c>
      <c r="O1296" s="90">
        <v>0</v>
      </c>
      <c r="P1296" s="90">
        <v>0</v>
      </c>
      <c r="Q1296" s="91">
        <v>0</v>
      </c>
    </row>
    <row r="1297" spans="1:17" ht="18.600000000000001" thickBot="1" x14ac:dyDescent="0.35">
      <c r="A1297" s="79" t="s">
        <v>434</v>
      </c>
      <c r="B1297" s="15" t="s">
        <v>104</v>
      </c>
      <c r="C1297" s="21"/>
      <c r="D1297" s="21"/>
      <c r="E1297" s="21"/>
      <c r="F1297" s="85" t="s">
        <v>105</v>
      </c>
      <c r="G1297" s="95">
        <f>+G1298+G1308+G1315+G1321+G1304</f>
        <v>19161579180</v>
      </c>
      <c r="H1297" s="95">
        <f t="shared" ref="H1297:Q1297" si="521">+H1298+H1308+H1315+H1321+H1304</f>
        <v>0</v>
      </c>
      <c r="I1297" s="95">
        <f t="shared" si="521"/>
        <v>0</v>
      </c>
      <c r="J1297" s="95">
        <f t="shared" si="521"/>
        <v>208881568</v>
      </c>
      <c r="K1297" s="95">
        <f t="shared" si="521"/>
        <v>332382568</v>
      </c>
      <c r="L1297" s="95">
        <f t="shared" si="521"/>
        <v>-123501000</v>
      </c>
      <c r="M1297" s="95">
        <f t="shared" si="521"/>
        <v>19038078180</v>
      </c>
      <c r="N1297" s="95">
        <f t="shared" si="521"/>
        <v>18381127490.869995</v>
      </c>
      <c r="O1297" s="95">
        <f t="shared" si="521"/>
        <v>16714802804.200001</v>
      </c>
      <c r="P1297" s="95">
        <f t="shared" si="521"/>
        <v>7733220787.1399994</v>
      </c>
      <c r="Q1297" s="97">
        <f t="shared" si="521"/>
        <v>7656830446.1399994</v>
      </c>
    </row>
    <row r="1298" spans="1:17" ht="63" thickBot="1" x14ac:dyDescent="0.35">
      <c r="A1298" s="79" t="s">
        <v>434</v>
      </c>
      <c r="B1298" s="15" t="s">
        <v>106</v>
      </c>
      <c r="C1298" s="21"/>
      <c r="D1298" s="21"/>
      <c r="E1298" s="21"/>
      <c r="F1298" s="85" t="s">
        <v>107</v>
      </c>
      <c r="G1298" s="95">
        <f t="shared" ref="G1298:Q1298" si="522">+G1299+G1301+G1302+G1303+G1300</f>
        <v>853000000</v>
      </c>
      <c r="H1298" s="95">
        <f t="shared" si="522"/>
        <v>0</v>
      </c>
      <c r="I1298" s="95">
        <f t="shared" si="522"/>
        <v>0</v>
      </c>
      <c r="J1298" s="95">
        <f t="shared" si="522"/>
        <v>3422220</v>
      </c>
      <c r="K1298" s="95">
        <f t="shared" si="522"/>
        <v>0</v>
      </c>
      <c r="L1298" s="95">
        <f t="shared" si="522"/>
        <v>3422220</v>
      </c>
      <c r="M1298" s="95">
        <f t="shared" si="522"/>
        <v>856422220</v>
      </c>
      <c r="N1298" s="95">
        <f t="shared" si="522"/>
        <v>773099454</v>
      </c>
      <c r="O1298" s="95">
        <f t="shared" si="522"/>
        <v>513186047.56999999</v>
      </c>
      <c r="P1298" s="95">
        <f t="shared" si="522"/>
        <v>123082593.56999999</v>
      </c>
      <c r="Q1298" s="97">
        <f t="shared" si="522"/>
        <v>123082593.56999999</v>
      </c>
    </row>
    <row r="1299" spans="1:17" ht="31.8" thickBot="1" x14ac:dyDescent="0.35">
      <c r="A1299" s="79" t="s">
        <v>434</v>
      </c>
      <c r="B1299" s="20" t="s">
        <v>108</v>
      </c>
      <c r="C1299" s="21" t="s">
        <v>21</v>
      </c>
      <c r="D1299" s="21">
        <v>20</v>
      </c>
      <c r="E1299" s="21" t="s">
        <v>22</v>
      </c>
      <c r="F1299" s="88" t="s">
        <v>109</v>
      </c>
      <c r="G1299" s="90">
        <v>6000000</v>
      </c>
      <c r="H1299" s="90">
        <v>0</v>
      </c>
      <c r="I1299" s="90">
        <v>0</v>
      </c>
      <c r="J1299" s="90">
        <v>0</v>
      </c>
      <c r="K1299" s="90">
        <v>0</v>
      </c>
      <c r="L1299" s="90">
        <f t="shared" si="507"/>
        <v>0</v>
      </c>
      <c r="M1299" s="90">
        <f t="shared" si="508"/>
        <v>6000000</v>
      </c>
      <c r="N1299" s="90">
        <v>2203000</v>
      </c>
      <c r="O1299" s="90">
        <v>2200000</v>
      </c>
      <c r="P1299" s="90">
        <v>2200000</v>
      </c>
      <c r="Q1299" s="91">
        <v>2200000</v>
      </c>
    </row>
    <row r="1300" spans="1:17" ht="18.600000000000001" thickBot="1" x14ac:dyDescent="0.35">
      <c r="A1300" s="79" t="s">
        <v>434</v>
      </c>
      <c r="B1300" s="20" t="s">
        <v>400</v>
      </c>
      <c r="C1300" s="21" t="s">
        <v>21</v>
      </c>
      <c r="D1300" s="21">
        <v>20</v>
      </c>
      <c r="E1300" s="21" t="s">
        <v>22</v>
      </c>
      <c r="F1300" s="88" t="s">
        <v>401</v>
      </c>
      <c r="G1300" s="90">
        <v>0</v>
      </c>
      <c r="H1300" s="90">
        <v>0</v>
      </c>
      <c r="I1300" s="90">
        <v>0</v>
      </c>
      <c r="J1300" s="90">
        <v>3422220</v>
      </c>
      <c r="K1300" s="90">
        <v>0</v>
      </c>
      <c r="L1300" s="90">
        <f t="shared" si="507"/>
        <v>3422220</v>
      </c>
      <c r="M1300" s="90">
        <f t="shared" si="508"/>
        <v>3422220</v>
      </c>
      <c r="N1300" s="90">
        <v>3422220</v>
      </c>
      <c r="O1300" s="90">
        <v>3422220</v>
      </c>
      <c r="P1300" s="90">
        <v>120000</v>
      </c>
      <c r="Q1300" s="91">
        <v>120000</v>
      </c>
    </row>
    <row r="1301" spans="1:17" ht="18.600000000000001" thickBot="1" x14ac:dyDescent="0.35">
      <c r="A1301" s="79" t="s">
        <v>434</v>
      </c>
      <c r="B1301" s="20" t="s">
        <v>110</v>
      </c>
      <c r="C1301" s="21" t="s">
        <v>21</v>
      </c>
      <c r="D1301" s="21">
        <v>20</v>
      </c>
      <c r="E1301" s="21" t="s">
        <v>22</v>
      </c>
      <c r="F1301" s="88" t="s">
        <v>111</v>
      </c>
      <c r="G1301" s="90">
        <v>15000000</v>
      </c>
      <c r="H1301" s="90">
        <v>0</v>
      </c>
      <c r="I1301" s="90">
        <v>0</v>
      </c>
      <c r="J1301" s="90">
        <v>0</v>
      </c>
      <c r="K1301" s="90">
        <v>0</v>
      </c>
      <c r="L1301" s="90">
        <f t="shared" si="507"/>
        <v>0</v>
      </c>
      <c r="M1301" s="90">
        <f t="shared" si="508"/>
        <v>15000000</v>
      </c>
      <c r="N1301" s="90">
        <v>6837650</v>
      </c>
      <c r="O1301" s="90">
        <v>6834650</v>
      </c>
      <c r="P1301" s="90">
        <v>4665000</v>
      </c>
      <c r="Q1301" s="91">
        <v>4665000</v>
      </c>
    </row>
    <row r="1302" spans="1:17" ht="18.600000000000001" thickBot="1" x14ac:dyDescent="0.35">
      <c r="A1302" s="79" t="s">
        <v>434</v>
      </c>
      <c r="B1302" s="20" t="s">
        <v>112</v>
      </c>
      <c r="C1302" s="21" t="s">
        <v>21</v>
      </c>
      <c r="D1302" s="21">
        <v>20</v>
      </c>
      <c r="E1302" s="21" t="s">
        <v>22</v>
      </c>
      <c r="F1302" s="88" t="s">
        <v>113</v>
      </c>
      <c r="G1302" s="90">
        <v>456000000</v>
      </c>
      <c r="H1302" s="90">
        <v>0</v>
      </c>
      <c r="I1302" s="90">
        <v>0</v>
      </c>
      <c r="J1302" s="90">
        <v>0</v>
      </c>
      <c r="K1302" s="90">
        <v>0</v>
      </c>
      <c r="L1302" s="90">
        <f t="shared" si="507"/>
        <v>0</v>
      </c>
      <c r="M1302" s="90">
        <f t="shared" si="508"/>
        <v>456000000</v>
      </c>
      <c r="N1302" s="90">
        <v>384636584</v>
      </c>
      <c r="O1302" s="90">
        <v>384631584</v>
      </c>
      <c r="P1302" s="90">
        <v>0</v>
      </c>
      <c r="Q1302" s="91">
        <v>0</v>
      </c>
    </row>
    <row r="1303" spans="1:17" ht="31.8" thickBot="1" x14ac:dyDescent="0.35">
      <c r="A1303" s="79" t="s">
        <v>434</v>
      </c>
      <c r="B1303" s="20" t="s">
        <v>114</v>
      </c>
      <c r="C1303" s="21" t="s">
        <v>21</v>
      </c>
      <c r="D1303" s="21">
        <v>20</v>
      </c>
      <c r="E1303" s="21" t="s">
        <v>22</v>
      </c>
      <c r="F1303" s="88" t="s">
        <v>115</v>
      </c>
      <c r="G1303" s="90">
        <v>376000000</v>
      </c>
      <c r="H1303" s="90">
        <v>0</v>
      </c>
      <c r="I1303" s="90">
        <v>0</v>
      </c>
      <c r="J1303" s="90">
        <v>0</v>
      </c>
      <c r="K1303" s="90">
        <v>0</v>
      </c>
      <c r="L1303" s="90">
        <f t="shared" si="507"/>
        <v>0</v>
      </c>
      <c r="M1303" s="90">
        <f t="shared" si="508"/>
        <v>376000000</v>
      </c>
      <c r="N1303" s="90">
        <v>376000000</v>
      </c>
      <c r="O1303" s="90">
        <v>116097593.56999999</v>
      </c>
      <c r="P1303" s="90">
        <v>116097593.56999999</v>
      </c>
      <c r="Q1303" s="91">
        <v>116097593.56999999</v>
      </c>
    </row>
    <row r="1304" spans="1:17" ht="47.4" thickBot="1" x14ac:dyDescent="0.35">
      <c r="A1304" s="79" t="s">
        <v>434</v>
      </c>
      <c r="B1304" s="15" t="s">
        <v>116</v>
      </c>
      <c r="C1304" s="21"/>
      <c r="D1304" s="21"/>
      <c r="E1304" s="21"/>
      <c r="F1304" s="85" t="s">
        <v>117</v>
      </c>
      <c r="G1304" s="95">
        <f>+G1305+G1306+G1307</f>
        <v>9682389879</v>
      </c>
      <c r="H1304" s="95">
        <f t="shared" ref="H1304:Q1304" si="523">+H1305+H1306+H1307</f>
        <v>0</v>
      </c>
      <c r="I1304" s="95">
        <f t="shared" si="523"/>
        <v>0</v>
      </c>
      <c r="J1304" s="95">
        <f t="shared" si="523"/>
        <v>65459348</v>
      </c>
      <c r="K1304" s="95">
        <f t="shared" si="523"/>
        <v>3422220</v>
      </c>
      <c r="L1304" s="95">
        <f t="shared" si="523"/>
        <v>62037128</v>
      </c>
      <c r="M1304" s="95">
        <f t="shared" si="523"/>
        <v>9744427007</v>
      </c>
      <c r="N1304" s="95">
        <f t="shared" si="523"/>
        <v>9664256412.7799988</v>
      </c>
      <c r="O1304" s="95">
        <f t="shared" si="523"/>
        <v>8500013648.8000002</v>
      </c>
      <c r="P1304" s="95">
        <f t="shared" si="523"/>
        <v>4493419980.75</v>
      </c>
      <c r="Q1304" s="97">
        <f t="shared" si="523"/>
        <v>4492901232.75</v>
      </c>
    </row>
    <row r="1305" spans="1:17" ht="18.600000000000001" thickBot="1" x14ac:dyDescent="0.35">
      <c r="A1305" s="79" t="s">
        <v>434</v>
      </c>
      <c r="B1305" s="20" t="s">
        <v>118</v>
      </c>
      <c r="C1305" s="21" t="s">
        <v>21</v>
      </c>
      <c r="D1305" s="21">
        <v>20</v>
      </c>
      <c r="E1305" s="21" t="s">
        <v>22</v>
      </c>
      <c r="F1305" s="88" t="s">
        <v>119</v>
      </c>
      <c r="G1305" s="90">
        <v>1764740547</v>
      </c>
      <c r="H1305" s="90">
        <v>0</v>
      </c>
      <c r="I1305" s="90">
        <v>0</v>
      </c>
      <c r="J1305" s="90">
        <v>55459348</v>
      </c>
      <c r="K1305" s="90">
        <v>0</v>
      </c>
      <c r="L1305" s="90">
        <f t="shared" si="507"/>
        <v>55459348</v>
      </c>
      <c r="M1305" s="90">
        <f t="shared" si="508"/>
        <v>1820199895</v>
      </c>
      <c r="N1305" s="90">
        <v>1820199895</v>
      </c>
      <c r="O1305" s="90">
        <v>1017898119</v>
      </c>
      <c r="P1305" s="90">
        <v>1017381941</v>
      </c>
      <c r="Q1305" s="91">
        <v>1017381941</v>
      </c>
    </row>
    <row r="1306" spans="1:17" ht="18.600000000000001" thickBot="1" x14ac:dyDescent="0.35">
      <c r="A1306" s="79" t="s">
        <v>434</v>
      </c>
      <c r="B1306" s="20" t="s">
        <v>120</v>
      </c>
      <c r="C1306" s="21" t="s">
        <v>21</v>
      </c>
      <c r="D1306" s="21">
        <v>20</v>
      </c>
      <c r="E1306" s="21" t="s">
        <v>22</v>
      </c>
      <c r="F1306" s="88" t="s">
        <v>121</v>
      </c>
      <c r="G1306" s="90">
        <v>7916649332</v>
      </c>
      <c r="H1306" s="90">
        <v>0</v>
      </c>
      <c r="I1306" s="90">
        <v>0</v>
      </c>
      <c r="J1306" s="90">
        <v>0</v>
      </c>
      <c r="K1306" s="90">
        <v>3422220</v>
      </c>
      <c r="L1306" s="90">
        <f t="shared" si="507"/>
        <v>-3422220</v>
      </c>
      <c r="M1306" s="90">
        <f t="shared" si="508"/>
        <v>7913227112</v>
      </c>
      <c r="N1306" s="90">
        <v>7833056517.7799997</v>
      </c>
      <c r="O1306" s="90">
        <v>7471115529.8000002</v>
      </c>
      <c r="P1306" s="90">
        <v>3474741169.1599998</v>
      </c>
      <c r="Q1306" s="91">
        <v>3474741169.1599998</v>
      </c>
    </row>
    <row r="1307" spans="1:17" ht="31.8" thickBot="1" x14ac:dyDescent="0.35">
      <c r="A1307" s="79" t="s">
        <v>434</v>
      </c>
      <c r="B1307" s="20" t="s">
        <v>122</v>
      </c>
      <c r="C1307" s="21" t="s">
        <v>21</v>
      </c>
      <c r="D1307" s="21">
        <v>20</v>
      </c>
      <c r="E1307" s="21" t="s">
        <v>22</v>
      </c>
      <c r="F1307" s="88" t="s">
        <v>123</v>
      </c>
      <c r="G1307" s="90">
        <v>1000000</v>
      </c>
      <c r="H1307" s="90">
        <v>0</v>
      </c>
      <c r="I1307" s="90">
        <v>0</v>
      </c>
      <c r="J1307" s="90">
        <v>10000000</v>
      </c>
      <c r="K1307" s="90">
        <v>0</v>
      </c>
      <c r="L1307" s="90">
        <f t="shared" si="507"/>
        <v>10000000</v>
      </c>
      <c r="M1307" s="90">
        <f t="shared" si="508"/>
        <v>11000000</v>
      </c>
      <c r="N1307" s="90">
        <v>11000000</v>
      </c>
      <c r="O1307" s="90">
        <v>11000000</v>
      </c>
      <c r="P1307" s="90">
        <v>1296870.5900000001</v>
      </c>
      <c r="Q1307" s="91">
        <v>778122.59</v>
      </c>
    </row>
    <row r="1308" spans="1:17" ht="31.8" thickBot="1" x14ac:dyDescent="0.35">
      <c r="A1308" s="79" t="s">
        <v>434</v>
      </c>
      <c r="B1308" s="15" t="s">
        <v>124</v>
      </c>
      <c r="C1308" s="21"/>
      <c r="D1308" s="21"/>
      <c r="E1308" s="21"/>
      <c r="F1308" s="85" t="s">
        <v>125</v>
      </c>
      <c r="G1308" s="95">
        <f>SUM(G1309:G1314)</f>
        <v>8027189301</v>
      </c>
      <c r="H1308" s="95">
        <f t="shared" ref="H1308:Q1308" si="524">SUM(H1309:H1314)</f>
        <v>0</v>
      </c>
      <c r="I1308" s="95">
        <f t="shared" si="524"/>
        <v>0</v>
      </c>
      <c r="J1308" s="95">
        <f t="shared" si="524"/>
        <v>58000000</v>
      </c>
      <c r="K1308" s="95">
        <f t="shared" si="524"/>
        <v>246960348</v>
      </c>
      <c r="L1308" s="95">
        <f t="shared" si="524"/>
        <v>-188960348</v>
      </c>
      <c r="M1308" s="95">
        <f t="shared" si="524"/>
        <v>7838228953</v>
      </c>
      <c r="N1308" s="95">
        <f t="shared" si="524"/>
        <v>7422363302.289999</v>
      </c>
      <c r="O1308" s="95">
        <f t="shared" si="524"/>
        <v>7275527838.250001</v>
      </c>
      <c r="P1308" s="95">
        <f t="shared" si="524"/>
        <v>2947295239.2399998</v>
      </c>
      <c r="Q1308" s="97">
        <f t="shared" si="524"/>
        <v>2883443646.2399998</v>
      </c>
    </row>
    <row r="1309" spans="1:17" ht="18.600000000000001" thickBot="1" x14ac:dyDescent="0.35">
      <c r="A1309" s="79" t="s">
        <v>434</v>
      </c>
      <c r="B1309" s="20" t="s">
        <v>126</v>
      </c>
      <c r="C1309" s="21" t="s">
        <v>21</v>
      </c>
      <c r="D1309" s="21">
        <v>20</v>
      </c>
      <c r="E1309" s="21" t="s">
        <v>22</v>
      </c>
      <c r="F1309" s="88" t="s">
        <v>127</v>
      </c>
      <c r="G1309" s="90">
        <v>1901794484</v>
      </c>
      <c r="H1309" s="90">
        <v>0</v>
      </c>
      <c r="I1309" s="90">
        <v>0</v>
      </c>
      <c r="J1309" s="90">
        <v>58000000</v>
      </c>
      <c r="K1309" s="90">
        <v>0</v>
      </c>
      <c r="L1309" s="90">
        <f t="shared" si="507"/>
        <v>58000000</v>
      </c>
      <c r="M1309" s="90">
        <f t="shared" si="508"/>
        <v>1959794484</v>
      </c>
      <c r="N1309" s="90">
        <v>1948213004.0899999</v>
      </c>
      <c r="O1309" s="90">
        <v>1947805604.47</v>
      </c>
      <c r="P1309" s="90">
        <v>771411601.47000003</v>
      </c>
      <c r="Q1309" s="91">
        <v>771411601.47000003</v>
      </c>
    </row>
    <row r="1310" spans="1:17" ht="31.8" thickBot="1" x14ac:dyDescent="0.35">
      <c r="A1310" s="79" t="s">
        <v>434</v>
      </c>
      <c r="B1310" s="20" t="s">
        <v>128</v>
      </c>
      <c r="C1310" s="21" t="s">
        <v>21</v>
      </c>
      <c r="D1310" s="21">
        <v>20</v>
      </c>
      <c r="E1310" s="21" t="s">
        <v>22</v>
      </c>
      <c r="F1310" s="88" t="s">
        <v>129</v>
      </c>
      <c r="G1310" s="90">
        <v>3522762176</v>
      </c>
      <c r="H1310" s="90">
        <v>0</v>
      </c>
      <c r="I1310" s="90">
        <v>0</v>
      </c>
      <c r="J1310" s="90">
        <v>0</v>
      </c>
      <c r="K1310" s="90">
        <f>23501000+58000000</f>
        <v>81501000</v>
      </c>
      <c r="L1310" s="90">
        <f t="shared" si="507"/>
        <v>-81501000</v>
      </c>
      <c r="M1310" s="90">
        <f t="shared" si="508"/>
        <v>3441261176</v>
      </c>
      <c r="N1310" s="90">
        <v>3356892932.1999998</v>
      </c>
      <c r="O1310" s="90">
        <v>3259289032.6599998</v>
      </c>
      <c r="P1310" s="90">
        <v>1270888569.6600001</v>
      </c>
      <c r="Q1310" s="91">
        <v>1270888569.6600001</v>
      </c>
    </row>
    <row r="1311" spans="1:17" ht="31.8" thickBot="1" x14ac:dyDescent="0.35">
      <c r="A1311" s="79" t="s">
        <v>434</v>
      </c>
      <c r="B1311" s="20" t="s">
        <v>130</v>
      </c>
      <c r="C1311" s="21" t="s">
        <v>21</v>
      </c>
      <c r="D1311" s="21">
        <v>20</v>
      </c>
      <c r="E1311" s="21" t="s">
        <v>22</v>
      </c>
      <c r="F1311" s="88" t="s">
        <v>131</v>
      </c>
      <c r="G1311" s="90">
        <v>438053756</v>
      </c>
      <c r="H1311" s="90">
        <v>0</v>
      </c>
      <c r="I1311" s="90">
        <v>0</v>
      </c>
      <c r="J1311" s="90">
        <v>0</v>
      </c>
      <c r="K1311" s="90">
        <v>0</v>
      </c>
      <c r="L1311" s="90">
        <f t="shared" si="507"/>
        <v>0</v>
      </c>
      <c r="M1311" s="90">
        <f t="shared" si="508"/>
        <v>438053756</v>
      </c>
      <c r="N1311" s="90">
        <v>288970451.94999999</v>
      </c>
      <c r="O1311" s="90">
        <v>240323558.22</v>
      </c>
      <c r="P1311" s="90">
        <v>126159502.56</v>
      </c>
      <c r="Q1311" s="91">
        <v>100922077.56</v>
      </c>
    </row>
    <row r="1312" spans="1:17" ht="18.600000000000001" thickBot="1" x14ac:dyDescent="0.35">
      <c r="A1312" s="79" t="s">
        <v>434</v>
      </c>
      <c r="B1312" s="20" t="s">
        <v>132</v>
      </c>
      <c r="C1312" s="21" t="s">
        <v>21</v>
      </c>
      <c r="D1312" s="21">
        <v>20</v>
      </c>
      <c r="E1312" s="21" t="s">
        <v>22</v>
      </c>
      <c r="F1312" s="88" t="s">
        <v>133</v>
      </c>
      <c r="G1312" s="90">
        <v>1485186461</v>
      </c>
      <c r="H1312" s="90">
        <v>0</v>
      </c>
      <c r="I1312" s="90">
        <v>0</v>
      </c>
      <c r="J1312" s="90">
        <v>0</v>
      </c>
      <c r="K1312" s="90">
        <f>100000000+10000000</f>
        <v>110000000</v>
      </c>
      <c r="L1312" s="90">
        <f t="shared" si="507"/>
        <v>-110000000</v>
      </c>
      <c r="M1312" s="90">
        <f t="shared" si="508"/>
        <v>1375186461</v>
      </c>
      <c r="N1312" s="90">
        <v>1359701947.23</v>
      </c>
      <c r="O1312" s="90">
        <v>1359638440.3399999</v>
      </c>
      <c r="P1312" s="90">
        <v>566418656.63999999</v>
      </c>
      <c r="Q1312" s="91">
        <v>527804488.63999999</v>
      </c>
    </row>
    <row r="1313" spans="1:17" ht="47.4" thickBot="1" x14ac:dyDescent="0.35">
      <c r="A1313" s="79" t="s">
        <v>434</v>
      </c>
      <c r="B1313" s="20" t="s">
        <v>134</v>
      </c>
      <c r="C1313" s="21" t="s">
        <v>21</v>
      </c>
      <c r="D1313" s="21">
        <v>20</v>
      </c>
      <c r="E1313" s="21" t="s">
        <v>22</v>
      </c>
      <c r="F1313" s="88" t="s">
        <v>135</v>
      </c>
      <c r="G1313" s="90">
        <v>160471120</v>
      </c>
      <c r="H1313" s="90">
        <v>0</v>
      </c>
      <c r="I1313" s="90">
        <v>0</v>
      </c>
      <c r="J1313" s="90">
        <v>0</v>
      </c>
      <c r="K1313" s="90">
        <v>0</v>
      </c>
      <c r="L1313" s="90">
        <f t="shared" si="507"/>
        <v>0</v>
      </c>
      <c r="M1313" s="90">
        <f t="shared" si="508"/>
        <v>160471120</v>
      </c>
      <c r="N1313" s="90">
        <v>102566038.25</v>
      </c>
      <c r="O1313" s="90">
        <v>102498815.77</v>
      </c>
      <c r="P1313" s="90">
        <v>68802034.120000005</v>
      </c>
      <c r="Q1313" s="91">
        <v>68802034.120000005</v>
      </c>
    </row>
    <row r="1314" spans="1:17" ht="47.4" thickBot="1" x14ac:dyDescent="0.35">
      <c r="A1314" s="79" t="s">
        <v>434</v>
      </c>
      <c r="B1314" s="20" t="s">
        <v>136</v>
      </c>
      <c r="C1314" s="21" t="s">
        <v>21</v>
      </c>
      <c r="D1314" s="21">
        <v>20</v>
      </c>
      <c r="E1314" s="21" t="s">
        <v>22</v>
      </c>
      <c r="F1314" s="88" t="s">
        <v>137</v>
      </c>
      <c r="G1314" s="90">
        <v>518921304</v>
      </c>
      <c r="H1314" s="90">
        <v>0</v>
      </c>
      <c r="I1314" s="90">
        <v>0</v>
      </c>
      <c r="J1314" s="90">
        <v>0</v>
      </c>
      <c r="K1314" s="90">
        <v>55459348</v>
      </c>
      <c r="L1314" s="90">
        <f t="shared" si="507"/>
        <v>-55459348</v>
      </c>
      <c r="M1314" s="90">
        <f t="shared" si="508"/>
        <v>463461956</v>
      </c>
      <c r="N1314" s="90">
        <v>366018928.56999999</v>
      </c>
      <c r="O1314" s="90">
        <v>365972386.79000002</v>
      </c>
      <c r="P1314" s="90">
        <v>143614874.78999999</v>
      </c>
      <c r="Q1314" s="91">
        <v>143614874.78999999</v>
      </c>
    </row>
    <row r="1315" spans="1:17" ht="31.8" thickBot="1" x14ac:dyDescent="0.35">
      <c r="A1315" s="79" t="s">
        <v>434</v>
      </c>
      <c r="B1315" s="15" t="s">
        <v>138</v>
      </c>
      <c r="C1315" s="21"/>
      <c r="D1315" s="21"/>
      <c r="E1315" s="21"/>
      <c r="F1315" s="85" t="s">
        <v>139</v>
      </c>
      <c r="G1315" s="95">
        <f>SUM(G1316:G1320)</f>
        <v>563000000</v>
      </c>
      <c r="H1315" s="95">
        <f t="shared" ref="H1315:Q1315" si="525">SUM(H1316:H1320)</f>
        <v>0</v>
      </c>
      <c r="I1315" s="95">
        <f t="shared" si="525"/>
        <v>0</v>
      </c>
      <c r="J1315" s="95">
        <f t="shared" si="525"/>
        <v>82000000</v>
      </c>
      <c r="K1315" s="95">
        <f t="shared" si="525"/>
        <v>82000000</v>
      </c>
      <c r="L1315" s="95">
        <f t="shared" si="525"/>
        <v>0</v>
      </c>
      <c r="M1315" s="95">
        <f t="shared" si="525"/>
        <v>563000000</v>
      </c>
      <c r="N1315" s="95">
        <f t="shared" si="525"/>
        <v>513372434.72000003</v>
      </c>
      <c r="O1315" s="95">
        <f t="shared" si="525"/>
        <v>418039382.5</v>
      </c>
      <c r="P1315" s="95">
        <f t="shared" si="525"/>
        <v>161387086.5</v>
      </c>
      <c r="Q1315" s="97">
        <f t="shared" si="525"/>
        <v>149367086.5</v>
      </c>
    </row>
    <row r="1316" spans="1:17" ht="18.600000000000001" thickBot="1" x14ac:dyDescent="0.35">
      <c r="A1316" s="79" t="s">
        <v>434</v>
      </c>
      <c r="B1316" s="20" t="s">
        <v>140</v>
      </c>
      <c r="C1316" s="21" t="s">
        <v>21</v>
      </c>
      <c r="D1316" s="21">
        <v>20</v>
      </c>
      <c r="E1316" s="21" t="s">
        <v>22</v>
      </c>
      <c r="F1316" s="88" t="s">
        <v>141</v>
      </c>
      <c r="G1316" s="90">
        <v>270000000</v>
      </c>
      <c r="H1316" s="90">
        <v>0</v>
      </c>
      <c r="I1316" s="90">
        <v>0</v>
      </c>
      <c r="J1316" s="90">
        <v>0</v>
      </c>
      <c r="K1316" s="90">
        <v>0</v>
      </c>
      <c r="L1316" s="90">
        <f t="shared" ref="L1316:L1376" si="526">+H1316-I1316+J1316-K1316</f>
        <v>0</v>
      </c>
      <c r="M1316" s="90">
        <f t="shared" ref="M1316:M1376" si="527">+G1316+L1316</f>
        <v>270000000</v>
      </c>
      <c r="N1316" s="90">
        <v>270000000</v>
      </c>
      <c r="O1316" s="90">
        <v>207507000</v>
      </c>
      <c r="P1316" s="90">
        <v>126957000</v>
      </c>
      <c r="Q1316" s="91">
        <v>114937000</v>
      </c>
    </row>
    <row r="1317" spans="1:17" ht="31.8" thickBot="1" x14ac:dyDescent="0.35">
      <c r="A1317" s="79" t="s">
        <v>434</v>
      </c>
      <c r="B1317" s="20" t="s">
        <v>142</v>
      </c>
      <c r="C1317" s="21" t="s">
        <v>21</v>
      </c>
      <c r="D1317" s="21">
        <v>20</v>
      </c>
      <c r="E1317" s="21" t="s">
        <v>22</v>
      </c>
      <c r="F1317" s="88" t="s">
        <v>143</v>
      </c>
      <c r="G1317" s="90">
        <v>50000000</v>
      </c>
      <c r="H1317" s="90">
        <v>0</v>
      </c>
      <c r="I1317" s="90">
        <v>0</v>
      </c>
      <c r="J1317" s="90">
        <v>0</v>
      </c>
      <c r="K1317" s="90">
        <v>0</v>
      </c>
      <c r="L1317" s="90">
        <f t="shared" si="526"/>
        <v>0</v>
      </c>
      <c r="M1317" s="90">
        <f t="shared" si="527"/>
        <v>50000000</v>
      </c>
      <c r="N1317" s="90">
        <v>30372434.719999999</v>
      </c>
      <c r="O1317" s="90">
        <v>126.72</v>
      </c>
      <c r="P1317" s="90">
        <v>126.72</v>
      </c>
      <c r="Q1317" s="91">
        <v>126.72</v>
      </c>
    </row>
    <row r="1318" spans="1:17" ht="47.4" thickBot="1" x14ac:dyDescent="0.35">
      <c r="A1318" s="79" t="s">
        <v>434</v>
      </c>
      <c r="B1318" s="20" t="s">
        <v>144</v>
      </c>
      <c r="C1318" s="21" t="s">
        <v>21</v>
      </c>
      <c r="D1318" s="21">
        <v>20</v>
      </c>
      <c r="E1318" s="21" t="s">
        <v>22</v>
      </c>
      <c r="F1318" s="88" t="s">
        <v>145</v>
      </c>
      <c r="G1318" s="90">
        <v>3000000</v>
      </c>
      <c r="H1318" s="90">
        <v>0</v>
      </c>
      <c r="I1318" s="90">
        <v>0</v>
      </c>
      <c r="J1318" s="90">
        <v>0</v>
      </c>
      <c r="K1318" s="90">
        <v>0</v>
      </c>
      <c r="L1318" s="90">
        <f t="shared" si="526"/>
        <v>0</v>
      </c>
      <c r="M1318" s="90">
        <f t="shared" si="527"/>
        <v>3000000</v>
      </c>
      <c r="N1318" s="90">
        <v>3000000</v>
      </c>
      <c r="O1318" s="90">
        <v>532255.78</v>
      </c>
      <c r="P1318" s="90">
        <v>532255.78</v>
      </c>
      <c r="Q1318" s="91">
        <v>532255.78</v>
      </c>
    </row>
    <row r="1319" spans="1:17" ht="31.8" thickBot="1" x14ac:dyDescent="0.35">
      <c r="A1319" s="79" t="s">
        <v>434</v>
      </c>
      <c r="B1319" s="20" t="s">
        <v>146</v>
      </c>
      <c r="C1319" s="21" t="s">
        <v>21</v>
      </c>
      <c r="D1319" s="21">
        <v>20</v>
      </c>
      <c r="E1319" s="21" t="s">
        <v>22</v>
      </c>
      <c r="F1319" s="88" t="s">
        <v>147</v>
      </c>
      <c r="G1319" s="90">
        <v>210000000</v>
      </c>
      <c r="H1319" s="90">
        <v>0</v>
      </c>
      <c r="I1319" s="90">
        <v>0</v>
      </c>
      <c r="J1319" s="90">
        <v>0</v>
      </c>
      <c r="K1319" s="90">
        <v>82000000</v>
      </c>
      <c r="L1319" s="90">
        <f t="shared" si="526"/>
        <v>-82000000</v>
      </c>
      <c r="M1319" s="92">
        <f t="shared" si="527"/>
        <v>128000000</v>
      </c>
      <c r="N1319" s="90">
        <v>98000000</v>
      </c>
      <c r="O1319" s="90">
        <v>98000000</v>
      </c>
      <c r="P1319" s="90">
        <v>4782404</v>
      </c>
      <c r="Q1319" s="91">
        <v>4782404</v>
      </c>
    </row>
    <row r="1320" spans="1:17" ht="18.600000000000001" thickBot="1" x14ac:dyDescent="0.35">
      <c r="A1320" s="79" t="s">
        <v>434</v>
      </c>
      <c r="B1320" s="20" t="s">
        <v>148</v>
      </c>
      <c r="C1320" s="21" t="s">
        <v>21</v>
      </c>
      <c r="D1320" s="21">
        <v>20</v>
      </c>
      <c r="E1320" s="21" t="s">
        <v>22</v>
      </c>
      <c r="F1320" s="88" t="s">
        <v>149</v>
      </c>
      <c r="G1320" s="90">
        <v>30000000</v>
      </c>
      <c r="H1320" s="90">
        <v>0</v>
      </c>
      <c r="I1320" s="90">
        <v>0</v>
      </c>
      <c r="J1320" s="90">
        <v>82000000</v>
      </c>
      <c r="K1320" s="90">
        <v>0</v>
      </c>
      <c r="L1320" s="90">
        <f t="shared" si="526"/>
        <v>82000000</v>
      </c>
      <c r="M1320" s="92">
        <f t="shared" si="527"/>
        <v>112000000</v>
      </c>
      <c r="N1320" s="90">
        <v>112000000</v>
      </c>
      <c r="O1320" s="90">
        <v>112000000</v>
      </c>
      <c r="P1320" s="90">
        <v>29115300</v>
      </c>
      <c r="Q1320" s="91">
        <v>29115300</v>
      </c>
    </row>
    <row r="1321" spans="1:17" ht="18.600000000000001" thickBot="1" x14ac:dyDescent="0.35">
      <c r="A1321" s="79" t="s">
        <v>434</v>
      </c>
      <c r="B1321" s="15" t="s">
        <v>150</v>
      </c>
      <c r="C1321" s="21" t="s">
        <v>21</v>
      </c>
      <c r="D1321" s="21">
        <v>20</v>
      </c>
      <c r="E1321" s="21" t="s">
        <v>22</v>
      </c>
      <c r="F1321" s="85" t="s">
        <v>151</v>
      </c>
      <c r="G1321" s="95">
        <v>36000000</v>
      </c>
      <c r="H1321" s="95">
        <v>0</v>
      </c>
      <c r="I1321" s="95">
        <v>0</v>
      </c>
      <c r="J1321" s="95">
        <v>0</v>
      </c>
      <c r="K1321" s="95">
        <v>0</v>
      </c>
      <c r="L1321" s="95">
        <f t="shared" si="526"/>
        <v>0</v>
      </c>
      <c r="M1321" s="95">
        <f t="shared" si="527"/>
        <v>36000000</v>
      </c>
      <c r="N1321" s="95">
        <v>8035887.0800000001</v>
      </c>
      <c r="O1321" s="95">
        <v>8035887.0800000001</v>
      </c>
      <c r="P1321" s="95">
        <v>8035887.0800000001</v>
      </c>
      <c r="Q1321" s="97">
        <v>8035887.0800000001</v>
      </c>
    </row>
    <row r="1322" spans="1:17" ht="18.600000000000001" thickBot="1" x14ac:dyDescent="0.35">
      <c r="A1322" s="79" t="s">
        <v>434</v>
      </c>
      <c r="B1322" s="15" t="s">
        <v>152</v>
      </c>
      <c r="C1322" s="16"/>
      <c r="D1322" s="16"/>
      <c r="E1322" s="21"/>
      <c r="F1322" s="85" t="s">
        <v>153</v>
      </c>
      <c r="G1322" s="95">
        <f>+G1323+G1326+G1331</f>
        <v>27177626000</v>
      </c>
      <c r="H1322" s="95">
        <f t="shared" ref="H1322:Q1322" si="528">+H1323+H1326+H1331</f>
        <v>0</v>
      </c>
      <c r="I1322" s="95">
        <f t="shared" si="528"/>
        <v>0</v>
      </c>
      <c r="J1322" s="95">
        <f t="shared" si="528"/>
        <v>0</v>
      </c>
      <c r="K1322" s="95">
        <f t="shared" si="528"/>
        <v>0</v>
      </c>
      <c r="L1322" s="95">
        <f t="shared" si="528"/>
        <v>0</v>
      </c>
      <c r="M1322" s="95">
        <f t="shared" si="528"/>
        <v>27177626000</v>
      </c>
      <c r="N1322" s="95">
        <f t="shared" si="528"/>
        <v>6471215059.5300007</v>
      </c>
      <c r="O1322" s="95">
        <f t="shared" si="528"/>
        <v>5715154541.6299992</v>
      </c>
      <c r="P1322" s="95">
        <f t="shared" si="528"/>
        <v>2490213452.6300001</v>
      </c>
      <c r="Q1322" s="97">
        <f t="shared" si="528"/>
        <v>2221381452.6300001</v>
      </c>
    </row>
    <row r="1323" spans="1:17" ht="18.600000000000001" thickBot="1" x14ac:dyDescent="0.35">
      <c r="A1323" s="79" t="s">
        <v>434</v>
      </c>
      <c r="B1323" s="15" t="s">
        <v>154</v>
      </c>
      <c r="C1323" s="16"/>
      <c r="D1323" s="16"/>
      <c r="E1323" s="21"/>
      <c r="F1323" s="85" t="s">
        <v>155</v>
      </c>
      <c r="G1323" s="95">
        <f t="shared" ref="G1323:Q1324" si="529">+G1324</f>
        <v>18767000000</v>
      </c>
      <c r="H1323" s="95">
        <f t="shared" si="529"/>
        <v>0</v>
      </c>
      <c r="I1323" s="95">
        <f t="shared" si="529"/>
        <v>0</v>
      </c>
      <c r="J1323" s="95">
        <f t="shared" si="529"/>
        <v>0</v>
      </c>
      <c r="K1323" s="95">
        <f t="shared" si="529"/>
        <v>0</v>
      </c>
      <c r="L1323" s="95">
        <f t="shared" si="529"/>
        <v>0</v>
      </c>
      <c r="M1323" s="95">
        <f t="shared" si="529"/>
        <v>18767000000</v>
      </c>
      <c r="N1323" s="95">
        <f t="shared" si="529"/>
        <v>0</v>
      </c>
      <c r="O1323" s="95">
        <f t="shared" si="529"/>
        <v>0</v>
      </c>
      <c r="P1323" s="95">
        <f t="shared" si="529"/>
        <v>0</v>
      </c>
      <c r="Q1323" s="97">
        <f t="shared" si="529"/>
        <v>0</v>
      </c>
    </row>
    <row r="1324" spans="1:17" ht="18.600000000000001" thickBot="1" x14ac:dyDescent="0.35">
      <c r="A1324" s="79" t="s">
        <v>434</v>
      </c>
      <c r="B1324" s="15" t="s">
        <v>156</v>
      </c>
      <c r="C1324" s="16"/>
      <c r="D1324" s="16"/>
      <c r="E1324" s="21"/>
      <c r="F1324" s="85" t="s">
        <v>157</v>
      </c>
      <c r="G1324" s="95">
        <f t="shared" si="529"/>
        <v>18767000000</v>
      </c>
      <c r="H1324" s="95">
        <f t="shared" si="529"/>
        <v>0</v>
      </c>
      <c r="I1324" s="95">
        <f t="shared" si="529"/>
        <v>0</v>
      </c>
      <c r="J1324" s="95">
        <f t="shared" si="529"/>
        <v>0</v>
      </c>
      <c r="K1324" s="95">
        <f t="shared" si="529"/>
        <v>0</v>
      </c>
      <c r="L1324" s="95">
        <f t="shared" si="529"/>
        <v>0</v>
      </c>
      <c r="M1324" s="95">
        <f t="shared" si="529"/>
        <v>18767000000</v>
      </c>
      <c r="N1324" s="95">
        <f t="shared" si="529"/>
        <v>0</v>
      </c>
      <c r="O1324" s="95">
        <f t="shared" si="529"/>
        <v>0</v>
      </c>
      <c r="P1324" s="95">
        <f t="shared" si="529"/>
        <v>0</v>
      </c>
      <c r="Q1324" s="97">
        <f t="shared" si="529"/>
        <v>0</v>
      </c>
    </row>
    <row r="1325" spans="1:17" ht="47.4" thickBot="1" x14ac:dyDescent="0.35">
      <c r="A1325" s="79" t="s">
        <v>434</v>
      </c>
      <c r="B1325" s="15" t="s">
        <v>158</v>
      </c>
      <c r="C1325" s="16" t="s">
        <v>21</v>
      </c>
      <c r="D1325" s="16">
        <v>20</v>
      </c>
      <c r="E1325" s="16" t="s">
        <v>22</v>
      </c>
      <c r="F1325" s="85" t="s">
        <v>159</v>
      </c>
      <c r="G1325" s="93">
        <v>18767000000</v>
      </c>
      <c r="H1325" s="95">
        <v>0</v>
      </c>
      <c r="I1325" s="95">
        <v>0</v>
      </c>
      <c r="J1325" s="95">
        <v>0</v>
      </c>
      <c r="K1325" s="95">
        <v>0</v>
      </c>
      <c r="L1325" s="95">
        <f t="shared" si="526"/>
        <v>0</v>
      </c>
      <c r="M1325" s="95">
        <f t="shared" si="527"/>
        <v>18767000000</v>
      </c>
      <c r="N1325" s="95">
        <v>0</v>
      </c>
      <c r="O1325" s="95">
        <v>0</v>
      </c>
      <c r="P1325" s="95">
        <v>0</v>
      </c>
      <c r="Q1325" s="97">
        <v>0</v>
      </c>
    </row>
    <row r="1326" spans="1:17" ht="18.600000000000001" thickBot="1" x14ac:dyDescent="0.35">
      <c r="A1326" s="79" t="s">
        <v>434</v>
      </c>
      <c r="B1326" s="15" t="s">
        <v>160</v>
      </c>
      <c r="C1326" s="16"/>
      <c r="D1326" s="16"/>
      <c r="E1326" s="21"/>
      <c r="F1326" s="85" t="s">
        <v>432</v>
      </c>
      <c r="G1326" s="95">
        <f t="shared" ref="G1326:Q1327" si="530">+G1327</f>
        <v>188000000</v>
      </c>
      <c r="H1326" s="95">
        <f t="shared" si="530"/>
        <v>0</v>
      </c>
      <c r="I1326" s="95">
        <f t="shared" si="530"/>
        <v>0</v>
      </c>
      <c r="J1326" s="95">
        <f t="shared" si="530"/>
        <v>0</v>
      </c>
      <c r="K1326" s="95">
        <f t="shared" si="530"/>
        <v>0</v>
      </c>
      <c r="L1326" s="95">
        <f t="shared" si="530"/>
        <v>0</v>
      </c>
      <c r="M1326" s="95">
        <f t="shared" si="530"/>
        <v>188000000</v>
      </c>
      <c r="N1326" s="95">
        <f t="shared" si="530"/>
        <v>188000000</v>
      </c>
      <c r="O1326" s="95">
        <f t="shared" si="530"/>
        <v>20847957.870000001</v>
      </c>
      <c r="P1326" s="95">
        <f t="shared" si="530"/>
        <v>20847957.870000001</v>
      </c>
      <c r="Q1326" s="97">
        <f t="shared" si="530"/>
        <v>20847957.870000001</v>
      </c>
    </row>
    <row r="1327" spans="1:17" ht="31.8" thickBot="1" x14ac:dyDescent="0.35">
      <c r="A1327" s="79" t="s">
        <v>434</v>
      </c>
      <c r="B1327" s="15" t="s">
        <v>162</v>
      </c>
      <c r="C1327" s="21"/>
      <c r="D1327" s="21"/>
      <c r="E1327" s="21"/>
      <c r="F1327" s="85" t="s">
        <v>163</v>
      </c>
      <c r="G1327" s="95">
        <f t="shared" si="530"/>
        <v>188000000</v>
      </c>
      <c r="H1327" s="95">
        <f t="shared" si="530"/>
        <v>0</v>
      </c>
      <c r="I1327" s="95">
        <f t="shared" si="530"/>
        <v>0</v>
      </c>
      <c r="J1327" s="95">
        <f t="shared" si="530"/>
        <v>0</v>
      </c>
      <c r="K1327" s="95">
        <f t="shared" si="530"/>
        <v>0</v>
      </c>
      <c r="L1327" s="95">
        <f t="shared" si="530"/>
        <v>0</v>
      </c>
      <c r="M1327" s="95">
        <f t="shared" si="530"/>
        <v>188000000</v>
      </c>
      <c r="N1327" s="95">
        <f t="shared" si="530"/>
        <v>188000000</v>
      </c>
      <c r="O1327" s="95">
        <f t="shared" si="530"/>
        <v>20847957.870000001</v>
      </c>
      <c r="P1327" s="95">
        <f t="shared" si="530"/>
        <v>20847957.870000001</v>
      </c>
      <c r="Q1327" s="97">
        <f t="shared" si="530"/>
        <v>20847957.870000001</v>
      </c>
    </row>
    <row r="1328" spans="1:17" ht="31.8" thickBot="1" x14ac:dyDescent="0.35">
      <c r="A1328" s="79" t="s">
        <v>434</v>
      </c>
      <c r="B1328" s="15" t="s">
        <v>164</v>
      </c>
      <c r="C1328" s="21"/>
      <c r="D1328" s="21"/>
      <c r="E1328" s="21"/>
      <c r="F1328" s="85" t="s">
        <v>165</v>
      </c>
      <c r="G1328" s="95">
        <f>+G1329+G1330</f>
        <v>188000000</v>
      </c>
      <c r="H1328" s="95">
        <f t="shared" ref="H1328:Q1328" si="531">+H1329+H1330</f>
        <v>0</v>
      </c>
      <c r="I1328" s="95">
        <f t="shared" si="531"/>
        <v>0</v>
      </c>
      <c r="J1328" s="95">
        <f t="shared" si="531"/>
        <v>0</v>
      </c>
      <c r="K1328" s="95">
        <f t="shared" si="531"/>
        <v>0</v>
      </c>
      <c r="L1328" s="95">
        <f t="shared" si="531"/>
        <v>0</v>
      </c>
      <c r="M1328" s="95">
        <f t="shared" si="531"/>
        <v>188000000</v>
      </c>
      <c r="N1328" s="95">
        <f t="shared" si="531"/>
        <v>188000000</v>
      </c>
      <c r="O1328" s="95">
        <f t="shared" si="531"/>
        <v>20847957.870000001</v>
      </c>
      <c r="P1328" s="95">
        <f t="shared" si="531"/>
        <v>20847957.870000001</v>
      </c>
      <c r="Q1328" s="97">
        <f t="shared" si="531"/>
        <v>20847957.870000001</v>
      </c>
    </row>
    <row r="1329" spans="1:17" ht="18.600000000000001" thickBot="1" x14ac:dyDescent="0.35">
      <c r="A1329" s="79" t="s">
        <v>434</v>
      </c>
      <c r="B1329" s="20" t="s">
        <v>166</v>
      </c>
      <c r="C1329" s="21" t="s">
        <v>21</v>
      </c>
      <c r="D1329" s="21">
        <v>20</v>
      </c>
      <c r="E1329" s="21" t="s">
        <v>22</v>
      </c>
      <c r="F1329" s="88" t="s">
        <v>167</v>
      </c>
      <c r="G1329" s="90">
        <v>68000000</v>
      </c>
      <c r="H1329" s="90">
        <v>0</v>
      </c>
      <c r="I1329" s="90">
        <v>0</v>
      </c>
      <c r="J1329" s="90">
        <v>0</v>
      </c>
      <c r="K1329" s="90">
        <v>0</v>
      </c>
      <c r="L1329" s="90">
        <f t="shared" si="526"/>
        <v>0</v>
      </c>
      <c r="M1329" s="90">
        <f t="shared" si="527"/>
        <v>68000000</v>
      </c>
      <c r="N1329" s="90">
        <v>68000000</v>
      </c>
      <c r="O1329" s="90">
        <v>20819279.98</v>
      </c>
      <c r="P1329" s="90">
        <v>20819279.98</v>
      </c>
      <c r="Q1329" s="91">
        <v>20819279.98</v>
      </c>
    </row>
    <row r="1330" spans="1:17" ht="31.8" thickBot="1" x14ac:dyDescent="0.35">
      <c r="A1330" s="79" t="s">
        <v>434</v>
      </c>
      <c r="B1330" s="20" t="s">
        <v>168</v>
      </c>
      <c r="C1330" s="21" t="s">
        <v>21</v>
      </c>
      <c r="D1330" s="21">
        <v>20</v>
      </c>
      <c r="E1330" s="21" t="s">
        <v>22</v>
      </c>
      <c r="F1330" s="88" t="s">
        <v>169</v>
      </c>
      <c r="G1330" s="90">
        <v>120000000</v>
      </c>
      <c r="H1330" s="90">
        <v>0</v>
      </c>
      <c r="I1330" s="90">
        <v>0</v>
      </c>
      <c r="J1330" s="90">
        <v>0</v>
      </c>
      <c r="K1330" s="90">
        <v>0</v>
      </c>
      <c r="L1330" s="90">
        <f t="shared" si="526"/>
        <v>0</v>
      </c>
      <c r="M1330" s="90">
        <f t="shared" si="527"/>
        <v>120000000</v>
      </c>
      <c r="N1330" s="90">
        <v>120000000</v>
      </c>
      <c r="O1330" s="90">
        <v>28677.89</v>
      </c>
      <c r="P1330" s="90">
        <v>28677.89</v>
      </c>
      <c r="Q1330" s="91">
        <v>28677.89</v>
      </c>
    </row>
    <row r="1331" spans="1:17" ht="18.600000000000001" thickBot="1" x14ac:dyDescent="0.35">
      <c r="A1331" s="79" t="s">
        <v>434</v>
      </c>
      <c r="B1331" s="15" t="s">
        <v>170</v>
      </c>
      <c r="C1331" s="16"/>
      <c r="D1331" s="16"/>
      <c r="E1331" s="21"/>
      <c r="F1331" s="85" t="s">
        <v>171</v>
      </c>
      <c r="G1331" s="95">
        <f>+G1332</f>
        <v>8222626000</v>
      </c>
      <c r="H1331" s="95">
        <f t="shared" ref="H1331:Q1331" si="532">+H1332</f>
        <v>0</v>
      </c>
      <c r="I1331" s="95">
        <f t="shared" si="532"/>
        <v>0</v>
      </c>
      <c r="J1331" s="95">
        <f t="shared" si="532"/>
        <v>0</v>
      </c>
      <c r="K1331" s="95">
        <f t="shared" si="532"/>
        <v>0</v>
      </c>
      <c r="L1331" s="95">
        <f t="shared" si="532"/>
        <v>0</v>
      </c>
      <c r="M1331" s="95">
        <f t="shared" si="532"/>
        <v>8222626000</v>
      </c>
      <c r="N1331" s="95">
        <f t="shared" si="532"/>
        <v>6283215059.5300007</v>
      </c>
      <c r="O1331" s="95">
        <f t="shared" si="532"/>
        <v>5694306583.7599993</v>
      </c>
      <c r="P1331" s="95">
        <f t="shared" si="532"/>
        <v>2469365494.7600002</v>
      </c>
      <c r="Q1331" s="97">
        <f t="shared" si="532"/>
        <v>2200533494.7600002</v>
      </c>
    </row>
    <row r="1332" spans="1:17" ht="18.600000000000001" thickBot="1" x14ac:dyDescent="0.35">
      <c r="A1332" s="79" t="s">
        <v>434</v>
      </c>
      <c r="B1332" s="15" t="s">
        <v>172</v>
      </c>
      <c r="C1332" s="16"/>
      <c r="D1332" s="16"/>
      <c r="E1332" s="21"/>
      <c r="F1332" s="85" t="s">
        <v>173</v>
      </c>
      <c r="G1332" s="95">
        <f>+G1333+G1334+G1335</f>
        <v>8222626000</v>
      </c>
      <c r="H1332" s="95">
        <f t="shared" ref="H1332:Q1332" si="533">+H1333+H1334+H1335</f>
        <v>0</v>
      </c>
      <c r="I1332" s="95">
        <f t="shared" si="533"/>
        <v>0</v>
      </c>
      <c r="J1332" s="95">
        <f t="shared" si="533"/>
        <v>0</v>
      </c>
      <c r="K1332" s="95">
        <f t="shared" si="533"/>
        <v>0</v>
      </c>
      <c r="L1332" s="95">
        <f t="shared" si="533"/>
        <v>0</v>
      </c>
      <c r="M1332" s="95">
        <f t="shared" si="533"/>
        <v>8222626000</v>
      </c>
      <c r="N1332" s="95">
        <f t="shared" si="533"/>
        <v>6283215059.5300007</v>
      </c>
      <c r="O1332" s="95">
        <f t="shared" si="533"/>
        <v>5694306583.7599993</v>
      </c>
      <c r="P1332" s="95">
        <f t="shared" si="533"/>
        <v>2469365494.7600002</v>
      </c>
      <c r="Q1332" s="97">
        <f t="shared" si="533"/>
        <v>2200533494.7600002</v>
      </c>
    </row>
    <row r="1333" spans="1:17" ht="18.600000000000001" thickBot="1" x14ac:dyDescent="0.35">
      <c r="A1333" s="79" t="s">
        <v>434</v>
      </c>
      <c r="B1333" s="20" t="s">
        <v>174</v>
      </c>
      <c r="C1333" s="21" t="s">
        <v>175</v>
      </c>
      <c r="D1333" s="21">
        <v>10</v>
      </c>
      <c r="E1333" s="21" t="s">
        <v>22</v>
      </c>
      <c r="F1333" s="88" t="s">
        <v>176</v>
      </c>
      <c r="G1333" s="90">
        <v>1408779000</v>
      </c>
      <c r="H1333" s="90">
        <v>0</v>
      </c>
      <c r="I1333" s="90">
        <v>0</v>
      </c>
      <c r="J1333" s="90">
        <v>0</v>
      </c>
      <c r="K1333" s="90">
        <v>0</v>
      </c>
      <c r="L1333" s="90">
        <f t="shared" si="526"/>
        <v>0</v>
      </c>
      <c r="M1333" s="90">
        <f t="shared" si="527"/>
        <v>1408779000</v>
      </c>
      <c r="N1333" s="90">
        <v>882524834</v>
      </c>
      <c r="O1333" s="90">
        <v>882524834</v>
      </c>
      <c r="P1333" s="90">
        <v>882524834</v>
      </c>
      <c r="Q1333" s="91">
        <v>882524834</v>
      </c>
    </row>
    <row r="1334" spans="1:17" ht="18.600000000000001" thickBot="1" x14ac:dyDescent="0.35">
      <c r="A1334" s="79" t="s">
        <v>434</v>
      </c>
      <c r="B1334" s="20" t="s">
        <v>174</v>
      </c>
      <c r="C1334" s="21" t="s">
        <v>21</v>
      </c>
      <c r="D1334" s="21">
        <v>20</v>
      </c>
      <c r="E1334" s="21" t="s">
        <v>22</v>
      </c>
      <c r="F1334" s="88" t="s">
        <v>176</v>
      </c>
      <c r="G1334" s="90">
        <v>848378000</v>
      </c>
      <c r="H1334" s="90">
        <v>0</v>
      </c>
      <c r="I1334" s="90">
        <v>0</v>
      </c>
      <c r="J1334" s="90">
        <v>0</v>
      </c>
      <c r="K1334" s="90">
        <v>0</v>
      </c>
      <c r="L1334" s="90">
        <f t="shared" si="526"/>
        <v>0</v>
      </c>
      <c r="M1334" s="90">
        <f t="shared" si="527"/>
        <v>848378000</v>
      </c>
      <c r="N1334" s="90">
        <v>8968387.5099999998</v>
      </c>
      <c r="O1334" s="90">
        <v>4251907.6100000003</v>
      </c>
      <c r="P1334" s="90">
        <v>4251907.6100000003</v>
      </c>
      <c r="Q1334" s="91">
        <v>4251907.6100000003</v>
      </c>
    </row>
    <row r="1335" spans="1:17" ht="18.600000000000001" thickBot="1" x14ac:dyDescent="0.35">
      <c r="A1335" s="79" t="s">
        <v>434</v>
      </c>
      <c r="B1335" s="20" t="s">
        <v>177</v>
      </c>
      <c r="C1335" s="21" t="s">
        <v>21</v>
      </c>
      <c r="D1335" s="21">
        <v>20</v>
      </c>
      <c r="E1335" s="21" t="s">
        <v>22</v>
      </c>
      <c r="F1335" s="88" t="s">
        <v>178</v>
      </c>
      <c r="G1335" s="90">
        <v>5965469000</v>
      </c>
      <c r="H1335" s="90">
        <v>0</v>
      </c>
      <c r="I1335" s="90">
        <v>0</v>
      </c>
      <c r="J1335" s="90">
        <v>0</v>
      </c>
      <c r="K1335" s="90">
        <v>0</v>
      </c>
      <c r="L1335" s="90">
        <f t="shared" si="526"/>
        <v>0</v>
      </c>
      <c r="M1335" s="90">
        <f t="shared" si="527"/>
        <v>5965469000</v>
      </c>
      <c r="N1335" s="90">
        <v>5391721838.0200005</v>
      </c>
      <c r="O1335" s="90">
        <v>4807529842.1499996</v>
      </c>
      <c r="P1335" s="90">
        <v>1582588753.1500001</v>
      </c>
      <c r="Q1335" s="91">
        <v>1313756753.1500001</v>
      </c>
    </row>
    <row r="1336" spans="1:17" ht="31.8" thickBot="1" x14ac:dyDescent="0.35">
      <c r="A1336" s="79" t="s">
        <v>434</v>
      </c>
      <c r="B1336" s="15" t="s">
        <v>179</v>
      </c>
      <c r="C1336" s="16"/>
      <c r="D1336" s="16"/>
      <c r="E1336" s="21"/>
      <c r="F1336" s="85" t="s">
        <v>180</v>
      </c>
      <c r="G1336" s="95">
        <f t="shared" ref="G1336:Q1337" si="534">+G1337</f>
        <v>6122200000</v>
      </c>
      <c r="H1336" s="95">
        <f t="shared" si="534"/>
        <v>0</v>
      </c>
      <c r="I1336" s="95">
        <f t="shared" si="534"/>
        <v>0</v>
      </c>
      <c r="J1336" s="95">
        <f t="shared" si="534"/>
        <v>0</v>
      </c>
      <c r="K1336" s="95">
        <f t="shared" si="534"/>
        <v>0</v>
      </c>
      <c r="L1336" s="95">
        <f t="shared" si="534"/>
        <v>0</v>
      </c>
      <c r="M1336" s="95">
        <f t="shared" si="534"/>
        <v>6122200000</v>
      </c>
      <c r="N1336" s="95">
        <f t="shared" si="534"/>
        <v>4640071275.4499998</v>
      </c>
      <c r="O1336" s="95">
        <f t="shared" si="534"/>
        <v>4640071275.4499998</v>
      </c>
      <c r="P1336" s="95">
        <f t="shared" si="534"/>
        <v>4640071275.4499998</v>
      </c>
      <c r="Q1336" s="97">
        <f t="shared" si="534"/>
        <v>4640071275.4499998</v>
      </c>
    </row>
    <row r="1337" spans="1:17" ht="18.600000000000001" thickBot="1" x14ac:dyDescent="0.35">
      <c r="A1337" s="79" t="s">
        <v>434</v>
      </c>
      <c r="B1337" s="15" t="s">
        <v>181</v>
      </c>
      <c r="C1337" s="16"/>
      <c r="D1337" s="16"/>
      <c r="E1337" s="21"/>
      <c r="F1337" s="85" t="s">
        <v>182</v>
      </c>
      <c r="G1337" s="95">
        <f t="shared" si="534"/>
        <v>6122200000</v>
      </c>
      <c r="H1337" s="95">
        <f t="shared" si="534"/>
        <v>0</v>
      </c>
      <c r="I1337" s="95">
        <f t="shared" si="534"/>
        <v>0</v>
      </c>
      <c r="J1337" s="95">
        <f t="shared" si="534"/>
        <v>0</v>
      </c>
      <c r="K1337" s="95">
        <f t="shared" si="534"/>
        <v>0</v>
      </c>
      <c r="L1337" s="95">
        <f t="shared" si="534"/>
        <v>0</v>
      </c>
      <c r="M1337" s="95">
        <f t="shared" si="534"/>
        <v>6122200000</v>
      </c>
      <c r="N1337" s="95">
        <f t="shared" si="534"/>
        <v>4640071275.4499998</v>
      </c>
      <c r="O1337" s="95">
        <f t="shared" si="534"/>
        <v>4640071275.4499998</v>
      </c>
      <c r="P1337" s="95">
        <f t="shared" si="534"/>
        <v>4640071275.4499998</v>
      </c>
      <c r="Q1337" s="97">
        <f t="shared" si="534"/>
        <v>4640071275.4499998</v>
      </c>
    </row>
    <row r="1338" spans="1:17" ht="18.600000000000001" thickBot="1" x14ac:dyDescent="0.35">
      <c r="A1338" s="79" t="s">
        <v>434</v>
      </c>
      <c r="B1338" s="36" t="s">
        <v>183</v>
      </c>
      <c r="C1338" s="37" t="s">
        <v>21</v>
      </c>
      <c r="D1338" s="37">
        <v>20</v>
      </c>
      <c r="E1338" s="37" t="s">
        <v>22</v>
      </c>
      <c r="F1338" s="99" t="s">
        <v>184</v>
      </c>
      <c r="G1338" s="100">
        <v>6122200000</v>
      </c>
      <c r="H1338" s="100">
        <v>0</v>
      </c>
      <c r="I1338" s="100">
        <v>0</v>
      </c>
      <c r="J1338" s="100">
        <v>0</v>
      </c>
      <c r="K1338" s="100">
        <v>0</v>
      </c>
      <c r="L1338" s="100">
        <f t="shared" si="526"/>
        <v>0</v>
      </c>
      <c r="M1338" s="100">
        <f t="shared" si="527"/>
        <v>6122200000</v>
      </c>
      <c r="N1338" s="100">
        <v>4640071275.4499998</v>
      </c>
      <c r="O1338" s="100">
        <v>4640071275.4499998</v>
      </c>
      <c r="P1338" s="100">
        <v>4640071275.4499998</v>
      </c>
      <c r="Q1338" s="101">
        <v>4640071275.4499998</v>
      </c>
    </row>
    <row r="1339" spans="1:17" ht="18.600000000000001" thickBot="1" x14ac:dyDescent="0.35">
      <c r="A1339" s="79" t="s">
        <v>434</v>
      </c>
      <c r="B1339" s="5" t="s">
        <v>185</v>
      </c>
      <c r="C1339" s="6"/>
      <c r="D1339" s="6"/>
      <c r="E1339" s="6"/>
      <c r="F1339" s="81" t="s">
        <v>186</v>
      </c>
      <c r="G1339" s="8">
        <f>G1340+G1343</f>
        <v>969198470862</v>
      </c>
      <c r="H1339" s="8">
        <f t="shared" ref="H1339:Q1339" si="535">H1340+H1343</f>
        <v>0</v>
      </c>
      <c r="I1339" s="8">
        <f t="shared" si="535"/>
        <v>0</v>
      </c>
      <c r="J1339" s="8">
        <f t="shared" si="535"/>
        <v>0</v>
      </c>
      <c r="K1339" s="8">
        <f t="shared" si="535"/>
        <v>0</v>
      </c>
      <c r="L1339" s="8">
        <f t="shared" si="535"/>
        <v>0</v>
      </c>
      <c r="M1339" s="8">
        <f t="shared" si="535"/>
        <v>969198470862</v>
      </c>
      <c r="N1339" s="8">
        <f t="shared" si="535"/>
        <v>484169982452</v>
      </c>
      <c r="O1339" s="8">
        <f t="shared" si="535"/>
        <v>349333811590</v>
      </c>
      <c r="P1339" s="8">
        <f t="shared" si="535"/>
        <v>349333811590</v>
      </c>
      <c r="Q1339" s="9">
        <f t="shared" si="535"/>
        <v>349333811590</v>
      </c>
    </row>
    <row r="1340" spans="1:17" ht="18.600000000000001" thickBot="1" x14ac:dyDescent="0.35">
      <c r="A1340" s="79" t="s">
        <v>434</v>
      </c>
      <c r="B1340" s="10" t="s">
        <v>187</v>
      </c>
      <c r="C1340" s="11"/>
      <c r="D1340" s="11"/>
      <c r="E1340" s="42"/>
      <c r="F1340" s="82" t="s">
        <v>188</v>
      </c>
      <c r="G1340" s="43">
        <f>G1341</f>
        <v>134836170862</v>
      </c>
      <c r="H1340" s="43">
        <f t="shared" ref="H1340:Q1340" si="536">H1341</f>
        <v>0</v>
      </c>
      <c r="I1340" s="43">
        <f t="shared" si="536"/>
        <v>0</v>
      </c>
      <c r="J1340" s="43">
        <f t="shared" si="536"/>
        <v>0</v>
      </c>
      <c r="K1340" s="43">
        <f t="shared" si="536"/>
        <v>0</v>
      </c>
      <c r="L1340" s="43">
        <f t="shared" si="536"/>
        <v>0</v>
      </c>
      <c r="M1340" s="43">
        <f t="shared" si="536"/>
        <v>134836170862</v>
      </c>
      <c r="N1340" s="43">
        <f t="shared" si="536"/>
        <v>134836170862</v>
      </c>
      <c r="O1340" s="43">
        <f t="shared" si="536"/>
        <v>0</v>
      </c>
      <c r="P1340" s="43">
        <f t="shared" si="536"/>
        <v>0</v>
      </c>
      <c r="Q1340" s="44">
        <f t="shared" si="536"/>
        <v>0</v>
      </c>
    </row>
    <row r="1341" spans="1:17" ht="18.600000000000001" thickBot="1" x14ac:dyDescent="0.35">
      <c r="A1341" s="79" t="s">
        <v>434</v>
      </c>
      <c r="B1341" s="15" t="s">
        <v>189</v>
      </c>
      <c r="C1341" s="16"/>
      <c r="D1341" s="16"/>
      <c r="E1341" s="21"/>
      <c r="F1341" s="85" t="s">
        <v>190</v>
      </c>
      <c r="G1341" s="45">
        <f t="shared" ref="G1341:Q1341" si="537">+G1342</f>
        <v>134836170862</v>
      </c>
      <c r="H1341" s="45">
        <f t="shared" si="537"/>
        <v>0</v>
      </c>
      <c r="I1341" s="45">
        <f t="shared" si="537"/>
        <v>0</v>
      </c>
      <c r="J1341" s="45">
        <f t="shared" si="537"/>
        <v>0</v>
      </c>
      <c r="K1341" s="45">
        <f t="shared" si="537"/>
        <v>0</v>
      </c>
      <c r="L1341" s="45">
        <f t="shared" si="537"/>
        <v>0</v>
      </c>
      <c r="M1341" s="45">
        <f t="shared" si="537"/>
        <v>134836170862</v>
      </c>
      <c r="N1341" s="45">
        <f t="shared" si="537"/>
        <v>134836170862</v>
      </c>
      <c r="O1341" s="45">
        <f t="shared" si="537"/>
        <v>0</v>
      </c>
      <c r="P1341" s="45">
        <f t="shared" si="537"/>
        <v>0</v>
      </c>
      <c r="Q1341" s="46">
        <f t="shared" si="537"/>
        <v>0</v>
      </c>
    </row>
    <row r="1342" spans="1:17" ht="18.600000000000001" thickBot="1" x14ac:dyDescent="0.35">
      <c r="A1342" s="79" t="s">
        <v>434</v>
      </c>
      <c r="B1342" s="20" t="s">
        <v>191</v>
      </c>
      <c r="C1342" s="21" t="s">
        <v>175</v>
      </c>
      <c r="D1342" s="21">
        <v>11</v>
      </c>
      <c r="E1342" s="21" t="s">
        <v>192</v>
      </c>
      <c r="F1342" s="88" t="s">
        <v>193</v>
      </c>
      <c r="G1342" s="47">
        <v>134836170862</v>
      </c>
      <c r="H1342" s="47">
        <v>0</v>
      </c>
      <c r="I1342" s="47">
        <v>0</v>
      </c>
      <c r="J1342" s="47">
        <v>0</v>
      </c>
      <c r="K1342" s="47">
        <v>0</v>
      </c>
      <c r="L1342" s="47">
        <f t="shared" si="526"/>
        <v>0</v>
      </c>
      <c r="M1342" s="47">
        <f t="shared" si="527"/>
        <v>134836170862</v>
      </c>
      <c r="N1342" s="47">
        <v>134836170862</v>
      </c>
      <c r="O1342" s="47">
        <v>0</v>
      </c>
      <c r="P1342" s="47">
        <v>0</v>
      </c>
      <c r="Q1342" s="48">
        <v>0</v>
      </c>
    </row>
    <row r="1343" spans="1:17" ht="18.600000000000001" thickBot="1" x14ac:dyDescent="0.35">
      <c r="A1343" s="79" t="s">
        <v>434</v>
      </c>
      <c r="B1343" s="15" t="s">
        <v>194</v>
      </c>
      <c r="C1343" s="16"/>
      <c r="D1343" s="16"/>
      <c r="E1343" s="21"/>
      <c r="F1343" s="85" t="s">
        <v>195</v>
      </c>
      <c r="G1343" s="45">
        <f>G1344</f>
        <v>834362300000</v>
      </c>
      <c r="H1343" s="45">
        <f t="shared" ref="H1343:Q1343" si="538">H1344</f>
        <v>0</v>
      </c>
      <c r="I1343" s="45">
        <f t="shared" si="538"/>
        <v>0</v>
      </c>
      <c r="J1343" s="45">
        <f t="shared" si="538"/>
        <v>0</v>
      </c>
      <c r="K1343" s="45">
        <f t="shared" si="538"/>
        <v>0</v>
      </c>
      <c r="L1343" s="45">
        <f t="shared" si="538"/>
        <v>0</v>
      </c>
      <c r="M1343" s="45">
        <f t="shared" si="538"/>
        <v>834362300000</v>
      </c>
      <c r="N1343" s="45">
        <f t="shared" si="538"/>
        <v>349333811590</v>
      </c>
      <c r="O1343" s="45">
        <f t="shared" si="538"/>
        <v>349333811590</v>
      </c>
      <c r="P1343" s="45">
        <f t="shared" si="538"/>
        <v>349333811590</v>
      </c>
      <c r="Q1343" s="46">
        <f t="shared" si="538"/>
        <v>349333811590</v>
      </c>
    </row>
    <row r="1344" spans="1:17" ht="18.600000000000001" thickBot="1" x14ac:dyDescent="0.35">
      <c r="A1344" s="79" t="s">
        <v>434</v>
      </c>
      <c r="B1344" s="15" t="s">
        <v>196</v>
      </c>
      <c r="C1344" s="16"/>
      <c r="D1344" s="16"/>
      <c r="E1344" s="21"/>
      <c r="F1344" s="85" t="s">
        <v>197</v>
      </c>
      <c r="G1344" s="45">
        <f>+G1345</f>
        <v>834362300000</v>
      </c>
      <c r="H1344" s="45">
        <f t="shared" ref="H1344:Q1344" si="539">+H1345</f>
        <v>0</v>
      </c>
      <c r="I1344" s="45">
        <f t="shared" si="539"/>
        <v>0</v>
      </c>
      <c r="J1344" s="45">
        <f t="shared" si="539"/>
        <v>0</v>
      </c>
      <c r="K1344" s="45">
        <f t="shared" si="539"/>
        <v>0</v>
      </c>
      <c r="L1344" s="45">
        <f t="shared" si="539"/>
        <v>0</v>
      </c>
      <c r="M1344" s="45">
        <f t="shared" si="539"/>
        <v>834362300000</v>
      </c>
      <c r="N1344" s="45">
        <f t="shared" si="539"/>
        <v>349333811590</v>
      </c>
      <c r="O1344" s="45">
        <f t="shared" si="539"/>
        <v>349333811590</v>
      </c>
      <c r="P1344" s="45">
        <f t="shared" si="539"/>
        <v>349333811590</v>
      </c>
      <c r="Q1344" s="46">
        <f t="shared" si="539"/>
        <v>349333811590</v>
      </c>
    </row>
    <row r="1345" spans="1:17" ht="18.600000000000001" thickBot="1" x14ac:dyDescent="0.35">
      <c r="A1345" s="79" t="s">
        <v>434</v>
      </c>
      <c r="B1345" s="36" t="s">
        <v>198</v>
      </c>
      <c r="C1345" s="37" t="s">
        <v>175</v>
      </c>
      <c r="D1345" s="37">
        <v>11</v>
      </c>
      <c r="E1345" s="37" t="s">
        <v>22</v>
      </c>
      <c r="F1345" s="99" t="s">
        <v>199</v>
      </c>
      <c r="G1345" s="49">
        <v>834362300000</v>
      </c>
      <c r="H1345" s="49">
        <v>0</v>
      </c>
      <c r="I1345" s="49">
        <v>0</v>
      </c>
      <c r="J1345" s="49">
        <v>0</v>
      </c>
      <c r="K1345" s="49">
        <v>0</v>
      </c>
      <c r="L1345" s="49">
        <f t="shared" si="526"/>
        <v>0</v>
      </c>
      <c r="M1345" s="49">
        <f t="shared" si="527"/>
        <v>834362300000</v>
      </c>
      <c r="N1345" s="49">
        <v>349333811590</v>
      </c>
      <c r="O1345" s="49">
        <v>349333811590</v>
      </c>
      <c r="P1345" s="49">
        <v>349333811590</v>
      </c>
      <c r="Q1345" s="50">
        <v>349333811590</v>
      </c>
    </row>
    <row r="1346" spans="1:17" ht="18.600000000000001" thickBot="1" x14ac:dyDescent="0.35">
      <c r="A1346" s="79" t="s">
        <v>434</v>
      </c>
      <c r="B1346" s="5" t="s">
        <v>200</v>
      </c>
      <c r="C1346" s="6"/>
      <c r="D1346" s="6"/>
      <c r="E1346" s="6"/>
      <c r="F1346" s="81" t="s">
        <v>445</v>
      </c>
      <c r="G1346" s="8">
        <f t="shared" ref="G1346:Q1346" si="540">+G1347+G1451+G1457+G1469+G1480</f>
        <v>4237527256305</v>
      </c>
      <c r="H1346" s="8">
        <f t="shared" si="540"/>
        <v>0</v>
      </c>
      <c r="I1346" s="8">
        <f t="shared" si="540"/>
        <v>0</v>
      </c>
      <c r="J1346" s="8">
        <f t="shared" si="540"/>
        <v>21990000000</v>
      </c>
      <c r="K1346" s="8">
        <f t="shared" si="540"/>
        <v>21990000000</v>
      </c>
      <c r="L1346" s="8">
        <f t="shared" si="540"/>
        <v>0</v>
      </c>
      <c r="M1346" s="8">
        <f t="shared" si="540"/>
        <v>4237527256305</v>
      </c>
      <c r="N1346" s="8">
        <f t="shared" si="540"/>
        <v>4172284891779.2305</v>
      </c>
      <c r="O1346" s="8">
        <f t="shared" si="540"/>
        <v>4065410506193.9199</v>
      </c>
      <c r="P1346" s="8">
        <f t="shared" si="540"/>
        <v>144084542389.89999</v>
      </c>
      <c r="Q1346" s="9">
        <f t="shared" si="540"/>
        <v>143983748312.89999</v>
      </c>
    </row>
    <row r="1347" spans="1:17" ht="18.600000000000001" thickBot="1" x14ac:dyDescent="0.35">
      <c r="A1347" s="79" t="s">
        <v>434</v>
      </c>
      <c r="B1347" s="10" t="s">
        <v>201</v>
      </c>
      <c r="C1347" s="11"/>
      <c r="D1347" s="11"/>
      <c r="E1347" s="42"/>
      <c r="F1347" s="82" t="s">
        <v>202</v>
      </c>
      <c r="G1347" s="102">
        <f>+G1348</f>
        <v>4013197084476</v>
      </c>
      <c r="H1347" s="102">
        <f t="shared" ref="H1347:Q1347" si="541">+H1348</f>
        <v>0</v>
      </c>
      <c r="I1347" s="102">
        <f t="shared" si="541"/>
        <v>0</v>
      </c>
      <c r="J1347" s="102">
        <f t="shared" si="541"/>
        <v>0</v>
      </c>
      <c r="K1347" s="102">
        <f t="shared" si="541"/>
        <v>0</v>
      </c>
      <c r="L1347" s="102">
        <f t="shared" si="541"/>
        <v>0</v>
      </c>
      <c r="M1347" s="102">
        <f t="shared" si="541"/>
        <v>4013197084476</v>
      </c>
      <c r="N1347" s="102">
        <f t="shared" si="541"/>
        <v>4000372480251.8604</v>
      </c>
      <c r="O1347" s="102">
        <f t="shared" si="541"/>
        <v>3992986352317.6699</v>
      </c>
      <c r="P1347" s="102">
        <f t="shared" si="541"/>
        <v>121798584125.47</v>
      </c>
      <c r="Q1347" s="103">
        <f t="shared" si="541"/>
        <v>121784710303.47</v>
      </c>
    </row>
    <row r="1348" spans="1:17" ht="18.600000000000001" thickBot="1" x14ac:dyDescent="0.35">
      <c r="A1348" s="79" t="s">
        <v>434</v>
      </c>
      <c r="B1348" s="15" t="s">
        <v>203</v>
      </c>
      <c r="C1348" s="16"/>
      <c r="D1348" s="16"/>
      <c r="E1348" s="21"/>
      <c r="F1348" s="85" t="s">
        <v>204</v>
      </c>
      <c r="G1348" s="95">
        <f t="shared" ref="G1348:Q1348" si="542">+G1349+G1353+G1357+G1361+G1365+G1369+G1373+G1377+G1381+G1385+G1391+G1395+G1399+G1403+G1407+G1411+G1415+G1420+G1423+G1427+G1431+G1435+G1439+G1443</f>
        <v>4013197084476</v>
      </c>
      <c r="H1348" s="95">
        <f t="shared" si="542"/>
        <v>0</v>
      </c>
      <c r="I1348" s="95">
        <f t="shared" si="542"/>
        <v>0</v>
      </c>
      <c r="J1348" s="95">
        <f t="shared" si="542"/>
        <v>0</v>
      </c>
      <c r="K1348" s="95">
        <f t="shared" si="542"/>
        <v>0</v>
      </c>
      <c r="L1348" s="95">
        <f t="shared" si="542"/>
        <v>0</v>
      </c>
      <c r="M1348" s="95">
        <f t="shared" si="542"/>
        <v>4013197084476</v>
      </c>
      <c r="N1348" s="95">
        <f t="shared" si="542"/>
        <v>4000372480251.8604</v>
      </c>
      <c r="O1348" s="95">
        <f t="shared" si="542"/>
        <v>3992986352317.6699</v>
      </c>
      <c r="P1348" s="95">
        <f t="shared" si="542"/>
        <v>121798584125.47</v>
      </c>
      <c r="Q1348" s="97">
        <f t="shared" si="542"/>
        <v>121784710303.47</v>
      </c>
    </row>
    <row r="1349" spans="1:17" ht="47.4" thickBot="1" x14ac:dyDescent="0.35">
      <c r="A1349" s="79" t="s">
        <v>434</v>
      </c>
      <c r="B1349" s="15" t="s">
        <v>205</v>
      </c>
      <c r="C1349" s="21"/>
      <c r="D1349" s="21"/>
      <c r="E1349" s="21"/>
      <c r="F1349" s="85" t="s">
        <v>206</v>
      </c>
      <c r="G1349" s="95">
        <f t="shared" ref="G1349:Q1351" si="543">+G1350</f>
        <v>197403295128</v>
      </c>
      <c r="H1349" s="95">
        <f t="shared" si="543"/>
        <v>0</v>
      </c>
      <c r="I1349" s="95">
        <f t="shared" si="543"/>
        <v>0</v>
      </c>
      <c r="J1349" s="95">
        <f t="shared" si="543"/>
        <v>0</v>
      </c>
      <c r="K1349" s="95">
        <f t="shared" si="543"/>
        <v>0</v>
      </c>
      <c r="L1349" s="95">
        <f t="shared" si="543"/>
        <v>0</v>
      </c>
      <c r="M1349" s="95">
        <f t="shared" si="543"/>
        <v>197403295128</v>
      </c>
      <c r="N1349" s="95">
        <f t="shared" si="543"/>
        <v>197403295128</v>
      </c>
      <c r="O1349" s="95">
        <f t="shared" si="543"/>
        <v>197403295128</v>
      </c>
      <c r="P1349" s="95">
        <f t="shared" si="543"/>
        <v>0</v>
      </c>
      <c r="Q1349" s="97">
        <f t="shared" si="543"/>
        <v>0</v>
      </c>
    </row>
    <row r="1350" spans="1:17" ht="47.4" thickBot="1" x14ac:dyDescent="0.35">
      <c r="A1350" s="79" t="s">
        <v>434</v>
      </c>
      <c r="B1350" s="15" t="s">
        <v>207</v>
      </c>
      <c r="C1350" s="53"/>
      <c r="D1350" s="53"/>
      <c r="E1350" s="21"/>
      <c r="F1350" s="85" t="s">
        <v>206</v>
      </c>
      <c r="G1350" s="95">
        <f t="shared" si="543"/>
        <v>197403295128</v>
      </c>
      <c r="H1350" s="95">
        <f t="shared" si="543"/>
        <v>0</v>
      </c>
      <c r="I1350" s="95">
        <f t="shared" si="543"/>
        <v>0</v>
      </c>
      <c r="J1350" s="95">
        <f t="shared" si="543"/>
        <v>0</v>
      </c>
      <c r="K1350" s="95">
        <f t="shared" si="543"/>
        <v>0</v>
      </c>
      <c r="L1350" s="95">
        <f t="shared" si="543"/>
        <v>0</v>
      </c>
      <c r="M1350" s="95">
        <f t="shared" si="543"/>
        <v>197403295128</v>
      </c>
      <c r="N1350" s="95">
        <f t="shared" si="543"/>
        <v>197403295128</v>
      </c>
      <c r="O1350" s="95">
        <f t="shared" si="543"/>
        <v>197403295128</v>
      </c>
      <c r="P1350" s="95">
        <f t="shared" si="543"/>
        <v>0</v>
      </c>
      <c r="Q1350" s="97">
        <f t="shared" si="543"/>
        <v>0</v>
      </c>
    </row>
    <row r="1351" spans="1:17" ht="18.600000000000001" thickBot="1" x14ac:dyDescent="0.35">
      <c r="A1351" s="79" t="s">
        <v>434</v>
      </c>
      <c r="B1351" s="15" t="s">
        <v>208</v>
      </c>
      <c r="C1351" s="53"/>
      <c r="D1351" s="53"/>
      <c r="E1351" s="21"/>
      <c r="F1351" s="85" t="s">
        <v>209</v>
      </c>
      <c r="G1351" s="95">
        <f t="shared" si="543"/>
        <v>197403295128</v>
      </c>
      <c r="H1351" s="95">
        <f t="shared" si="543"/>
        <v>0</v>
      </c>
      <c r="I1351" s="95">
        <f t="shared" si="543"/>
        <v>0</v>
      </c>
      <c r="J1351" s="95">
        <f t="shared" si="543"/>
        <v>0</v>
      </c>
      <c r="K1351" s="95">
        <f t="shared" si="543"/>
        <v>0</v>
      </c>
      <c r="L1351" s="95">
        <f t="shared" si="543"/>
        <v>0</v>
      </c>
      <c r="M1351" s="95">
        <f t="shared" si="543"/>
        <v>197403295128</v>
      </c>
      <c r="N1351" s="95">
        <f t="shared" si="543"/>
        <v>197403295128</v>
      </c>
      <c r="O1351" s="95">
        <f t="shared" si="543"/>
        <v>197403295128</v>
      </c>
      <c r="P1351" s="95">
        <f t="shared" si="543"/>
        <v>0</v>
      </c>
      <c r="Q1351" s="97">
        <f t="shared" si="543"/>
        <v>0</v>
      </c>
    </row>
    <row r="1352" spans="1:17" ht="18.600000000000001" thickBot="1" x14ac:dyDescent="0.35">
      <c r="A1352" s="79" t="s">
        <v>434</v>
      </c>
      <c r="B1352" s="20" t="s">
        <v>210</v>
      </c>
      <c r="C1352" s="21" t="s">
        <v>175</v>
      </c>
      <c r="D1352" s="21">
        <v>11</v>
      </c>
      <c r="E1352" s="21" t="s">
        <v>22</v>
      </c>
      <c r="F1352" s="88" t="s">
        <v>211</v>
      </c>
      <c r="G1352" s="90">
        <v>197403295128</v>
      </c>
      <c r="H1352" s="90">
        <v>0</v>
      </c>
      <c r="I1352" s="90">
        <v>0</v>
      </c>
      <c r="J1352" s="90">
        <v>0</v>
      </c>
      <c r="K1352" s="90">
        <v>0</v>
      </c>
      <c r="L1352" s="90">
        <f t="shared" si="526"/>
        <v>0</v>
      </c>
      <c r="M1352" s="90">
        <f t="shared" si="527"/>
        <v>197403295128</v>
      </c>
      <c r="N1352" s="90">
        <v>197403295128</v>
      </c>
      <c r="O1352" s="90">
        <v>197403295128</v>
      </c>
      <c r="P1352" s="90">
        <v>0</v>
      </c>
      <c r="Q1352" s="91">
        <v>0</v>
      </c>
    </row>
    <row r="1353" spans="1:17" ht="47.4" thickBot="1" x14ac:dyDescent="0.35">
      <c r="A1353" s="79" t="s">
        <v>434</v>
      </c>
      <c r="B1353" s="15" t="s">
        <v>212</v>
      </c>
      <c r="C1353" s="53"/>
      <c r="D1353" s="53"/>
      <c r="E1353" s="21"/>
      <c r="F1353" s="85" t="s">
        <v>213</v>
      </c>
      <c r="G1353" s="95">
        <f t="shared" ref="G1353:Q1355" si="544">+G1354</f>
        <v>1740600000</v>
      </c>
      <c r="H1353" s="95">
        <f t="shared" si="544"/>
        <v>0</v>
      </c>
      <c r="I1353" s="95">
        <f t="shared" si="544"/>
        <v>0</v>
      </c>
      <c r="J1353" s="95">
        <f t="shared" si="544"/>
        <v>0</v>
      </c>
      <c r="K1353" s="95">
        <f t="shared" si="544"/>
        <v>0</v>
      </c>
      <c r="L1353" s="95">
        <f t="shared" si="544"/>
        <v>0</v>
      </c>
      <c r="M1353" s="95">
        <f t="shared" si="544"/>
        <v>1740600000</v>
      </c>
      <c r="N1353" s="95">
        <f t="shared" si="544"/>
        <v>1740600000</v>
      </c>
      <c r="O1353" s="95">
        <f t="shared" si="544"/>
        <v>1740600000</v>
      </c>
      <c r="P1353" s="95">
        <f t="shared" si="544"/>
        <v>0</v>
      </c>
      <c r="Q1353" s="97">
        <f t="shared" si="544"/>
        <v>0</v>
      </c>
    </row>
    <row r="1354" spans="1:17" ht="47.4" thickBot="1" x14ac:dyDescent="0.35">
      <c r="A1354" s="79" t="s">
        <v>434</v>
      </c>
      <c r="B1354" s="15" t="s">
        <v>214</v>
      </c>
      <c r="C1354" s="21"/>
      <c r="D1354" s="21"/>
      <c r="E1354" s="21"/>
      <c r="F1354" s="104" t="s">
        <v>213</v>
      </c>
      <c r="G1354" s="95">
        <f t="shared" si="544"/>
        <v>1740600000</v>
      </c>
      <c r="H1354" s="95">
        <f t="shared" si="544"/>
        <v>0</v>
      </c>
      <c r="I1354" s="95">
        <f t="shared" si="544"/>
        <v>0</v>
      </c>
      <c r="J1354" s="95">
        <f t="shared" si="544"/>
        <v>0</v>
      </c>
      <c r="K1354" s="95">
        <f t="shared" si="544"/>
        <v>0</v>
      </c>
      <c r="L1354" s="95">
        <f t="shared" si="544"/>
        <v>0</v>
      </c>
      <c r="M1354" s="95">
        <f t="shared" si="544"/>
        <v>1740600000</v>
      </c>
      <c r="N1354" s="95">
        <f t="shared" si="544"/>
        <v>1740600000</v>
      </c>
      <c r="O1354" s="95">
        <f t="shared" si="544"/>
        <v>1740600000</v>
      </c>
      <c r="P1354" s="95">
        <f t="shared" si="544"/>
        <v>0</v>
      </c>
      <c r="Q1354" s="97">
        <f t="shared" si="544"/>
        <v>0</v>
      </c>
    </row>
    <row r="1355" spans="1:17" ht="18.600000000000001" thickBot="1" x14ac:dyDescent="0.35">
      <c r="A1355" s="79" t="s">
        <v>434</v>
      </c>
      <c r="B1355" s="15" t="s">
        <v>215</v>
      </c>
      <c r="C1355" s="21"/>
      <c r="D1355" s="21"/>
      <c r="E1355" s="21"/>
      <c r="F1355" s="85" t="s">
        <v>209</v>
      </c>
      <c r="G1355" s="95">
        <f t="shared" si="544"/>
        <v>1740600000</v>
      </c>
      <c r="H1355" s="95">
        <f t="shared" si="544"/>
        <v>0</v>
      </c>
      <c r="I1355" s="95">
        <f t="shared" si="544"/>
        <v>0</v>
      </c>
      <c r="J1355" s="95">
        <f t="shared" si="544"/>
        <v>0</v>
      </c>
      <c r="K1355" s="95">
        <f t="shared" si="544"/>
        <v>0</v>
      </c>
      <c r="L1355" s="95">
        <f t="shared" si="544"/>
        <v>0</v>
      </c>
      <c r="M1355" s="95">
        <f t="shared" si="544"/>
        <v>1740600000</v>
      </c>
      <c r="N1355" s="95">
        <f t="shared" si="544"/>
        <v>1740600000</v>
      </c>
      <c r="O1355" s="95">
        <f t="shared" si="544"/>
        <v>1740600000</v>
      </c>
      <c r="P1355" s="95">
        <f t="shared" si="544"/>
        <v>0</v>
      </c>
      <c r="Q1355" s="97">
        <f t="shared" si="544"/>
        <v>0</v>
      </c>
    </row>
    <row r="1356" spans="1:17" ht="18.600000000000001" thickBot="1" x14ac:dyDescent="0.35">
      <c r="A1356" s="79" t="s">
        <v>434</v>
      </c>
      <c r="B1356" s="20" t="s">
        <v>216</v>
      </c>
      <c r="C1356" s="21" t="s">
        <v>175</v>
      </c>
      <c r="D1356" s="21">
        <v>11</v>
      </c>
      <c r="E1356" s="21" t="s">
        <v>22</v>
      </c>
      <c r="F1356" s="88" t="s">
        <v>211</v>
      </c>
      <c r="G1356" s="90">
        <v>1740600000</v>
      </c>
      <c r="H1356" s="90">
        <v>0</v>
      </c>
      <c r="I1356" s="90">
        <v>0</v>
      </c>
      <c r="J1356" s="90">
        <v>0</v>
      </c>
      <c r="K1356" s="90">
        <v>0</v>
      </c>
      <c r="L1356" s="90">
        <f t="shared" si="526"/>
        <v>0</v>
      </c>
      <c r="M1356" s="90">
        <f t="shared" si="527"/>
        <v>1740600000</v>
      </c>
      <c r="N1356" s="90">
        <v>1740600000</v>
      </c>
      <c r="O1356" s="90">
        <v>1740600000</v>
      </c>
      <c r="P1356" s="90">
        <v>0</v>
      </c>
      <c r="Q1356" s="91">
        <v>0</v>
      </c>
    </row>
    <row r="1357" spans="1:17" ht="63" thickBot="1" x14ac:dyDescent="0.35">
      <c r="A1357" s="79" t="s">
        <v>434</v>
      </c>
      <c r="B1357" s="15" t="s">
        <v>217</v>
      </c>
      <c r="C1357" s="21"/>
      <c r="D1357" s="21"/>
      <c r="E1357" s="21"/>
      <c r="F1357" s="85" t="s">
        <v>218</v>
      </c>
      <c r="G1357" s="95">
        <f t="shared" ref="G1357:Q1359" si="545">+G1358</f>
        <v>152413550265</v>
      </c>
      <c r="H1357" s="95">
        <f t="shared" si="545"/>
        <v>0</v>
      </c>
      <c r="I1357" s="95">
        <f t="shared" si="545"/>
        <v>0</v>
      </c>
      <c r="J1357" s="95">
        <f t="shared" si="545"/>
        <v>0</v>
      </c>
      <c r="K1357" s="95">
        <f t="shared" si="545"/>
        <v>0</v>
      </c>
      <c r="L1357" s="95">
        <f t="shared" si="545"/>
        <v>0</v>
      </c>
      <c r="M1357" s="95">
        <f t="shared" si="545"/>
        <v>152413550265</v>
      </c>
      <c r="N1357" s="95">
        <f t="shared" si="545"/>
        <v>152413550265</v>
      </c>
      <c r="O1357" s="95">
        <f t="shared" si="545"/>
        <v>152413550265</v>
      </c>
      <c r="P1357" s="95">
        <f t="shared" si="545"/>
        <v>0</v>
      </c>
      <c r="Q1357" s="97">
        <f t="shared" si="545"/>
        <v>0</v>
      </c>
    </row>
    <row r="1358" spans="1:17" ht="63" thickBot="1" x14ac:dyDescent="0.35">
      <c r="A1358" s="79" t="s">
        <v>434</v>
      </c>
      <c r="B1358" s="15" t="s">
        <v>219</v>
      </c>
      <c r="C1358" s="53"/>
      <c r="D1358" s="53"/>
      <c r="E1358" s="21"/>
      <c r="F1358" s="85" t="s">
        <v>218</v>
      </c>
      <c r="G1358" s="95">
        <f t="shared" si="545"/>
        <v>152413550265</v>
      </c>
      <c r="H1358" s="95">
        <f t="shared" si="545"/>
        <v>0</v>
      </c>
      <c r="I1358" s="95">
        <f t="shared" si="545"/>
        <v>0</v>
      </c>
      <c r="J1358" s="95">
        <f t="shared" si="545"/>
        <v>0</v>
      </c>
      <c r="K1358" s="95">
        <f t="shared" si="545"/>
        <v>0</v>
      </c>
      <c r="L1358" s="95">
        <f t="shared" si="545"/>
        <v>0</v>
      </c>
      <c r="M1358" s="95">
        <f t="shared" si="545"/>
        <v>152413550265</v>
      </c>
      <c r="N1358" s="95">
        <f t="shared" si="545"/>
        <v>152413550265</v>
      </c>
      <c r="O1358" s="95">
        <f t="shared" si="545"/>
        <v>152413550265</v>
      </c>
      <c r="P1358" s="95">
        <f t="shared" si="545"/>
        <v>0</v>
      </c>
      <c r="Q1358" s="97">
        <f t="shared" si="545"/>
        <v>0</v>
      </c>
    </row>
    <row r="1359" spans="1:17" ht="18.600000000000001" thickBot="1" x14ac:dyDescent="0.35">
      <c r="A1359" s="79" t="s">
        <v>434</v>
      </c>
      <c r="B1359" s="15" t="s">
        <v>220</v>
      </c>
      <c r="C1359" s="53"/>
      <c r="D1359" s="53"/>
      <c r="E1359" s="21"/>
      <c r="F1359" s="85" t="s">
        <v>221</v>
      </c>
      <c r="G1359" s="95">
        <f t="shared" si="545"/>
        <v>152413550265</v>
      </c>
      <c r="H1359" s="95">
        <f t="shared" si="545"/>
        <v>0</v>
      </c>
      <c r="I1359" s="95">
        <f t="shared" si="545"/>
        <v>0</v>
      </c>
      <c r="J1359" s="95">
        <f t="shared" si="545"/>
        <v>0</v>
      </c>
      <c r="K1359" s="95">
        <f t="shared" si="545"/>
        <v>0</v>
      </c>
      <c r="L1359" s="95">
        <f t="shared" si="545"/>
        <v>0</v>
      </c>
      <c r="M1359" s="95">
        <f t="shared" si="545"/>
        <v>152413550265</v>
      </c>
      <c r="N1359" s="95">
        <f t="shared" si="545"/>
        <v>152413550265</v>
      </c>
      <c r="O1359" s="95">
        <f t="shared" si="545"/>
        <v>152413550265</v>
      </c>
      <c r="P1359" s="95">
        <f t="shared" si="545"/>
        <v>0</v>
      </c>
      <c r="Q1359" s="97">
        <f t="shared" si="545"/>
        <v>0</v>
      </c>
    </row>
    <row r="1360" spans="1:17" ht="18.600000000000001" thickBot="1" x14ac:dyDescent="0.35">
      <c r="A1360" s="79" t="s">
        <v>434</v>
      </c>
      <c r="B1360" s="20" t="s">
        <v>222</v>
      </c>
      <c r="C1360" s="21" t="s">
        <v>175</v>
      </c>
      <c r="D1360" s="21">
        <v>11</v>
      </c>
      <c r="E1360" s="21" t="s">
        <v>22</v>
      </c>
      <c r="F1360" s="88" t="s">
        <v>211</v>
      </c>
      <c r="G1360" s="90">
        <v>152413550265</v>
      </c>
      <c r="H1360" s="90">
        <v>0</v>
      </c>
      <c r="I1360" s="90">
        <v>0</v>
      </c>
      <c r="J1360" s="90">
        <v>0</v>
      </c>
      <c r="K1360" s="90">
        <v>0</v>
      </c>
      <c r="L1360" s="90">
        <f t="shared" si="526"/>
        <v>0</v>
      </c>
      <c r="M1360" s="90">
        <f t="shared" si="527"/>
        <v>152413550265</v>
      </c>
      <c r="N1360" s="90">
        <v>152413550265</v>
      </c>
      <c r="O1360" s="90">
        <v>152413550265</v>
      </c>
      <c r="P1360" s="90">
        <v>0</v>
      </c>
      <c r="Q1360" s="91">
        <v>0</v>
      </c>
    </row>
    <row r="1361" spans="1:17" ht="78.599999999999994" thickBot="1" x14ac:dyDescent="0.35">
      <c r="A1361" s="79" t="s">
        <v>434</v>
      </c>
      <c r="B1361" s="15" t="s">
        <v>223</v>
      </c>
      <c r="C1361" s="21"/>
      <c r="D1361" s="21"/>
      <c r="E1361" s="21"/>
      <c r="F1361" s="104" t="s">
        <v>224</v>
      </c>
      <c r="G1361" s="95">
        <f t="shared" ref="G1361:Q1363" si="546">+G1362</f>
        <v>174246806812</v>
      </c>
      <c r="H1361" s="95">
        <f t="shared" si="546"/>
        <v>0</v>
      </c>
      <c r="I1361" s="95">
        <f t="shared" si="546"/>
        <v>0</v>
      </c>
      <c r="J1361" s="95">
        <f t="shared" si="546"/>
        <v>0</v>
      </c>
      <c r="K1361" s="95">
        <f t="shared" si="546"/>
        <v>0</v>
      </c>
      <c r="L1361" s="95">
        <f t="shared" si="546"/>
        <v>0</v>
      </c>
      <c r="M1361" s="95">
        <f t="shared" si="546"/>
        <v>174246806812</v>
      </c>
      <c r="N1361" s="95">
        <f t="shared" si="546"/>
        <v>174246806812</v>
      </c>
      <c r="O1361" s="95">
        <f t="shared" si="546"/>
        <v>174246806812</v>
      </c>
      <c r="P1361" s="95">
        <f t="shared" si="546"/>
        <v>0</v>
      </c>
      <c r="Q1361" s="97">
        <f t="shared" si="546"/>
        <v>0</v>
      </c>
    </row>
    <row r="1362" spans="1:17" ht="78.599999999999994" thickBot="1" x14ac:dyDescent="0.35">
      <c r="A1362" s="79" t="s">
        <v>434</v>
      </c>
      <c r="B1362" s="15" t="s">
        <v>225</v>
      </c>
      <c r="C1362" s="53"/>
      <c r="D1362" s="53"/>
      <c r="E1362" s="21"/>
      <c r="F1362" s="104" t="s">
        <v>224</v>
      </c>
      <c r="G1362" s="95">
        <f t="shared" si="546"/>
        <v>174246806812</v>
      </c>
      <c r="H1362" s="95">
        <f t="shared" si="546"/>
        <v>0</v>
      </c>
      <c r="I1362" s="95">
        <f t="shared" si="546"/>
        <v>0</v>
      </c>
      <c r="J1362" s="95">
        <f t="shared" si="546"/>
        <v>0</v>
      </c>
      <c r="K1362" s="95">
        <f t="shared" si="546"/>
        <v>0</v>
      </c>
      <c r="L1362" s="95">
        <f t="shared" si="546"/>
        <v>0</v>
      </c>
      <c r="M1362" s="95">
        <f t="shared" si="546"/>
        <v>174246806812</v>
      </c>
      <c r="N1362" s="95">
        <f t="shared" si="546"/>
        <v>174246806812</v>
      </c>
      <c r="O1362" s="95">
        <f t="shared" si="546"/>
        <v>174246806812</v>
      </c>
      <c r="P1362" s="95">
        <f t="shared" si="546"/>
        <v>0</v>
      </c>
      <c r="Q1362" s="97">
        <f t="shared" si="546"/>
        <v>0</v>
      </c>
    </row>
    <row r="1363" spans="1:17" ht="18.600000000000001" thickBot="1" x14ac:dyDescent="0.35">
      <c r="A1363" s="79" t="s">
        <v>434</v>
      </c>
      <c r="B1363" s="15" t="s">
        <v>226</v>
      </c>
      <c r="C1363" s="53"/>
      <c r="D1363" s="53"/>
      <c r="E1363" s="21"/>
      <c r="F1363" s="85" t="s">
        <v>221</v>
      </c>
      <c r="G1363" s="95">
        <f t="shared" si="546"/>
        <v>174246806812</v>
      </c>
      <c r="H1363" s="95">
        <f t="shared" si="546"/>
        <v>0</v>
      </c>
      <c r="I1363" s="95">
        <f t="shared" si="546"/>
        <v>0</v>
      </c>
      <c r="J1363" s="95">
        <f t="shared" si="546"/>
        <v>0</v>
      </c>
      <c r="K1363" s="95">
        <f t="shared" si="546"/>
        <v>0</v>
      </c>
      <c r="L1363" s="95">
        <f t="shared" si="546"/>
        <v>0</v>
      </c>
      <c r="M1363" s="95">
        <f t="shared" si="546"/>
        <v>174246806812</v>
      </c>
      <c r="N1363" s="95">
        <f t="shared" si="546"/>
        <v>174246806812</v>
      </c>
      <c r="O1363" s="95">
        <f t="shared" si="546"/>
        <v>174246806812</v>
      </c>
      <c r="P1363" s="95">
        <f t="shared" si="546"/>
        <v>0</v>
      </c>
      <c r="Q1363" s="97">
        <f t="shared" si="546"/>
        <v>0</v>
      </c>
    </row>
    <row r="1364" spans="1:17" ht="18.600000000000001" thickBot="1" x14ac:dyDescent="0.35">
      <c r="A1364" s="79" t="s">
        <v>434</v>
      </c>
      <c r="B1364" s="20" t="s">
        <v>227</v>
      </c>
      <c r="C1364" s="21" t="s">
        <v>175</v>
      </c>
      <c r="D1364" s="21">
        <v>11</v>
      </c>
      <c r="E1364" s="21" t="s">
        <v>22</v>
      </c>
      <c r="F1364" s="88" t="s">
        <v>211</v>
      </c>
      <c r="G1364" s="90">
        <v>174246806812</v>
      </c>
      <c r="H1364" s="90">
        <v>0</v>
      </c>
      <c r="I1364" s="90">
        <v>0</v>
      </c>
      <c r="J1364" s="90">
        <v>0</v>
      </c>
      <c r="K1364" s="90">
        <v>0</v>
      </c>
      <c r="L1364" s="90">
        <f t="shared" si="526"/>
        <v>0</v>
      </c>
      <c r="M1364" s="90">
        <f t="shared" si="527"/>
        <v>174246806812</v>
      </c>
      <c r="N1364" s="90">
        <v>174246806812</v>
      </c>
      <c r="O1364" s="90">
        <v>174246806812</v>
      </c>
      <c r="P1364" s="90">
        <v>0</v>
      </c>
      <c r="Q1364" s="91">
        <v>0</v>
      </c>
    </row>
    <row r="1365" spans="1:17" ht="63" thickBot="1" x14ac:dyDescent="0.35">
      <c r="A1365" s="79" t="s">
        <v>434</v>
      </c>
      <c r="B1365" s="15" t="s">
        <v>228</v>
      </c>
      <c r="C1365" s="16"/>
      <c r="D1365" s="16"/>
      <c r="E1365" s="16"/>
      <c r="F1365" s="85" t="s">
        <v>229</v>
      </c>
      <c r="G1365" s="95">
        <f t="shared" ref="G1365:Q1367" si="547">+G1366</f>
        <v>251092107058</v>
      </c>
      <c r="H1365" s="95">
        <f t="shared" si="547"/>
        <v>0</v>
      </c>
      <c r="I1365" s="95">
        <f t="shared" si="547"/>
        <v>0</v>
      </c>
      <c r="J1365" s="95">
        <f t="shared" si="547"/>
        <v>0</v>
      </c>
      <c r="K1365" s="95">
        <f t="shared" si="547"/>
        <v>0</v>
      </c>
      <c r="L1365" s="95">
        <f t="shared" si="547"/>
        <v>0</v>
      </c>
      <c r="M1365" s="95">
        <f t="shared" si="547"/>
        <v>251092107058</v>
      </c>
      <c r="N1365" s="95">
        <f t="shared" si="547"/>
        <v>251092107058</v>
      </c>
      <c r="O1365" s="95">
        <f t="shared" si="547"/>
        <v>251092107058</v>
      </c>
      <c r="P1365" s="95">
        <f t="shared" si="547"/>
        <v>0</v>
      </c>
      <c r="Q1365" s="97">
        <f t="shared" si="547"/>
        <v>0</v>
      </c>
    </row>
    <row r="1366" spans="1:17" ht="63" thickBot="1" x14ac:dyDescent="0.35">
      <c r="A1366" s="79" t="s">
        <v>434</v>
      </c>
      <c r="B1366" s="15" t="s">
        <v>230</v>
      </c>
      <c r="C1366" s="55"/>
      <c r="D1366" s="55"/>
      <c r="E1366" s="16"/>
      <c r="F1366" s="104" t="s">
        <v>229</v>
      </c>
      <c r="G1366" s="95">
        <f t="shared" si="547"/>
        <v>251092107058</v>
      </c>
      <c r="H1366" s="95">
        <f t="shared" si="547"/>
        <v>0</v>
      </c>
      <c r="I1366" s="95">
        <f t="shared" si="547"/>
        <v>0</v>
      </c>
      <c r="J1366" s="95">
        <f t="shared" si="547"/>
        <v>0</v>
      </c>
      <c r="K1366" s="95">
        <f t="shared" si="547"/>
        <v>0</v>
      </c>
      <c r="L1366" s="95">
        <f t="shared" si="547"/>
        <v>0</v>
      </c>
      <c r="M1366" s="95">
        <f t="shared" si="547"/>
        <v>251092107058</v>
      </c>
      <c r="N1366" s="95">
        <f t="shared" si="547"/>
        <v>251092107058</v>
      </c>
      <c r="O1366" s="95">
        <f t="shared" si="547"/>
        <v>251092107058</v>
      </c>
      <c r="P1366" s="95">
        <f t="shared" si="547"/>
        <v>0</v>
      </c>
      <c r="Q1366" s="97">
        <f t="shared" si="547"/>
        <v>0</v>
      </c>
    </row>
    <row r="1367" spans="1:17" ht="18.600000000000001" thickBot="1" x14ac:dyDescent="0.35">
      <c r="A1367" s="79" t="s">
        <v>434</v>
      </c>
      <c r="B1367" s="15" t="s">
        <v>231</v>
      </c>
      <c r="C1367" s="55"/>
      <c r="D1367" s="55"/>
      <c r="E1367" s="16"/>
      <c r="F1367" s="85" t="s">
        <v>221</v>
      </c>
      <c r="G1367" s="95">
        <f t="shared" si="547"/>
        <v>251092107058</v>
      </c>
      <c r="H1367" s="95">
        <f t="shared" si="547"/>
        <v>0</v>
      </c>
      <c r="I1367" s="95">
        <f t="shared" si="547"/>
        <v>0</v>
      </c>
      <c r="J1367" s="95">
        <f t="shared" si="547"/>
        <v>0</v>
      </c>
      <c r="K1367" s="95">
        <f t="shared" si="547"/>
        <v>0</v>
      </c>
      <c r="L1367" s="95">
        <f t="shared" si="547"/>
        <v>0</v>
      </c>
      <c r="M1367" s="95">
        <f t="shared" si="547"/>
        <v>251092107058</v>
      </c>
      <c r="N1367" s="95">
        <f t="shared" si="547"/>
        <v>251092107058</v>
      </c>
      <c r="O1367" s="95">
        <f t="shared" si="547"/>
        <v>251092107058</v>
      </c>
      <c r="P1367" s="95">
        <f t="shared" si="547"/>
        <v>0</v>
      </c>
      <c r="Q1367" s="97">
        <f t="shared" si="547"/>
        <v>0</v>
      </c>
    </row>
    <row r="1368" spans="1:17" ht="18.600000000000001" thickBot="1" x14ac:dyDescent="0.35">
      <c r="A1368" s="79" t="s">
        <v>434</v>
      </c>
      <c r="B1368" s="20" t="s">
        <v>232</v>
      </c>
      <c r="C1368" s="21" t="s">
        <v>175</v>
      </c>
      <c r="D1368" s="21">
        <v>11</v>
      </c>
      <c r="E1368" s="21" t="s">
        <v>22</v>
      </c>
      <c r="F1368" s="88" t="s">
        <v>211</v>
      </c>
      <c r="G1368" s="90">
        <v>251092107058</v>
      </c>
      <c r="H1368" s="90">
        <v>0</v>
      </c>
      <c r="I1368" s="90">
        <v>0</v>
      </c>
      <c r="J1368" s="90">
        <v>0</v>
      </c>
      <c r="K1368" s="90">
        <v>0</v>
      </c>
      <c r="L1368" s="90">
        <f t="shared" si="526"/>
        <v>0</v>
      </c>
      <c r="M1368" s="90">
        <f t="shared" si="527"/>
        <v>251092107058</v>
      </c>
      <c r="N1368" s="90">
        <v>251092107058</v>
      </c>
      <c r="O1368" s="90">
        <v>251092107058</v>
      </c>
      <c r="P1368" s="90">
        <v>0</v>
      </c>
      <c r="Q1368" s="91">
        <v>0</v>
      </c>
    </row>
    <row r="1369" spans="1:17" ht="78.599999999999994" thickBot="1" x14ac:dyDescent="0.35">
      <c r="A1369" s="79" t="s">
        <v>434</v>
      </c>
      <c r="B1369" s="15" t="s">
        <v>233</v>
      </c>
      <c r="C1369" s="21"/>
      <c r="D1369" s="21"/>
      <c r="E1369" s="21"/>
      <c r="F1369" s="85" t="s">
        <v>234</v>
      </c>
      <c r="G1369" s="95">
        <f t="shared" ref="G1369:Q1371" si="548">+G1370</f>
        <v>242233026988</v>
      </c>
      <c r="H1369" s="95">
        <f t="shared" si="548"/>
        <v>0</v>
      </c>
      <c r="I1369" s="95">
        <f t="shared" si="548"/>
        <v>0</v>
      </c>
      <c r="J1369" s="95">
        <f t="shared" si="548"/>
        <v>0</v>
      </c>
      <c r="K1369" s="95">
        <f t="shared" si="548"/>
        <v>0</v>
      </c>
      <c r="L1369" s="95">
        <f t="shared" si="548"/>
        <v>0</v>
      </c>
      <c r="M1369" s="95">
        <f t="shared" si="548"/>
        <v>242233026988</v>
      </c>
      <c r="N1369" s="95">
        <f t="shared" si="548"/>
        <v>242233026988</v>
      </c>
      <c r="O1369" s="95">
        <f t="shared" si="548"/>
        <v>242233026988</v>
      </c>
      <c r="P1369" s="95">
        <f t="shared" si="548"/>
        <v>8850428804</v>
      </c>
      <c r="Q1369" s="97">
        <f t="shared" si="548"/>
        <v>8850428804</v>
      </c>
    </row>
    <row r="1370" spans="1:17" ht="78.599999999999994" thickBot="1" x14ac:dyDescent="0.35">
      <c r="A1370" s="79" t="s">
        <v>434</v>
      </c>
      <c r="B1370" s="15" t="s">
        <v>235</v>
      </c>
      <c r="C1370" s="53"/>
      <c r="D1370" s="53"/>
      <c r="E1370" s="21"/>
      <c r="F1370" s="85" t="s">
        <v>234</v>
      </c>
      <c r="G1370" s="95">
        <f t="shared" si="548"/>
        <v>242233026988</v>
      </c>
      <c r="H1370" s="95">
        <f t="shared" si="548"/>
        <v>0</v>
      </c>
      <c r="I1370" s="95">
        <f t="shared" si="548"/>
        <v>0</v>
      </c>
      <c r="J1370" s="95">
        <f t="shared" si="548"/>
        <v>0</v>
      </c>
      <c r="K1370" s="95">
        <f t="shared" si="548"/>
        <v>0</v>
      </c>
      <c r="L1370" s="95">
        <f t="shared" si="548"/>
        <v>0</v>
      </c>
      <c r="M1370" s="95">
        <f t="shared" si="548"/>
        <v>242233026988</v>
      </c>
      <c r="N1370" s="95">
        <f t="shared" si="548"/>
        <v>242233026988</v>
      </c>
      <c r="O1370" s="95">
        <f t="shared" si="548"/>
        <v>242233026988</v>
      </c>
      <c r="P1370" s="95">
        <f t="shared" si="548"/>
        <v>8850428804</v>
      </c>
      <c r="Q1370" s="97">
        <f t="shared" si="548"/>
        <v>8850428804</v>
      </c>
    </row>
    <row r="1371" spans="1:17" ht="18.600000000000001" thickBot="1" x14ac:dyDescent="0.35">
      <c r="A1371" s="79" t="s">
        <v>434</v>
      </c>
      <c r="B1371" s="15" t="s">
        <v>236</v>
      </c>
      <c r="C1371" s="53"/>
      <c r="D1371" s="53"/>
      <c r="E1371" s="21"/>
      <c r="F1371" s="85" t="s">
        <v>221</v>
      </c>
      <c r="G1371" s="95">
        <f t="shared" si="548"/>
        <v>242233026988</v>
      </c>
      <c r="H1371" s="95">
        <f t="shared" si="548"/>
        <v>0</v>
      </c>
      <c r="I1371" s="95">
        <f t="shared" si="548"/>
        <v>0</v>
      </c>
      <c r="J1371" s="95">
        <f t="shared" si="548"/>
        <v>0</v>
      </c>
      <c r="K1371" s="95">
        <f t="shared" si="548"/>
        <v>0</v>
      </c>
      <c r="L1371" s="95">
        <f t="shared" si="548"/>
        <v>0</v>
      </c>
      <c r="M1371" s="95">
        <f t="shared" si="548"/>
        <v>242233026988</v>
      </c>
      <c r="N1371" s="95">
        <f t="shared" si="548"/>
        <v>242233026988</v>
      </c>
      <c r="O1371" s="95">
        <f t="shared" si="548"/>
        <v>242233026988</v>
      </c>
      <c r="P1371" s="95">
        <f t="shared" si="548"/>
        <v>8850428804</v>
      </c>
      <c r="Q1371" s="97">
        <f t="shared" si="548"/>
        <v>8850428804</v>
      </c>
    </row>
    <row r="1372" spans="1:17" ht="18.600000000000001" thickBot="1" x14ac:dyDescent="0.35">
      <c r="A1372" s="79" t="s">
        <v>434</v>
      </c>
      <c r="B1372" s="20" t="s">
        <v>237</v>
      </c>
      <c r="C1372" s="21" t="s">
        <v>175</v>
      </c>
      <c r="D1372" s="21">
        <v>11</v>
      </c>
      <c r="E1372" s="21" t="s">
        <v>22</v>
      </c>
      <c r="F1372" s="88" t="s">
        <v>211</v>
      </c>
      <c r="G1372" s="90">
        <v>242233026988</v>
      </c>
      <c r="H1372" s="90">
        <v>0</v>
      </c>
      <c r="I1372" s="90">
        <v>0</v>
      </c>
      <c r="J1372" s="90">
        <v>0</v>
      </c>
      <c r="K1372" s="90">
        <v>0</v>
      </c>
      <c r="L1372" s="90">
        <f t="shared" si="526"/>
        <v>0</v>
      </c>
      <c r="M1372" s="90">
        <f t="shared" si="527"/>
        <v>242233026988</v>
      </c>
      <c r="N1372" s="90">
        <v>242233026988</v>
      </c>
      <c r="O1372" s="90">
        <v>242233026988</v>
      </c>
      <c r="P1372" s="90">
        <v>8850428804</v>
      </c>
      <c r="Q1372" s="91">
        <v>8850428804</v>
      </c>
    </row>
    <row r="1373" spans="1:17" ht="63" thickBot="1" x14ac:dyDescent="0.35">
      <c r="A1373" s="79" t="s">
        <v>434</v>
      </c>
      <c r="B1373" s="15" t="s">
        <v>238</v>
      </c>
      <c r="C1373" s="21"/>
      <c r="D1373" s="21"/>
      <c r="E1373" s="21"/>
      <c r="F1373" s="85" t="s">
        <v>239</v>
      </c>
      <c r="G1373" s="95">
        <f t="shared" ref="G1373:Q1375" si="549">+G1374</f>
        <v>172797196133</v>
      </c>
      <c r="H1373" s="95">
        <f t="shared" si="549"/>
        <v>0</v>
      </c>
      <c r="I1373" s="95">
        <f t="shared" si="549"/>
        <v>0</v>
      </c>
      <c r="J1373" s="95">
        <f t="shared" si="549"/>
        <v>0</v>
      </c>
      <c r="K1373" s="95">
        <f t="shared" si="549"/>
        <v>0</v>
      </c>
      <c r="L1373" s="95">
        <f t="shared" si="549"/>
        <v>0</v>
      </c>
      <c r="M1373" s="95">
        <f t="shared" si="549"/>
        <v>172797196133</v>
      </c>
      <c r="N1373" s="95">
        <f t="shared" si="549"/>
        <v>172797196133</v>
      </c>
      <c r="O1373" s="95">
        <f t="shared" si="549"/>
        <v>172797196133</v>
      </c>
      <c r="P1373" s="95">
        <f t="shared" si="549"/>
        <v>11739643239</v>
      </c>
      <c r="Q1373" s="97">
        <f t="shared" si="549"/>
        <v>11739643239</v>
      </c>
    </row>
    <row r="1374" spans="1:17" ht="63" thickBot="1" x14ac:dyDescent="0.35">
      <c r="A1374" s="79" t="s">
        <v>434</v>
      </c>
      <c r="B1374" s="15" t="s">
        <v>240</v>
      </c>
      <c r="C1374" s="53"/>
      <c r="D1374" s="53"/>
      <c r="E1374" s="21"/>
      <c r="F1374" s="104" t="s">
        <v>239</v>
      </c>
      <c r="G1374" s="95">
        <f t="shared" si="549"/>
        <v>172797196133</v>
      </c>
      <c r="H1374" s="95">
        <f t="shared" si="549"/>
        <v>0</v>
      </c>
      <c r="I1374" s="95">
        <f t="shared" si="549"/>
        <v>0</v>
      </c>
      <c r="J1374" s="95">
        <f t="shared" si="549"/>
        <v>0</v>
      </c>
      <c r="K1374" s="95">
        <f t="shared" si="549"/>
        <v>0</v>
      </c>
      <c r="L1374" s="95">
        <f t="shared" si="549"/>
        <v>0</v>
      </c>
      <c r="M1374" s="95">
        <f t="shared" si="549"/>
        <v>172797196133</v>
      </c>
      <c r="N1374" s="95">
        <f t="shared" si="549"/>
        <v>172797196133</v>
      </c>
      <c r="O1374" s="95">
        <f t="shared" si="549"/>
        <v>172797196133</v>
      </c>
      <c r="P1374" s="95">
        <f t="shared" si="549"/>
        <v>11739643239</v>
      </c>
      <c r="Q1374" s="97">
        <f t="shared" si="549"/>
        <v>11739643239</v>
      </c>
    </row>
    <row r="1375" spans="1:17" ht="18.600000000000001" thickBot="1" x14ac:dyDescent="0.35">
      <c r="A1375" s="79" t="s">
        <v>434</v>
      </c>
      <c r="B1375" s="15" t="s">
        <v>241</v>
      </c>
      <c r="C1375" s="53"/>
      <c r="D1375" s="53"/>
      <c r="E1375" s="21"/>
      <c r="F1375" s="85" t="s">
        <v>221</v>
      </c>
      <c r="G1375" s="95">
        <f t="shared" si="549"/>
        <v>172797196133</v>
      </c>
      <c r="H1375" s="95">
        <f t="shared" si="549"/>
        <v>0</v>
      </c>
      <c r="I1375" s="95">
        <f t="shared" si="549"/>
        <v>0</v>
      </c>
      <c r="J1375" s="95">
        <f t="shared" si="549"/>
        <v>0</v>
      </c>
      <c r="K1375" s="95">
        <f t="shared" si="549"/>
        <v>0</v>
      </c>
      <c r="L1375" s="95">
        <f t="shared" si="549"/>
        <v>0</v>
      </c>
      <c r="M1375" s="95">
        <f t="shared" si="549"/>
        <v>172797196133</v>
      </c>
      <c r="N1375" s="95">
        <f t="shared" si="549"/>
        <v>172797196133</v>
      </c>
      <c r="O1375" s="95">
        <f t="shared" si="549"/>
        <v>172797196133</v>
      </c>
      <c r="P1375" s="95">
        <f t="shared" si="549"/>
        <v>11739643239</v>
      </c>
      <c r="Q1375" s="97">
        <f t="shared" si="549"/>
        <v>11739643239</v>
      </c>
    </row>
    <row r="1376" spans="1:17" ht="18.600000000000001" thickBot="1" x14ac:dyDescent="0.35">
      <c r="A1376" s="79" t="s">
        <v>434</v>
      </c>
      <c r="B1376" s="20" t="s">
        <v>242</v>
      </c>
      <c r="C1376" s="21" t="s">
        <v>175</v>
      </c>
      <c r="D1376" s="21">
        <v>11</v>
      </c>
      <c r="E1376" s="21" t="s">
        <v>22</v>
      </c>
      <c r="F1376" s="88" t="s">
        <v>211</v>
      </c>
      <c r="G1376" s="90">
        <v>172797196133</v>
      </c>
      <c r="H1376" s="90">
        <v>0</v>
      </c>
      <c r="I1376" s="90">
        <v>0</v>
      </c>
      <c r="J1376" s="90">
        <v>0</v>
      </c>
      <c r="K1376" s="90">
        <v>0</v>
      </c>
      <c r="L1376" s="90">
        <f t="shared" si="526"/>
        <v>0</v>
      </c>
      <c r="M1376" s="90">
        <f t="shared" si="527"/>
        <v>172797196133</v>
      </c>
      <c r="N1376" s="90">
        <v>172797196133</v>
      </c>
      <c r="O1376" s="90">
        <v>172797196133</v>
      </c>
      <c r="P1376" s="90">
        <v>11739643239</v>
      </c>
      <c r="Q1376" s="91">
        <v>11739643239</v>
      </c>
    </row>
    <row r="1377" spans="1:17" ht="63" thickBot="1" x14ac:dyDescent="0.35">
      <c r="A1377" s="79" t="s">
        <v>434</v>
      </c>
      <c r="B1377" s="15" t="s">
        <v>243</v>
      </c>
      <c r="C1377" s="21"/>
      <c r="D1377" s="21"/>
      <c r="E1377" s="21"/>
      <c r="F1377" s="85" t="s">
        <v>244</v>
      </c>
      <c r="G1377" s="95">
        <f t="shared" ref="G1377:Q1379" si="550">+G1378</f>
        <v>186940477824</v>
      </c>
      <c r="H1377" s="95">
        <f t="shared" si="550"/>
        <v>0</v>
      </c>
      <c r="I1377" s="95">
        <f t="shared" si="550"/>
        <v>0</v>
      </c>
      <c r="J1377" s="95">
        <f t="shared" si="550"/>
        <v>0</v>
      </c>
      <c r="K1377" s="95">
        <f t="shared" si="550"/>
        <v>0</v>
      </c>
      <c r="L1377" s="95">
        <f t="shared" si="550"/>
        <v>0</v>
      </c>
      <c r="M1377" s="95">
        <f t="shared" si="550"/>
        <v>186940477824</v>
      </c>
      <c r="N1377" s="95">
        <f t="shared" si="550"/>
        <v>186940477824</v>
      </c>
      <c r="O1377" s="95">
        <f t="shared" si="550"/>
        <v>186940477824</v>
      </c>
      <c r="P1377" s="95">
        <f t="shared" si="550"/>
        <v>17558442757</v>
      </c>
      <c r="Q1377" s="97">
        <f t="shared" si="550"/>
        <v>17558442757</v>
      </c>
    </row>
    <row r="1378" spans="1:17" ht="63" thickBot="1" x14ac:dyDescent="0.35">
      <c r="A1378" s="79" t="s">
        <v>434</v>
      </c>
      <c r="B1378" s="15" t="s">
        <v>245</v>
      </c>
      <c r="C1378" s="53"/>
      <c r="D1378" s="53"/>
      <c r="E1378" s="21"/>
      <c r="F1378" s="104" t="s">
        <v>244</v>
      </c>
      <c r="G1378" s="95">
        <f t="shared" si="550"/>
        <v>186940477824</v>
      </c>
      <c r="H1378" s="95">
        <f t="shared" si="550"/>
        <v>0</v>
      </c>
      <c r="I1378" s="95">
        <f t="shared" si="550"/>
        <v>0</v>
      </c>
      <c r="J1378" s="95">
        <f t="shared" si="550"/>
        <v>0</v>
      </c>
      <c r="K1378" s="95">
        <f t="shared" si="550"/>
        <v>0</v>
      </c>
      <c r="L1378" s="95">
        <f t="shared" si="550"/>
        <v>0</v>
      </c>
      <c r="M1378" s="95">
        <f t="shared" si="550"/>
        <v>186940477824</v>
      </c>
      <c r="N1378" s="95">
        <f t="shared" si="550"/>
        <v>186940477824</v>
      </c>
      <c r="O1378" s="95">
        <f t="shared" si="550"/>
        <v>186940477824</v>
      </c>
      <c r="P1378" s="95">
        <f t="shared" si="550"/>
        <v>17558442757</v>
      </c>
      <c r="Q1378" s="97">
        <f t="shared" si="550"/>
        <v>17558442757</v>
      </c>
    </row>
    <row r="1379" spans="1:17" ht="18.600000000000001" thickBot="1" x14ac:dyDescent="0.35">
      <c r="A1379" s="79" t="s">
        <v>434</v>
      </c>
      <c r="B1379" s="15" t="s">
        <v>246</v>
      </c>
      <c r="C1379" s="53"/>
      <c r="D1379" s="53"/>
      <c r="E1379" s="21"/>
      <c r="F1379" s="85" t="s">
        <v>221</v>
      </c>
      <c r="G1379" s="95">
        <f t="shared" si="550"/>
        <v>186940477824</v>
      </c>
      <c r="H1379" s="95">
        <f t="shared" si="550"/>
        <v>0</v>
      </c>
      <c r="I1379" s="95">
        <f t="shared" si="550"/>
        <v>0</v>
      </c>
      <c r="J1379" s="95">
        <f t="shared" si="550"/>
        <v>0</v>
      </c>
      <c r="K1379" s="95">
        <f t="shared" si="550"/>
        <v>0</v>
      </c>
      <c r="L1379" s="95">
        <f t="shared" si="550"/>
        <v>0</v>
      </c>
      <c r="M1379" s="95">
        <f t="shared" si="550"/>
        <v>186940477824</v>
      </c>
      <c r="N1379" s="95">
        <f t="shared" si="550"/>
        <v>186940477824</v>
      </c>
      <c r="O1379" s="95">
        <f t="shared" si="550"/>
        <v>186940477824</v>
      </c>
      <c r="P1379" s="95">
        <f t="shared" si="550"/>
        <v>17558442757</v>
      </c>
      <c r="Q1379" s="97">
        <f t="shared" si="550"/>
        <v>17558442757</v>
      </c>
    </row>
    <row r="1380" spans="1:17" ht="18.600000000000001" thickBot="1" x14ac:dyDescent="0.35">
      <c r="A1380" s="79" t="s">
        <v>434</v>
      </c>
      <c r="B1380" s="20" t="s">
        <v>247</v>
      </c>
      <c r="C1380" s="21" t="s">
        <v>175</v>
      </c>
      <c r="D1380" s="21">
        <v>11</v>
      </c>
      <c r="E1380" s="21" t="s">
        <v>22</v>
      </c>
      <c r="F1380" s="88" t="s">
        <v>211</v>
      </c>
      <c r="G1380" s="90">
        <v>186940477824</v>
      </c>
      <c r="H1380" s="90">
        <v>0</v>
      </c>
      <c r="I1380" s="90">
        <v>0</v>
      </c>
      <c r="J1380" s="90">
        <v>0</v>
      </c>
      <c r="K1380" s="90">
        <v>0</v>
      </c>
      <c r="L1380" s="90">
        <f t="shared" ref="L1380:L1443" si="551">+H1380-I1380+J1380-K1380</f>
        <v>0</v>
      </c>
      <c r="M1380" s="90">
        <f t="shared" ref="M1380:M1443" si="552">+G1380+L1380</f>
        <v>186940477824</v>
      </c>
      <c r="N1380" s="90">
        <v>186940477824</v>
      </c>
      <c r="O1380" s="90">
        <v>186940477824</v>
      </c>
      <c r="P1380" s="90">
        <v>17558442757</v>
      </c>
      <c r="Q1380" s="91">
        <v>17558442757</v>
      </c>
    </row>
    <row r="1381" spans="1:17" ht="63" thickBot="1" x14ac:dyDescent="0.35">
      <c r="A1381" s="79" t="s">
        <v>434</v>
      </c>
      <c r="B1381" s="15" t="s">
        <v>248</v>
      </c>
      <c r="C1381" s="21"/>
      <c r="D1381" s="21"/>
      <c r="E1381" s="21"/>
      <c r="F1381" s="85" t="s">
        <v>249</v>
      </c>
      <c r="G1381" s="95">
        <f t="shared" ref="G1381:Q1383" si="553">+G1382</f>
        <v>203096408219</v>
      </c>
      <c r="H1381" s="95">
        <f t="shared" si="553"/>
        <v>0</v>
      </c>
      <c r="I1381" s="95">
        <f t="shared" si="553"/>
        <v>0</v>
      </c>
      <c r="J1381" s="95">
        <f t="shared" si="553"/>
        <v>0</v>
      </c>
      <c r="K1381" s="95">
        <f t="shared" si="553"/>
        <v>0</v>
      </c>
      <c r="L1381" s="95">
        <f t="shared" si="553"/>
        <v>0</v>
      </c>
      <c r="M1381" s="95">
        <f t="shared" si="553"/>
        <v>203096408219</v>
      </c>
      <c r="N1381" s="95">
        <f t="shared" si="553"/>
        <v>203096408219</v>
      </c>
      <c r="O1381" s="95">
        <f t="shared" si="553"/>
        <v>203096408219</v>
      </c>
      <c r="P1381" s="95">
        <f t="shared" si="553"/>
        <v>10481033855</v>
      </c>
      <c r="Q1381" s="97">
        <f t="shared" si="553"/>
        <v>10481033855</v>
      </c>
    </row>
    <row r="1382" spans="1:17" ht="63" thickBot="1" x14ac:dyDescent="0.35">
      <c r="A1382" s="79" t="s">
        <v>434</v>
      </c>
      <c r="B1382" s="15" t="s">
        <v>250</v>
      </c>
      <c r="C1382" s="53"/>
      <c r="D1382" s="53"/>
      <c r="E1382" s="21"/>
      <c r="F1382" s="104" t="s">
        <v>249</v>
      </c>
      <c r="G1382" s="95">
        <f t="shared" si="553"/>
        <v>203096408219</v>
      </c>
      <c r="H1382" s="95">
        <f t="shared" si="553"/>
        <v>0</v>
      </c>
      <c r="I1382" s="95">
        <f t="shared" si="553"/>
        <v>0</v>
      </c>
      <c r="J1382" s="95">
        <f t="shared" si="553"/>
        <v>0</v>
      </c>
      <c r="K1382" s="95">
        <f t="shared" si="553"/>
        <v>0</v>
      </c>
      <c r="L1382" s="95">
        <f t="shared" si="553"/>
        <v>0</v>
      </c>
      <c r="M1382" s="95">
        <f t="shared" si="553"/>
        <v>203096408219</v>
      </c>
      <c r="N1382" s="95">
        <f t="shared" si="553"/>
        <v>203096408219</v>
      </c>
      <c r="O1382" s="95">
        <f t="shared" si="553"/>
        <v>203096408219</v>
      </c>
      <c r="P1382" s="95">
        <f t="shared" si="553"/>
        <v>10481033855</v>
      </c>
      <c r="Q1382" s="97">
        <f t="shared" si="553"/>
        <v>10481033855</v>
      </c>
    </row>
    <row r="1383" spans="1:17" ht="18.600000000000001" thickBot="1" x14ac:dyDescent="0.35">
      <c r="A1383" s="79" t="s">
        <v>434</v>
      </c>
      <c r="B1383" s="15" t="s">
        <v>251</v>
      </c>
      <c r="C1383" s="53"/>
      <c r="D1383" s="53"/>
      <c r="E1383" s="21"/>
      <c r="F1383" s="85" t="s">
        <v>221</v>
      </c>
      <c r="G1383" s="95">
        <f t="shared" si="553"/>
        <v>203096408219</v>
      </c>
      <c r="H1383" s="95">
        <f t="shared" si="553"/>
        <v>0</v>
      </c>
      <c r="I1383" s="95">
        <f t="shared" si="553"/>
        <v>0</v>
      </c>
      <c r="J1383" s="95">
        <f t="shared" si="553"/>
        <v>0</v>
      </c>
      <c r="K1383" s="95">
        <f t="shared" si="553"/>
        <v>0</v>
      </c>
      <c r="L1383" s="95">
        <f t="shared" si="553"/>
        <v>0</v>
      </c>
      <c r="M1383" s="95">
        <f t="shared" si="553"/>
        <v>203096408219</v>
      </c>
      <c r="N1383" s="95">
        <f t="shared" si="553"/>
        <v>203096408219</v>
      </c>
      <c r="O1383" s="95">
        <f t="shared" si="553"/>
        <v>203096408219</v>
      </c>
      <c r="P1383" s="95">
        <f t="shared" si="553"/>
        <v>10481033855</v>
      </c>
      <c r="Q1383" s="97">
        <f t="shared" si="553"/>
        <v>10481033855</v>
      </c>
    </row>
    <row r="1384" spans="1:17" ht="18.600000000000001" thickBot="1" x14ac:dyDescent="0.35">
      <c r="A1384" s="79" t="s">
        <v>434</v>
      </c>
      <c r="B1384" s="20" t="s">
        <v>252</v>
      </c>
      <c r="C1384" s="21" t="s">
        <v>175</v>
      </c>
      <c r="D1384" s="21">
        <v>11</v>
      </c>
      <c r="E1384" s="21" t="s">
        <v>22</v>
      </c>
      <c r="F1384" s="88" t="s">
        <v>211</v>
      </c>
      <c r="G1384" s="90">
        <v>203096408219</v>
      </c>
      <c r="H1384" s="90">
        <v>0</v>
      </c>
      <c r="I1384" s="90">
        <v>0</v>
      </c>
      <c r="J1384" s="90">
        <v>0</v>
      </c>
      <c r="K1384" s="90">
        <v>0</v>
      </c>
      <c r="L1384" s="90">
        <f t="shared" si="551"/>
        <v>0</v>
      </c>
      <c r="M1384" s="90">
        <f t="shared" si="552"/>
        <v>203096408219</v>
      </c>
      <c r="N1384" s="90">
        <v>203096408219</v>
      </c>
      <c r="O1384" s="90">
        <v>203096408219</v>
      </c>
      <c r="P1384" s="90">
        <v>10481033855</v>
      </c>
      <c r="Q1384" s="91">
        <v>10481033855</v>
      </c>
    </row>
    <row r="1385" spans="1:17" ht="31.8" thickBot="1" x14ac:dyDescent="0.35">
      <c r="A1385" s="79" t="s">
        <v>434</v>
      </c>
      <c r="B1385" s="56" t="s">
        <v>253</v>
      </c>
      <c r="C1385" s="21"/>
      <c r="D1385" s="21"/>
      <c r="E1385" s="21"/>
      <c r="F1385" s="85" t="s">
        <v>256</v>
      </c>
      <c r="G1385" s="95">
        <f>+G1386</f>
        <v>15000000000</v>
      </c>
      <c r="H1385" s="95">
        <f>+H1386</f>
        <v>0</v>
      </c>
      <c r="I1385" s="95">
        <f t="shared" ref="I1385:K1385" si="554">+I1386</f>
        <v>0</v>
      </c>
      <c r="J1385" s="95">
        <f t="shared" si="554"/>
        <v>0</v>
      </c>
      <c r="K1385" s="95">
        <f t="shared" si="554"/>
        <v>0</v>
      </c>
      <c r="L1385" s="95">
        <f t="shared" si="551"/>
        <v>0</v>
      </c>
      <c r="M1385" s="95">
        <f t="shared" si="552"/>
        <v>15000000000</v>
      </c>
      <c r="N1385" s="95">
        <f t="shared" ref="N1385:Q1385" si="555">+N1386</f>
        <v>10685601100.860001</v>
      </c>
      <c r="O1385" s="95">
        <f t="shared" si="555"/>
        <v>9345851041.6700001</v>
      </c>
      <c r="P1385" s="95">
        <f t="shared" si="555"/>
        <v>3632831246.4700003</v>
      </c>
      <c r="Q1385" s="97">
        <f t="shared" si="555"/>
        <v>3618957424.4700003</v>
      </c>
    </row>
    <row r="1386" spans="1:17" ht="31.8" thickBot="1" x14ac:dyDescent="0.35">
      <c r="A1386" s="79" t="s">
        <v>434</v>
      </c>
      <c r="B1386" s="15" t="s">
        <v>255</v>
      </c>
      <c r="C1386" s="53"/>
      <c r="D1386" s="53"/>
      <c r="E1386" s="21"/>
      <c r="F1386" s="85" t="s">
        <v>256</v>
      </c>
      <c r="G1386" s="95">
        <f t="shared" ref="G1386:Q1386" si="556">+G1387</f>
        <v>15000000000</v>
      </c>
      <c r="H1386" s="95">
        <f t="shared" si="556"/>
        <v>0</v>
      </c>
      <c r="I1386" s="95">
        <f t="shared" si="556"/>
        <v>0</v>
      </c>
      <c r="J1386" s="95">
        <f t="shared" si="556"/>
        <v>0</v>
      </c>
      <c r="K1386" s="95">
        <f t="shared" si="556"/>
        <v>0</v>
      </c>
      <c r="L1386" s="95">
        <f t="shared" si="556"/>
        <v>0</v>
      </c>
      <c r="M1386" s="95">
        <f t="shared" si="556"/>
        <v>15000000000</v>
      </c>
      <c r="N1386" s="95">
        <f t="shared" si="556"/>
        <v>10685601100.860001</v>
      </c>
      <c r="O1386" s="95">
        <f t="shared" si="556"/>
        <v>9345851041.6700001</v>
      </c>
      <c r="P1386" s="95">
        <f t="shared" si="556"/>
        <v>3632831246.4700003</v>
      </c>
      <c r="Q1386" s="97">
        <f t="shared" si="556"/>
        <v>3618957424.4700003</v>
      </c>
    </row>
    <row r="1387" spans="1:17" ht="47.4" thickBot="1" x14ac:dyDescent="0.35">
      <c r="A1387" s="79" t="s">
        <v>434</v>
      </c>
      <c r="B1387" s="15" t="s">
        <v>257</v>
      </c>
      <c r="C1387" s="53"/>
      <c r="D1387" s="53"/>
      <c r="E1387" s="21"/>
      <c r="F1387" s="85" t="s">
        <v>258</v>
      </c>
      <c r="G1387" s="95">
        <f>SUM(G1388:G1390)</f>
        <v>15000000000</v>
      </c>
      <c r="H1387" s="95">
        <f>SUM(H1388:H1390)</f>
        <v>0</v>
      </c>
      <c r="I1387" s="95">
        <f t="shared" ref="I1387:Q1387" si="557">SUM(I1388:I1390)</f>
        <v>0</v>
      </c>
      <c r="J1387" s="95">
        <f t="shared" si="557"/>
        <v>0</v>
      </c>
      <c r="K1387" s="95">
        <f t="shared" si="557"/>
        <v>0</v>
      </c>
      <c r="L1387" s="95">
        <f t="shared" si="557"/>
        <v>0</v>
      </c>
      <c r="M1387" s="95">
        <f t="shared" si="557"/>
        <v>15000000000</v>
      </c>
      <c r="N1387" s="95">
        <f t="shared" si="557"/>
        <v>10685601100.860001</v>
      </c>
      <c r="O1387" s="95">
        <f t="shared" si="557"/>
        <v>9345851041.6700001</v>
      </c>
      <c r="P1387" s="95">
        <f t="shared" si="557"/>
        <v>3632831246.4700003</v>
      </c>
      <c r="Q1387" s="97">
        <f t="shared" si="557"/>
        <v>3618957424.4700003</v>
      </c>
    </row>
    <row r="1388" spans="1:17" ht="18.600000000000001" thickBot="1" x14ac:dyDescent="0.35">
      <c r="A1388" s="79" t="s">
        <v>434</v>
      </c>
      <c r="B1388" s="20" t="s">
        <v>259</v>
      </c>
      <c r="C1388" s="21" t="s">
        <v>175</v>
      </c>
      <c r="D1388" s="21">
        <v>11</v>
      </c>
      <c r="E1388" s="21" t="s">
        <v>22</v>
      </c>
      <c r="F1388" s="88" t="s">
        <v>211</v>
      </c>
      <c r="G1388" s="90">
        <v>6455000000</v>
      </c>
      <c r="H1388" s="90">
        <v>0</v>
      </c>
      <c r="I1388" s="90">
        <v>0</v>
      </c>
      <c r="J1388" s="90">
        <v>0</v>
      </c>
      <c r="K1388" s="90">
        <v>0</v>
      </c>
      <c r="L1388" s="90">
        <f t="shared" si="551"/>
        <v>0</v>
      </c>
      <c r="M1388" s="90">
        <f t="shared" si="552"/>
        <v>6455000000</v>
      </c>
      <c r="N1388" s="90">
        <v>6338081153.3999996</v>
      </c>
      <c r="O1388" s="90">
        <v>6261966923.3999996</v>
      </c>
      <c r="P1388" s="90">
        <v>2388980895.8099999</v>
      </c>
      <c r="Q1388" s="91">
        <v>2387464575.8099999</v>
      </c>
    </row>
    <row r="1389" spans="1:17" ht="18.600000000000001" thickBot="1" x14ac:dyDescent="0.35">
      <c r="A1389" s="79" t="s">
        <v>434</v>
      </c>
      <c r="B1389" s="20" t="s">
        <v>259</v>
      </c>
      <c r="C1389" s="21" t="s">
        <v>175</v>
      </c>
      <c r="D1389" s="21">
        <v>54</v>
      </c>
      <c r="E1389" s="21" t="s">
        <v>22</v>
      </c>
      <c r="F1389" s="88" t="s">
        <v>211</v>
      </c>
      <c r="G1389" s="90">
        <v>1000000000</v>
      </c>
      <c r="H1389" s="90">
        <v>0</v>
      </c>
      <c r="I1389" s="90">
        <v>0</v>
      </c>
      <c r="J1389" s="90">
        <v>0</v>
      </c>
      <c r="K1389" s="90">
        <v>0</v>
      </c>
      <c r="L1389" s="90">
        <f t="shared" si="551"/>
        <v>0</v>
      </c>
      <c r="M1389" s="90">
        <f t="shared" si="552"/>
        <v>1000000000</v>
      </c>
      <c r="N1389" s="90">
        <v>825552800</v>
      </c>
      <c r="O1389" s="90">
        <v>146072939</v>
      </c>
      <c r="P1389" s="90">
        <v>81258018</v>
      </c>
      <c r="Q1389" s="91">
        <v>68900516</v>
      </c>
    </row>
    <row r="1390" spans="1:17" ht="18.600000000000001" thickBot="1" x14ac:dyDescent="0.35">
      <c r="A1390" s="79" t="s">
        <v>434</v>
      </c>
      <c r="B1390" s="20" t="s">
        <v>259</v>
      </c>
      <c r="C1390" s="21" t="s">
        <v>21</v>
      </c>
      <c r="D1390" s="21">
        <v>20</v>
      </c>
      <c r="E1390" s="21" t="s">
        <v>22</v>
      </c>
      <c r="F1390" s="88" t="s">
        <v>211</v>
      </c>
      <c r="G1390" s="90">
        <v>7545000000</v>
      </c>
      <c r="H1390" s="90">
        <v>0</v>
      </c>
      <c r="I1390" s="90">
        <v>0</v>
      </c>
      <c r="J1390" s="90">
        <v>0</v>
      </c>
      <c r="K1390" s="90">
        <v>0</v>
      </c>
      <c r="L1390" s="90">
        <f t="shared" si="551"/>
        <v>0</v>
      </c>
      <c r="M1390" s="90">
        <f t="shared" si="552"/>
        <v>7545000000</v>
      </c>
      <c r="N1390" s="90">
        <v>3521967147.46</v>
      </c>
      <c r="O1390" s="90">
        <v>2937811179.27</v>
      </c>
      <c r="P1390" s="90">
        <v>1162592332.6600001</v>
      </c>
      <c r="Q1390" s="91">
        <v>1162592332.6600001</v>
      </c>
    </row>
    <row r="1391" spans="1:17" ht="63" thickBot="1" x14ac:dyDescent="0.35">
      <c r="A1391" s="79" t="s">
        <v>434</v>
      </c>
      <c r="B1391" s="15" t="s">
        <v>260</v>
      </c>
      <c r="C1391" s="53"/>
      <c r="D1391" s="53"/>
      <c r="E1391" s="21"/>
      <c r="F1391" s="85" t="s">
        <v>261</v>
      </c>
      <c r="G1391" s="95">
        <f t="shared" ref="G1391:Q1393" si="558">+G1392</f>
        <v>232164420822</v>
      </c>
      <c r="H1391" s="95">
        <f t="shared" si="558"/>
        <v>0</v>
      </c>
      <c r="I1391" s="95">
        <f t="shared" si="558"/>
        <v>0</v>
      </c>
      <c r="J1391" s="95">
        <f t="shared" si="558"/>
        <v>0</v>
      </c>
      <c r="K1391" s="95">
        <f t="shared" si="558"/>
        <v>0</v>
      </c>
      <c r="L1391" s="95">
        <f t="shared" si="558"/>
        <v>0</v>
      </c>
      <c r="M1391" s="95">
        <f t="shared" si="558"/>
        <v>232164420822</v>
      </c>
      <c r="N1391" s="95">
        <f t="shared" si="558"/>
        <v>232164420822</v>
      </c>
      <c r="O1391" s="95">
        <f t="shared" si="558"/>
        <v>232164420822</v>
      </c>
      <c r="P1391" s="95">
        <f t="shared" si="558"/>
        <v>0</v>
      </c>
      <c r="Q1391" s="97">
        <f t="shared" si="558"/>
        <v>0</v>
      </c>
    </row>
    <row r="1392" spans="1:17" ht="63" thickBot="1" x14ac:dyDescent="0.35">
      <c r="A1392" s="79" t="s">
        <v>434</v>
      </c>
      <c r="B1392" s="15" t="s">
        <v>262</v>
      </c>
      <c r="C1392" s="21"/>
      <c r="D1392" s="21"/>
      <c r="E1392" s="21"/>
      <c r="F1392" s="104" t="s">
        <v>261</v>
      </c>
      <c r="G1392" s="95">
        <f t="shared" si="558"/>
        <v>232164420822</v>
      </c>
      <c r="H1392" s="95">
        <f t="shared" si="558"/>
        <v>0</v>
      </c>
      <c r="I1392" s="95">
        <f t="shared" si="558"/>
        <v>0</v>
      </c>
      <c r="J1392" s="95">
        <f t="shared" si="558"/>
        <v>0</v>
      </c>
      <c r="K1392" s="95">
        <f t="shared" si="558"/>
        <v>0</v>
      </c>
      <c r="L1392" s="95">
        <f t="shared" si="558"/>
        <v>0</v>
      </c>
      <c r="M1392" s="95">
        <f t="shared" si="558"/>
        <v>232164420822</v>
      </c>
      <c r="N1392" s="95">
        <f t="shared" si="558"/>
        <v>232164420822</v>
      </c>
      <c r="O1392" s="95">
        <f t="shared" si="558"/>
        <v>232164420822</v>
      </c>
      <c r="P1392" s="95">
        <f t="shared" si="558"/>
        <v>0</v>
      </c>
      <c r="Q1392" s="97">
        <f t="shared" si="558"/>
        <v>0</v>
      </c>
    </row>
    <row r="1393" spans="1:17" ht="18.600000000000001" thickBot="1" x14ac:dyDescent="0.35">
      <c r="A1393" s="79" t="s">
        <v>434</v>
      </c>
      <c r="B1393" s="15" t="s">
        <v>263</v>
      </c>
      <c r="C1393" s="21"/>
      <c r="D1393" s="21"/>
      <c r="E1393" s="21"/>
      <c r="F1393" s="85" t="s">
        <v>221</v>
      </c>
      <c r="G1393" s="95">
        <f>+G1394</f>
        <v>232164420822</v>
      </c>
      <c r="H1393" s="95">
        <f t="shared" si="558"/>
        <v>0</v>
      </c>
      <c r="I1393" s="95">
        <f t="shared" si="558"/>
        <v>0</v>
      </c>
      <c r="J1393" s="95">
        <f t="shared" si="558"/>
        <v>0</v>
      </c>
      <c r="K1393" s="95">
        <f t="shared" si="558"/>
        <v>0</v>
      </c>
      <c r="L1393" s="95">
        <f t="shared" si="558"/>
        <v>0</v>
      </c>
      <c r="M1393" s="95">
        <f t="shared" si="558"/>
        <v>232164420822</v>
      </c>
      <c r="N1393" s="95">
        <f t="shared" si="558"/>
        <v>232164420822</v>
      </c>
      <c r="O1393" s="95">
        <f t="shared" si="558"/>
        <v>232164420822</v>
      </c>
      <c r="P1393" s="95">
        <f t="shared" si="558"/>
        <v>0</v>
      </c>
      <c r="Q1393" s="97">
        <f t="shared" si="558"/>
        <v>0</v>
      </c>
    </row>
    <row r="1394" spans="1:17" ht="18.600000000000001" thickBot="1" x14ac:dyDescent="0.35">
      <c r="A1394" s="79" t="s">
        <v>434</v>
      </c>
      <c r="B1394" s="20" t="s">
        <v>264</v>
      </c>
      <c r="C1394" s="21" t="s">
        <v>175</v>
      </c>
      <c r="D1394" s="21">
        <v>11</v>
      </c>
      <c r="E1394" s="21" t="s">
        <v>22</v>
      </c>
      <c r="F1394" s="88" t="s">
        <v>211</v>
      </c>
      <c r="G1394" s="90">
        <v>232164420822</v>
      </c>
      <c r="H1394" s="90">
        <v>0</v>
      </c>
      <c r="I1394" s="90">
        <v>0</v>
      </c>
      <c r="J1394" s="90">
        <v>0</v>
      </c>
      <c r="K1394" s="90">
        <v>0</v>
      </c>
      <c r="L1394" s="90">
        <f t="shared" si="551"/>
        <v>0</v>
      </c>
      <c r="M1394" s="90">
        <f t="shared" si="552"/>
        <v>232164420822</v>
      </c>
      <c r="N1394" s="90">
        <v>232164420822</v>
      </c>
      <c r="O1394" s="90">
        <v>232164420822</v>
      </c>
      <c r="P1394" s="90">
        <v>0</v>
      </c>
      <c r="Q1394" s="91">
        <v>0</v>
      </c>
    </row>
    <row r="1395" spans="1:17" ht="47.4" thickBot="1" x14ac:dyDescent="0.35">
      <c r="A1395" s="79" t="s">
        <v>434</v>
      </c>
      <c r="B1395" s="15" t="s">
        <v>265</v>
      </c>
      <c r="C1395" s="53"/>
      <c r="D1395" s="53"/>
      <c r="E1395" s="53"/>
      <c r="F1395" s="85" t="s">
        <v>266</v>
      </c>
      <c r="G1395" s="95">
        <f t="shared" ref="G1395:Q1397" si="559">+G1396</f>
        <v>231825213115</v>
      </c>
      <c r="H1395" s="95">
        <f t="shared" si="559"/>
        <v>0</v>
      </c>
      <c r="I1395" s="95">
        <f t="shared" si="559"/>
        <v>0</v>
      </c>
      <c r="J1395" s="95">
        <f t="shared" si="559"/>
        <v>0</v>
      </c>
      <c r="K1395" s="95">
        <f t="shared" si="559"/>
        <v>0</v>
      </c>
      <c r="L1395" s="95">
        <f t="shared" si="559"/>
        <v>0</v>
      </c>
      <c r="M1395" s="95">
        <f t="shared" si="559"/>
        <v>231825213115</v>
      </c>
      <c r="N1395" s="95">
        <f t="shared" si="559"/>
        <v>231825213115</v>
      </c>
      <c r="O1395" s="95">
        <f t="shared" si="559"/>
        <v>231825213115</v>
      </c>
      <c r="P1395" s="95">
        <f t="shared" si="559"/>
        <v>0</v>
      </c>
      <c r="Q1395" s="97">
        <f t="shared" si="559"/>
        <v>0</v>
      </c>
    </row>
    <row r="1396" spans="1:17" ht="47.4" thickBot="1" x14ac:dyDescent="0.35">
      <c r="A1396" s="79" t="s">
        <v>434</v>
      </c>
      <c r="B1396" s="15" t="s">
        <v>267</v>
      </c>
      <c r="C1396" s="21"/>
      <c r="D1396" s="21"/>
      <c r="E1396" s="21"/>
      <c r="F1396" s="85" t="s">
        <v>266</v>
      </c>
      <c r="G1396" s="95">
        <f t="shared" si="559"/>
        <v>231825213115</v>
      </c>
      <c r="H1396" s="95">
        <f t="shared" si="559"/>
        <v>0</v>
      </c>
      <c r="I1396" s="95">
        <f t="shared" si="559"/>
        <v>0</v>
      </c>
      <c r="J1396" s="95">
        <f t="shared" si="559"/>
        <v>0</v>
      </c>
      <c r="K1396" s="95">
        <f t="shared" si="559"/>
        <v>0</v>
      </c>
      <c r="L1396" s="95">
        <f t="shared" si="559"/>
        <v>0</v>
      </c>
      <c r="M1396" s="95">
        <f t="shared" si="559"/>
        <v>231825213115</v>
      </c>
      <c r="N1396" s="95">
        <f t="shared" si="559"/>
        <v>231825213115</v>
      </c>
      <c r="O1396" s="95">
        <f t="shared" si="559"/>
        <v>231825213115</v>
      </c>
      <c r="P1396" s="95">
        <f t="shared" si="559"/>
        <v>0</v>
      </c>
      <c r="Q1396" s="97">
        <f t="shared" si="559"/>
        <v>0</v>
      </c>
    </row>
    <row r="1397" spans="1:17" ht="18.600000000000001" thickBot="1" x14ac:dyDescent="0.35">
      <c r="A1397" s="79" t="s">
        <v>434</v>
      </c>
      <c r="B1397" s="15" t="s">
        <v>268</v>
      </c>
      <c r="C1397" s="21"/>
      <c r="D1397" s="21"/>
      <c r="E1397" s="21"/>
      <c r="F1397" s="85" t="s">
        <v>221</v>
      </c>
      <c r="G1397" s="95">
        <f t="shared" si="559"/>
        <v>231825213115</v>
      </c>
      <c r="H1397" s="95">
        <f t="shared" si="559"/>
        <v>0</v>
      </c>
      <c r="I1397" s="95">
        <f t="shared" si="559"/>
        <v>0</v>
      </c>
      <c r="J1397" s="95">
        <f t="shared" si="559"/>
        <v>0</v>
      </c>
      <c r="K1397" s="95">
        <f t="shared" si="559"/>
        <v>0</v>
      </c>
      <c r="L1397" s="95">
        <f t="shared" si="559"/>
        <v>0</v>
      </c>
      <c r="M1397" s="95">
        <f t="shared" si="559"/>
        <v>231825213115</v>
      </c>
      <c r="N1397" s="95">
        <f t="shared" si="559"/>
        <v>231825213115</v>
      </c>
      <c r="O1397" s="95">
        <f t="shared" si="559"/>
        <v>231825213115</v>
      </c>
      <c r="P1397" s="95">
        <f t="shared" si="559"/>
        <v>0</v>
      </c>
      <c r="Q1397" s="97">
        <f t="shared" si="559"/>
        <v>0</v>
      </c>
    </row>
    <row r="1398" spans="1:17" ht="18.600000000000001" thickBot="1" x14ac:dyDescent="0.35">
      <c r="A1398" s="79" t="s">
        <v>434</v>
      </c>
      <c r="B1398" s="20" t="s">
        <v>269</v>
      </c>
      <c r="C1398" s="21" t="s">
        <v>175</v>
      </c>
      <c r="D1398" s="21">
        <v>11</v>
      </c>
      <c r="E1398" s="21" t="s">
        <v>22</v>
      </c>
      <c r="F1398" s="88" t="s">
        <v>211</v>
      </c>
      <c r="G1398" s="90">
        <v>231825213115</v>
      </c>
      <c r="H1398" s="90">
        <v>0</v>
      </c>
      <c r="I1398" s="90">
        <v>0</v>
      </c>
      <c r="J1398" s="90">
        <v>0</v>
      </c>
      <c r="K1398" s="90">
        <v>0</v>
      </c>
      <c r="L1398" s="90">
        <f t="shared" si="551"/>
        <v>0</v>
      </c>
      <c r="M1398" s="90">
        <f t="shared" si="552"/>
        <v>231825213115</v>
      </c>
      <c r="N1398" s="90">
        <v>231825213115</v>
      </c>
      <c r="O1398" s="90">
        <v>231825213115</v>
      </c>
      <c r="P1398" s="90">
        <v>0</v>
      </c>
      <c r="Q1398" s="91">
        <v>0</v>
      </c>
    </row>
    <row r="1399" spans="1:17" ht="63" thickBot="1" x14ac:dyDescent="0.35">
      <c r="A1399" s="79" t="s">
        <v>434</v>
      </c>
      <c r="B1399" s="15" t="s">
        <v>270</v>
      </c>
      <c r="C1399" s="53"/>
      <c r="D1399" s="53"/>
      <c r="E1399" s="53"/>
      <c r="F1399" s="85" t="s">
        <v>271</v>
      </c>
      <c r="G1399" s="95">
        <f t="shared" ref="G1399:Q1401" si="560">+G1400</f>
        <v>126080065359</v>
      </c>
      <c r="H1399" s="95">
        <f t="shared" si="560"/>
        <v>0</v>
      </c>
      <c r="I1399" s="95">
        <f t="shared" si="560"/>
        <v>0</v>
      </c>
      <c r="J1399" s="95">
        <f t="shared" si="560"/>
        <v>0</v>
      </c>
      <c r="K1399" s="95">
        <f t="shared" si="560"/>
        <v>0</v>
      </c>
      <c r="L1399" s="95">
        <f t="shared" si="560"/>
        <v>0</v>
      </c>
      <c r="M1399" s="95">
        <f t="shared" si="560"/>
        <v>126080065359</v>
      </c>
      <c r="N1399" s="95">
        <f t="shared" si="560"/>
        <v>126080065359</v>
      </c>
      <c r="O1399" s="95">
        <f t="shared" si="560"/>
        <v>126080065359</v>
      </c>
      <c r="P1399" s="95">
        <f t="shared" si="560"/>
        <v>0</v>
      </c>
      <c r="Q1399" s="97">
        <f t="shared" si="560"/>
        <v>0</v>
      </c>
    </row>
    <row r="1400" spans="1:17" ht="63" thickBot="1" x14ac:dyDescent="0.35">
      <c r="A1400" s="79" t="s">
        <v>434</v>
      </c>
      <c r="B1400" s="15" t="s">
        <v>272</v>
      </c>
      <c r="C1400" s="21"/>
      <c r="D1400" s="21"/>
      <c r="E1400" s="21"/>
      <c r="F1400" s="104" t="s">
        <v>271</v>
      </c>
      <c r="G1400" s="95">
        <f t="shared" si="560"/>
        <v>126080065359</v>
      </c>
      <c r="H1400" s="95">
        <f t="shared" si="560"/>
        <v>0</v>
      </c>
      <c r="I1400" s="95">
        <f t="shared" si="560"/>
        <v>0</v>
      </c>
      <c r="J1400" s="95">
        <f t="shared" si="560"/>
        <v>0</v>
      </c>
      <c r="K1400" s="95">
        <f t="shared" si="560"/>
        <v>0</v>
      </c>
      <c r="L1400" s="95">
        <f t="shared" si="560"/>
        <v>0</v>
      </c>
      <c r="M1400" s="95">
        <f t="shared" si="560"/>
        <v>126080065359</v>
      </c>
      <c r="N1400" s="95">
        <f t="shared" si="560"/>
        <v>126080065359</v>
      </c>
      <c r="O1400" s="95">
        <f t="shared" si="560"/>
        <v>126080065359</v>
      </c>
      <c r="P1400" s="95">
        <f t="shared" si="560"/>
        <v>0</v>
      </c>
      <c r="Q1400" s="97">
        <f t="shared" si="560"/>
        <v>0</v>
      </c>
    </row>
    <row r="1401" spans="1:17" ht="18.600000000000001" thickBot="1" x14ac:dyDescent="0.35">
      <c r="A1401" s="79" t="s">
        <v>434</v>
      </c>
      <c r="B1401" s="15" t="s">
        <v>273</v>
      </c>
      <c r="C1401" s="21"/>
      <c r="D1401" s="21"/>
      <c r="E1401" s="21"/>
      <c r="F1401" s="85" t="s">
        <v>221</v>
      </c>
      <c r="G1401" s="95">
        <f t="shared" si="560"/>
        <v>126080065359</v>
      </c>
      <c r="H1401" s="95">
        <f t="shared" si="560"/>
        <v>0</v>
      </c>
      <c r="I1401" s="95">
        <f t="shared" si="560"/>
        <v>0</v>
      </c>
      <c r="J1401" s="95">
        <f t="shared" si="560"/>
        <v>0</v>
      </c>
      <c r="K1401" s="95">
        <f t="shared" si="560"/>
        <v>0</v>
      </c>
      <c r="L1401" s="95">
        <f t="shared" si="560"/>
        <v>0</v>
      </c>
      <c r="M1401" s="95">
        <f t="shared" si="560"/>
        <v>126080065359</v>
      </c>
      <c r="N1401" s="95">
        <f t="shared" si="560"/>
        <v>126080065359</v>
      </c>
      <c r="O1401" s="95">
        <f t="shared" si="560"/>
        <v>126080065359</v>
      </c>
      <c r="P1401" s="95">
        <f t="shared" si="560"/>
        <v>0</v>
      </c>
      <c r="Q1401" s="97">
        <f t="shared" si="560"/>
        <v>0</v>
      </c>
    </row>
    <row r="1402" spans="1:17" ht="18.600000000000001" thickBot="1" x14ac:dyDescent="0.35">
      <c r="A1402" s="79" t="s">
        <v>434</v>
      </c>
      <c r="B1402" s="20" t="s">
        <v>274</v>
      </c>
      <c r="C1402" s="21" t="s">
        <v>175</v>
      </c>
      <c r="D1402" s="21">
        <v>11</v>
      </c>
      <c r="E1402" s="21" t="s">
        <v>22</v>
      </c>
      <c r="F1402" s="88" t="s">
        <v>211</v>
      </c>
      <c r="G1402" s="90">
        <v>126080065359</v>
      </c>
      <c r="H1402" s="90">
        <v>0</v>
      </c>
      <c r="I1402" s="90">
        <v>0</v>
      </c>
      <c r="J1402" s="90">
        <v>0</v>
      </c>
      <c r="K1402" s="90">
        <v>0</v>
      </c>
      <c r="L1402" s="90">
        <f t="shared" si="551"/>
        <v>0</v>
      </c>
      <c r="M1402" s="90">
        <f t="shared" si="552"/>
        <v>126080065359</v>
      </c>
      <c r="N1402" s="90">
        <v>126080065359</v>
      </c>
      <c r="O1402" s="90">
        <v>126080065359</v>
      </c>
      <c r="P1402" s="90">
        <v>0</v>
      </c>
      <c r="Q1402" s="91">
        <v>0</v>
      </c>
    </row>
    <row r="1403" spans="1:17" ht="63" thickBot="1" x14ac:dyDescent="0.35">
      <c r="A1403" s="79" t="s">
        <v>434</v>
      </c>
      <c r="B1403" s="15" t="s">
        <v>275</v>
      </c>
      <c r="C1403" s="53"/>
      <c r="D1403" s="53"/>
      <c r="E1403" s="53"/>
      <c r="F1403" s="85" t="s">
        <v>276</v>
      </c>
      <c r="G1403" s="95">
        <f t="shared" ref="G1403:Q1405" si="561">+G1404</f>
        <v>91282312485</v>
      </c>
      <c r="H1403" s="95">
        <f t="shared" si="561"/>
        <v>0</v>
      </c>
      <c r="I1403" s="95">
        <f t="shared" si="561"/>
        <v>0</v>
      </c>
      <c r="J1403" s="95">
        <f t="shared" si="561"/>
        <v>0</v>
      </c>
      <c r="K1403" s="95">
        <f t="shared" si="561"/>
        <v>0</v>
      </c>
      <c r="L1403" s="95">
        <f t="shared" si="561"/>
        <v>0</v>
      </c>
      <c r="M1403" s="95">
        <f t="shared" si="561"/>
        <v>91282312485</v>
      </c>
      <c r="N1403" s="95">
        <f t="shared" si="561"/>
        <v>91282312485</v>
      </c>
      <c r="O1403" s="95">
        <f t="shared" si="561"/>
        <v>91282312485</v>
      </c>
      <c r="P1403" s="95">
        <f t="shared" si="561"/>
        <v>0</v>
      </c>
      <c r="Q1403" s="97">
        <f t="shared" si="561"/>
        <v>0</v>
      </c>
    </row>
    <row r="1404" spans="1:17" ht="63" thickBot="1" x14ac:dyDescent="0.35">
      <c r="A1404" s="79" t="s">
        <v>434</v>
      </c>
      <c r="B1404" s="15" t="s">
        <v>277</v>
      </c>
      <c r="C1404" s="21"/>
      <c r="D1404" s="21"/>
      <c r="E1404" s="21"/>
      <c r="F1404" s="104" t="s">
        <v>276</v>
      </c>
      <c r="G1404" s="95">
        <f t="shared" si="561"/>
        <v>91282312485</v>
      </c>
      <c r="H1404" s="95">
        <f t="shared" si="561"/>
        <v>0</v>
      </c>
      <c r="I1404" s="95">
        <f t="shared" si="561"/>
        <v>0</v>
      </c>
      <c r="J1404" s="95">
        <f t="shared" si="561"/>
        <v>0</v>
      </c>
      <c r="K1404" s="95">
        <f t="shared" si="561"/>
        <v>0</v>
      </c>
      <c r="L1404" s="95">
        <f t="shared" si="561"/>
        <v>0</v>
      </c>
      <c r="M1404" s="95">
        <f t="shared" si="561"/>
        <v>91282312485</v>
      </c>
      <c r="N1404" s="95">
        <f t="shared" si="561"/>
        <v>91282312485</v>
      </c>
      <c r="O1404" s="95">
        <f t="shared" si="561"/>
        <v>91282312485</v>
      </c>
      <c r="P1404" s="95">
        <f t="shared" si="561"/>
        <v>0</v>
      </c>
      <c r="Q1404" s="97">
        <f t="shared" si="561"/>
        <v>0</v>
      </c>
    </row>
    <row r="1405" spans="1:17" ht="18.600000000000001" thickBot="1" x14ac:dyDescent="0.35">
      <c r="A1405" s="79" t="s">
        <v>434</v>
      </c>
      <c r="B1405" s="15" t="s">
        <v>278</v>
      </c>
      <c r="C1405" s="21"/>
      <c r="D1405" s="21"/>
      <c r="E1405" s="21"/>
      <c r="F1405" s="85" t="s">
        <v>221</v>
      </c>
      <c r="G1405" s="95">
        <f t="shared" si="561"/>
        <v>91282312485</v>
      </c>
      <c r="H1405" s="95">
        <f t="shared" si="561"/>
        <v>0</v>
      </c>
      <c r="I1405" s="95">
        <f t="shared" si="561"/>
        <v>0</v>
      </c>
      <c r="J1405" s="95">
        <f t="shared" si="561"/>
        <v>0</v>
      </c>
      <c r="K1405" s="95">
        <f t="shared" si="561"/>
        <v>0</v>
      </c>
      <c r="L1405" s="95">
        <f t="shared" si="561"/>
        <v>0</v>
      </c>
      <c r="M1405" s="95">
        <f t="shared" si="561"/>
        <v>91282312485</v>
      </c>
      <c r="N1405" s="95">
        <f t="shared" si="561"/>
        <v>91282312485</v>
      </c>
      <c r="O1405" s="95">
        <f t="shared" si="561"/>
        <v>91282312485</v>
      </c>
      <c r="P1405" s="95">
        <f t="shared" si="561"/>
        <v>0</v>
      </c>
      <c r="Q1405" s="97">
        <f t="shared" si="561"/>
        <v>0</v>
      </c>
    </row>
    <row r="1406" spans="1:17" ht="18.600000000000001" thickBot="1" x14ac:dyDescent="0.35">
      <c r="A1406" s="79" t="s">
        <v>434</v>
      </c>
      <c r="B1406" s="20" t="s">
        <v>279</v>
      </c>
      <c r="C1406" s="21" t="s">
        <v>175</v>
      </c>
      <c r="D1406" s="21">
        <v>11</v>
      </c>
      <c r="E1406" s="21" t="s">
        <v>22</v>
      </c>
      <c r="F1406" s="88" t="s">
        <v>211</v>
      </c>
      <c r="G1406" s="90">
        <v>91282312485</v>
      </c>
      <c r="H1406" s="90">
        <v>0</v>
      </c>
      <c r="I1406" s="90">
        <v>0</v>
      </c>
      <c r="J1406" s="90">
        <v>0</v>
      </c>
      <c r="K1406" s="90">
        <v>0</v>
      </c>
      <c r="L1406" s="90">
        <f t="shared" si="551"/>
        <v>0</v>
      </c>
      <c r="M1406" s="90">
        <f t="shared" si="552"/>
        <v>91282312485</v>
      </c>
      <c r="N1406" s="90">
        <v>91282312485</v>
      </c>
      <c r="O1406" s="90">
        <v>91282312485</v>
      </c>
      <c r="P1406" s="90">
        <v>0</v>
      </c>
      <c r="Q1406" s="91">
        <v>0</v>
      </c>
    </row>
    <row r="1407" spans="1:17" ht="78.599999999999994" thickBot="1" x14ac:dyDescent="0.35">
      <c r="A1407" s="79" t="s">
        <v>434</v>
      </c>
      <c r="B1407" s="15" t="s">
        <v>280</v>
      </c>
      <c r="C1407" s="53"/>
      <c r="D1407" s="53"/>
      <c r="E1407" s="53"/>
      <c r="F1407" s="85" t="s">
        <v>281</v>
      </c>
      <c r="G1407" s="95">
        <f t="shared" ref="G1407:Q1409" si="562">+G1408</f>
        <v>175214577228</v>
      </c>
      <c r="H1407" s="95">
        <f t="shared" si="562"/>
        <v>0</v>
      </c>
      <c r="I1407" s="95">
        <f t="shared" si="562"/>
        <v>0</v>
      </c>
      <c r="J1407" s="95">
        <f t="shared" si="562"/>
        <v>0</v>
      </c>
      <c r="K1407" s="95">
        <f t="shared" si="562"/>
        <v>0</v>
      </c>
      <c r="L1407" s="95">
        <f t="shared" si="562"/>
        <v>0</v>
      </c>
      <c r="M1407" s="95">
        <f t="shared" si="562"/>
        <v>175214577228</v>
      </c>
      <c r="N1407" s="95">
        <f t="shared" si="562"/>
        <v>175214577228</v>
      </c>
      <c r="O1407" s="95">
        <f t="shared" si="562"/>
        <v>175214577228</v>
      </c>
      <c r="P1407" s="95">
        <f t="shared" si="562"/>
        <v>8358018752</v>
      </c>
      <c r="Q1407" s="97">
        <f t="shared" si="562"/>
        <v>8358018752</v>
      </c>
    </row>
    <row r="1408" spans="1:17" ht="78.599999999999994" thickBot="1" x14ac:dyDescent="0.35">
      <c r="A1408" s="79" t="s">
        <v>434</v>
      </c>
      <c r="B1408" s="15" t="s">
        <v>282</v>
      </c>
      <c r="C1408" s="21"/>
      <c r="D1408" s="21"/>
      <c r="E1408" s="21"/>
      <c r="F1408" s="104" t="s">
        <v>281</v>
      </c>
      <c r="G1408" s="95">
        <f t="shared" si="562"/>
        <v>175214577228</v>
      </c>
      <c r="H1408" s="95">
        <f t="shared" si="562"/>
        <v>0</v>
      </c>
      <c r="I1408" s="95">
        <f t="shared" si="562"/>
        <v>0</v>
      </c>
      <c r="J1408" s="95">
        <f t="shared" si="562"/>
        <v>0</v>
      </c>
      <c r="K1408" s="95">
        <f t="shared" si="562"/>
        <v>0</v>
      </c>
      <c r="L1408" s="95">
        <f t="shared" si="562"/>
        <v>0</v>
      </c>
      <c r="M1408" s="95">
        <f t="shared" si="562"/>
        <v>175214577228</v>
      </c>
      <c r="N1408" s="95">
        <f t="shared" si="562"/>
        <v>175214577228</v>
      </c>
      <c r="O1408" s="95">
        <f t="shared" si="562"/>
        <v>175214577228</v>
      </c>
      <c r="P1408" s="95">
        <f t="shared" si="562"/>
        <v>8358018752</v>
      </c>
      <c r="Q1408" s="97">
        <f t="shared" si="562"/>
        <v>8358018752</v>
      </c>
    </row>
    <row r="1409" spans="1:17" ht="18.600000000000001" thickBot="1" x14ac:dyDescent="0.35">
      <c r="A1409" s="79" t="s">
        <v>434</v>
      </c>
      <c r="B1409" s="15" t="s">
        <v>283</v>
      </c>
      <c r="C1409" s="21"/>
      <c r="D1409" s="21"/>
      <c r="E1409" s="21"/>
      <c r="F1409" s="85" t="s">
        <v>221</v>
      </c>
      <c r="G1409" s="95">
        <f t="shared" si="562"/>
        <v>175214577228</v>
      </c>
      <c r="H1409" s="95">
        <f t="shared" si="562"/>
        <v>0</v>
      </c>
      <c r="I1409" s="95">
        <f t="shared" si="562"/>
        <v>0</v>
      </c>
      <c r="J1409" s="95">
        <f t="shared" si="562"/>
        <v>0</v>
      </c>
      <c r="K1409" s="95">
        <f t="shared" si="562"/>
        <v>0</v>
      </c>
      <c r="L1409" s="95">
        <f t="shared" si="562"/>
        <v>0</v>
      </c>
      <c r="M1409" s="95">
        <f t="shared" si="562"/>
        <v>175214577228</v>
      </c>
      <c r="N1409" s="95">
        <f t="shared" si="562"/>
        <v>175214577228</v>
      </c>
      <c r="O1409" s="95">
        <f t="shared" si="562"/>
        <v>175214577228</v>
      </c>
      <c r="P1409" s="95">
        <f t="shared" si="562"/>
        <v>8358018752</v>
      </c>
      <c r="Q1409" s="97">
        <f t="shared" si="562"/>
        <v>8358018752</v>
      </c>
    </row>
    <row r="1410" spans="1:17" ht="18.600000000000001" thickBot="1" x14ac:dyDescent="0.35">
      <c r="A1410" s="79" t="s">
        <v>434</v>
      </c>
      <c r="B1410" s="20" t="s">
        <v>284</v>
      </c>
      <c r="C1410" s="21" t="s">
        <v>175</v>
      </c>
      <c r="D1410" s="21">
        <v>11</v>
      </c>
      <c r="E1410" s="21" t="s">
        <v>22</v>
      </c>
      <c r="F1410" s="88" t="s">
        <v>211</v>
      </c>
      <c r="G1410" s="90">
        <v>175214577228</v>
      </c>
      <c r="H1410" s="90">
        <v>0</v>
      </c>
      <c r="I1410" s="90">
        <v>0</v>
      </c>
      <c r="J1410" s="90">
        <v>0</v>
      </c>
      <c r="K1410" s="90">
        <v>0</v>
      </c>
      <c r="L1410" s="90">
        <f t="shared" si="551"/>
        <v>0</v>
      </c>
      <c r="M1410" s="90">
        <f t="shared" si="552"/>
        <v>175214577228</v>
      </c>
      <c r="N1410" s="90">
        <v>175214577228</v>
      </c>
      <c r="O1410" s="90">
        <v>175214577228</v>
      </c>
      <c r="P1410" s="90">
        <v>8358018752</v>
      </c>
      <c r="Q1410" s="91">
        <v>8358018752</v>
      </c>
    </row>
    <row r="1411" spans="1:17" ht="47.4" thickBot="1" x14ac:dyDescent="0.35">
      <c r="A1411" s="79" t="s">
        <v>434</v>
      </c>
      <c r="B1411" s="15" t="s">
        <v>285</v>
      </c>
      <c r="C1411" s="53"/>
      <c r="D1411" s="53"/>
      <c r="E1411" s="53"/>
      <c r="F1411" s="85" t="s">
        <v>286</v>
      </c>
      <c r="G1411" s="95">
        <f>+G1412</f>
        <v>109796058849</v>
      </c>
      <c r="H1411" s="95">
        <f t="shared" ref="H1411:Q1413" si="563">+H1412</f>
        <v>0</v>
      </c>
      <c r="I1411" s="95">
        <f t="shared" si="563"/>
        <v>0</v>
      </c>
      <c r="J1411" s="95">
        <f t="shared" si="563"/>
        <v>0</v>
      </c>
      <c r="K1411" s="95">
        <f t="shared" si="563"/>
        <v>0</v>
      </c>
      <c r="L1411" s="95">
        <f t="shared" si="563"/>
        <v>0</v>
      </c>
      <c r="M1411" s="95">
        <f t="shared" si="563"/>
        <v>109796058849</v>
      </c>
      <c r="N1411" s="95">
        <f t="shared" si="563"/>
        <v>109796058849</v>
      </c>
      <c r="O1411" s="95">
        <f t="shared" si="563"/>
        <v>109796058849</v>
      </c>
      <c r="P1411" s="95">
        <f t="shared" si="563"/>
        <v>19071686158</v>
      </c>
      <c r="Q1411" s="97">
        <f t="shared" si="563"/>
        <v>19071686158</v>
      </c>
    </row>
    <row r="1412" spans="1:17" ht="47.4" thickBot="1" x14ac:dyDescent="0.35">
      <c r="A1412" s="79" t="s">
        <v>434</v>
      </c>
      <c r="B1412" s="15" t="s">
        <v>287</v>
      </c>
      <c r="C1412" s="21"/>
      <c r="D1412" s="21"/>
      <c r="E1412" s="21"/>
      <c r="F1412" s="104" t="s">
        <v>286</v>
      </c>
      <c r="G1412" s="95">
        <f t="shared" ref="G1412:Q1413" si="564">+G1413</f>
        <v>109796058849</v>
      </c>
      <c r="H1412" s="95">
        <f t="shared" si="564"/>
        <v>0</v>
      </c>
      <c r="I1412" s="95">
        <f t="shared" si="564"/>
        <v>0</v>
      </c>
      <c r="J1412" s="95">
        <f t="shared" si="564"/>
        <v>0</v>
      </c>
      <c r="K1412" s="95">
        <f t="shared" si="564"/>
        <v>0</v>
      </c>
      <c r="L1412" s="95">
        <f t="shared" si="564"/>
        <v>0</v>
      </c>
      <c r="M1412" s="95">
        <f t="shared" si="564"/>
        <v>109796058849</v>
      </c>
      <c r="N1412" s="95">
        <f t="shared" si="564"/>
        <v>109796058849</v>
      </c>
      <c r="O1412" s="95">
        <f t="shared" si="564"/>
        <v>109796058849</v>
      </c>
      <c r="P1412" s="95">
        <f t="shared" si="564"/>
        <v>19071686158</v>
      </c>
      <c r="Q1412" s="97">
        <f t="shared" si="564"/>
        <v>19071686158</v>
      </c>
    </row>
    <row r="1413" spans="1:17" ht="18.600000000000001" thickBot="1" x14ac:dyDescent="0.35">
      <c r="A1413" s="79" t="s">
        <v>434</v>
      </c>
      <c r="B1413" s="15" t="s">
        <v>288</v>
      </c>
      <c r="C1413" s="21"/>
      <c r="D1413" s="21"/>
      <c r="E1413" s="21"/>
      <c r="F1413" s="85" t="s">
        <v>221</v>
      </c>
      <c r="G1413" s="95">
        <f t="shared" si="564"/>
        <v>109796058849</v>
      </c>
      <c r="H1413" s="95">
        <f t="shared" si="564"/>
        <v>0</v>
      </c>
      <c r="I1413" s="95">
        <f t="shared" si="564"/>
        <v>0</v>
      </c>
      <c r="J1413" s="95">
        <f t="shared" si="564"/>
        <v>0</v>
      </c>
      <c r="K1413" s="95">
        <f t="shared" si="564"/>
        <v>0</v>
      </c>
      <c r="L1413" s="95">
        <f t="shared" si="564"/>
        <v>0</v>
      </c>
      <c r="M1413" s="95">
        <f t="shared" si="564"/>
        <v>109796058849</v>
      </c>
      <c r="N1413" s="95">
        <f t="shared" si="563"/>
        <v>109796058849</v>
      </c>
      <c r="O1413" s="95">
        <f t="shared" si="563"/>
        <v>109796058849</v>
      </c>
      <c r="P1413" s="95">
        <f t="shared" si="563"/>
        <v>19071686158</v>
      </c>
      <c r="Q1413" s="97">
        <f t="shared" si="563"/>
        <v>19071686158</v>
      </c>
    </row>
    <row r="1414" spans="1:17" ht="18.600000000000001" thickBot="1" x14ac:dyDescent="0.35">
      <c r="A1414" s="79" t="s">
        <v>434</v>
      </c>
      <c r="B1414" s="20" t="s">
        <v>289</v>
      </c>
      <c r="C1414" s="53" t="s">
        <v>175</v>
      </c>
      <c r="D1414" s="53">
        <v>11</v>
      </c>
      <c r="E1414" s="21" t="s">
        <v>22</v>
      </c>
      <c r="F1414" s="88" t="s">
        <v>211</v>
      </c>
      <c r="G1414" s="90">
        <v>109796058849</v>
      </c>
      <c r="H1414" s="90">
        <v>0</v>
      </c>
      <c r="I1414" s="90">
        <v>0</v>
      </c>
      <c r="J1414" s="90">
        <v>0</v>
      </c>
      <c r="K1414" s="90">
        <v>0</v>
      </c>
      <c r="L1414" s="90">
        <f t="shared" si="551"/>
        <v>0</v>
      </c>
      <c r="M1414" s="90">
        <f t="shared" si="552"/>
        <v>109796058849</v>
      </c>
      <c r="N1414" s="90">
        <v>109796058849</v>
      </c>
      <c r="O1414" s="90">
        <v>109796058849</v>
      </c>
      <c r="P1414" s="90">
        <v>19071686158</v>
      </c>
      <c r="Q1414" s="91">
        <v>19071686158</v>
      </c>
    </row>
    <row r="1415" spans="1:17" ht="63" thickBot="1" x14ac:dyDescent="0.35">
      <c r="A1415" s="79" t="s">
        <v>434</v>
      </c>
      <c r="B1415" s="15" t="s">
        <v>290</v>
      </c>
      <c r="C1415" s="53"/>
      <c r="D1415" s="53"/>
      <c r="E1415" s="53"/>
      <c r="F1415" s="85" t="s">
        <v>291</v>
      </c>
      <c r="G1415" s="95">
        <f t="shared" ref="G1415:Q1417" si="565">+G1416</f>
        <v>216924287600</v>
      </c>
      <c r="H1415" s="95">
        <f t="shared" si="565"/>
        <v>0</v>
      </c>
      <c r="I1415" s="95">
        <f t="shared" si="565"/>
        <v>0</v>
      </c>
      <c r="J1415" s="95">
        <f t="shared" si="565"/>
        <v>0</v>
      </c>
      <c r="K1415" s="95">
        <f t="shared" si="565"/>
        <v>0</v>
      </c>
      <c r="L1415" s="95">
        <f t="shared" si="565"/>
        <v>0</v>
      </c>
      <c r="M1415" s="95">
        <f t="shared" si="565"/>
        <v>216924287600</v>
      </c>
      <c r="N1415" s="95">
        <f t="shared" si="565"/>
        <v>216924287600</v>
      </c>
      <c r="O1415" s="95">
        <f t="shared" si="565"/>
        <v>216924287600</v>
      </c>
      <c r="P1415" s="95">
        <f t="shared" si="565"/>
        <v>14013027754</v>
      </c>
      <c r="Q1415" s="97">
        <f t="shared" si="565"/>
        <v>14013027754</v>
      </c>
    </row>
    <row r="1416" spans="1:17" ht="63" thickBot="1" x14ac:dyDescent="0.35">
      <c r="A1416" s="79" t="s">
        <v>434</v>
      </c>
      <c r="B1416" s="15" t="s">
        <v>292</v>
      </c>
      <c r="C1416" s="21"/>
      <c r="D1416" s="21"/>
      <c r="E1416" s="21"/>
      <c r="F1416" s="104" t="s">
        <v>291</v>
      </c>
      <c r="G1416" s="95">
        <f t="shared" si="565"/>
        <v>216924287600</v>
      </c>
      <c r="H1416" s="95">
        <f t="shared" si="565"/>
        <v>0</v>
      </c>
      <c r="I1416" s="95">
        <f t="shared" si="565"/>
        <v>0</v>
      </c>
      <c r="J1416" s="95">
        <f t="shared" si="565"/>
        <v>0</v>
      </c>
      <c r="K1416" s="95">
        <f t="shared" si="565"/>
        <v>0</v>
      </c>
      <c r="L1416" s="95">
        <f t="shared" si="565"/>
        <v>0</v>
      </c>
      <c r="M1416" s="95">
        <f t="shared" si="565"/>
        <v>216924287600</v>
      </c>
      <c r="N1416" s="95">
        <f t="shared" si="565"/>
        <v>216924287600</v>
      </c>
      <c r="O1416" s="95">
        <f t="shared" si="565"/>
        <v>216924287600</v>
      </c>
      <c r="P1416" s="95">
        <f t="shared" si="565"/>
        <v>14013027754</v>
      </c>
      <c r="Q1416" s="97">
        <f t="shared" si="565"/>
        <v>14013027754</v>
      </c>
    </row>
    <row r="1417" spans="1:17" ht="18.600000000000001" thickBot="1" x14ac:dyDescent="0.35">
      <c r="A1417" s="79" t="s">
        <v>434</v>
      </c>
      <c r="B1417" s="15" t="s">
        <v>293</v>
      </c>
      <c r="C1417" s="21"/>
      <c r="D1417" s="21"/>
      <c r="E1417" s="21"/>
      <c r="F1417" s="85" t="s">
        <v>221</v>
      </c>
      <c r="G1417" s="95">
        <f t="shared" si="565"/>
        <v>216924287600</v>
      </c>
      <c r="H1417" s="95">
        <f t="shared" si="565"/>
        <v>0</v>
      </c>
      <c r="I1417" s="95">
        <f t="shared" si="565"/>
        <v>0</v>
      </c>
      <c r="J1417" s="95">
        <f t="shared" si="565"/>
        <v>0</v>
      </c>
      <c r="K1417" s="95">
        <f t="shared" si="565"/>
        <v>0</v>
      </c>
      <c r="L1417" s="95">
        <f t="shared" si="565"/>
        <v>0</v>
      </c>
      <c r="M1417" s="95">
        <f t="shared" si="565"/>
        <v>216924287600</v>
      </c>
      <c r="N1417" s="95">
        <f t="shared" si="565"/>
        <v>216924287600</v>
      </c>
      <c r="O1417" s="95">
        <f t="shared" si="565"/>
        <v>216924287600</v>
      </c>
      <c r="P1417" s="95">
        <f t="shared" si="565"/>
        <v>14013027754</v>
      </c>
      <c r="Q1417" s="97">
        <f t="shared" si="565"/>
        <v>14013027754</v>
      </c>
    </row>
    <row r="1418" spans="1:17" ht="18.600000000000001" thickBot="1" x14ac:dyDescent="0.35">
      <c r="A1418" s="79" t="s">
        <v>434</v>
      </c>
      <c r="B1418" s="20" t="s">
        <v>294</v>
      </c>
      <c r="C1418" s="21" t="s">
        <v>175</v>
      </c>
      <c r="D1418" s="21">
        <v>11</v>
      </c>
      <c r="E1418" s="21" t="s">
        <v>22</v>
      </c>
      <c r="F1418" s="88" t="s">
        <v>211</v>
      </c>
      <c r="G1418" s="90">
        <v>216924287600</v>
      </c>
      <c r="H1418" s="90">
        <v>0</v>
      </c>
      <c r="I1418" s="90">
        <v>0</v>
      </c>
      <c r="J1418" s="90">
        <v>0</v>
      </c>
      <c r="K1418" s="90">
        <v>0</v>
      </c>
      <c r="L1418" s="90">
        <f t="shared" si="551"/>
        <v>0</v>
      </c>
      <c r="M1418" s="90">
        <f t="shared" si="552"/>
        <v>216924287600</v>
      </c>
      <c r="N1418" s="90">
        <v>216924287600</v>
      </c>
      <c r="O1418" s="90">
        <v>216924287600</v>
      </c>
      <c r="P1418" s="90">
        <v>14013027754</v>
      </c>
      <c r="Q1418" s="91">
        <v>14013027754</v>
      </c>
    </row>
    <row r="1419" spans="1:17" ht="63" thickBot="1" x14ac:dyDescent="0.35">
      <c r="A1419" s="79" t="s">
        <v>434</v>
      </c>
      <c r="B1419" s="15" t="s">
        <v>295</v>
      </c>
      <c r="C1419" s="53"/>
      <c r="D1419" s="53"/>
      <c r="E1419" s="53"/>
      <c r="F1419" s="85" t="s">
        <v>296</v>
      </c>
      <c r="G1419" s="95">
        <f t="shared" ref="G1419:Q1421" si="566">+G1420</f>
        <v>263086153404</v>
      </c>
      <c r="H1419" s="95">
        <f t="shared" si="566"/>
        <v>0</v>
      </c>
      <c r="I1419" s="95">
        <f t="shared" si="566"/>
        <v>0</v>
      </c>
      <c r="J1419" s="95">
        <f t="shared" si="566"/>
        <v>0</v>
      </c>
      <c r="K1419" s="95">
        <f t="shared" si="566"/>
        <v>0</v>
      </c>
      <c r="L1419" s="95">
        <f t="shared" si="566"/>
        <v>0</v>
      </c>
      <c r="M1419" s="95">
        <f t="shared" si="566"/>
        <v>263086153404</v>
      </c>
      <c r="N1419" s="95">
        <f t="shared" si="566"/>
        <v>263086153404</v>
      </c>
      <c r="O1419" s="95">
        <f t="shared" si="566"/>
        <v>263086153404</v>
      </c>
      <c r="P1419" s="95">
        <f t="shared" si="566"/>
        <v>0</v>
      </c>
      <c r="Q1419" s="97">
        <f t="shared" si="566"/>
        <v>0</v>
      </c>
    </row>
    <row r="1420" spans="1:17" ht="63" thickBot="1" x14ac:dyDescent="0.35">
      <c r="A1420" s="79" t="s">
        <v>434</v>
      </c>
      <c r="B1420" s="15" t="s">
        <v>297</v>
      </c>
      <c r="C1420" s="21"/>
      <c r="D1420" s="21"/>
      <c r="E1420" s="21"/>
      <c r="F1420" s="104" t="s">
        <v>296</v>
      </c>
      <c r="G1420" s="95">
        <f t="shared" si="566"/>
        <v>263086153404</v>
      </c>
      <c r="H1420" s="95">
        <f t="shared" si="566"/>
        <v>0</v>
      </c>
      <c r="I1420" s="95">
        <f t="shared" si="566"/>
        <v>0</v>
      </c>
      <c r="J1420" s="95">
        <f t="shared" si="566"/>
        <v>0</v>
      </c>
      <c r="K1420" s="95">
        <f t="shared" si="566"/>
        <v>0</v>
      </c>
      <c r="L1420" s="95">
        <f t="shared" si="566"/>
        <v>0</v>
      </c>
      <c r="M1420" s="95">
        <f t="shared" si="566"/>
        <v>263086153404</v>
      </c>
      <c r="N1420" s="95">
        <f t="shared" si="566"/>
        <v>263086153404</v>
      </c>
      <c r="O1420" s="95">
        <f t="shared" si="566"/>
        <v>263086153404</v>
      </c>
      <c r="P1420" s="95">
        <f t="shared" si="566"/>
        <v>0</v>
      </c>
      <c r="Q1420" s="97">
        <f t="shared" si="566"/>
        <v>0</v>
      </c>
    </row>
    <row r="1421" spans="1:17" ht="18.600000000000001" thickBot="1" x14ac:dyDescent="0.35">
      <c r="A1421" s="79" t="s">
        <v>434</v>
      </c>
      <c r="B1421" s="15" t="s">
        <v>298</v>
      </c>
      <c r="C1421" s="21"/>
      <c r="D1421" s="21"/>
      <c r="E1421" s="21"/>
      <c r="F1421" s="85" t="s">
        <v>221</v>
      </c>
      <c r="G1421" s="95">
        <f t="shared" si="566"/>
        <v>263086153404</v>
      </c>
      <c r="H1421" s="95">
        <f t="shared" si="566"/>
        <v>0</v>
      </c>
      <c r="I1421" s="95">
        <f t="shared" si="566"/>
        <v>0</v>
      </c>
      <c r="J1421" s="95">
        <f t="shared" si="566"/>
        <v>0</v>
      </c>
      <c r="K1421" s="95">
        <f t="shared" si="566"/>
        <v>0</v>
      </c>
      <c r="L1421" s="95">
        <f t="shared" si="566"/>
        <v>0</v>
      </c>
      <c r="M1421" s="95">
        <f t="shared" si="566"/>
        <v>263086153404</v>
      </c>
      <c r="N1421" s="95">
        <f t="shared" si="566"/>
        <v>263086153404</v>
      </c>
      <c r="O1421" s="95">
        <f t="shared" si="566"/>
        <v>263086153404</v>
      </c>
      <c r="P1421" s="95">
        <f t="shared" si="566"/>
        <v>0</v>
      </c>
      <c r="Q1421" s="97">
        <f t="shared" si="566"/>
        <v>0</v>
      </c>
    </row>
    <row r="1422" spans="1:17" ht="18.600000000000001" thickBot="1" x14ac:dyDescent="0.35">
      <c r="A1422" s="79" t="s">
        <v>434</v>
      </c>
      <c r="B1422" s="20" t="s">
        <v>299</v>
      </c>
      <c r="C1422" s="21" t="s">
        <v>175</v>
      </c>
      <c r="D1422" s="21">
        <v>11</v>
      </c>
      <c r="E1422" s="21" t="s">
        <v>22</v>
      </c>
      <c r="F1422" s="88" t="s">
        <v>211</v>
      </c>
      <c r="G1422" s="90">
        <v>263086153404</v>
      </c>
      <c r="H1422" s="90">
        <v>0</v>
      </c>
      <c r="I1422" s="90">
        <v>0</v>
      </c>
      <c r="J1422" s="90">
        <v>0</v>
      </c>
      <c r="K1422" s="90">
        <v>0</v>
      </c>
      <c r="L1422" s="90">
        <f t="shared" si="551"/>
        <v>0</v>
      </c>
      <c r="M1422" s="90">
        <f t="shared" si="552"/>
        <v>263086153404</v>
      </c>
      <c r="N1422" s="90">
        <v>263086153404</v>
      </c>
      <c r="O1422" s="90">
        <v>263086153404</v>
      </c>
      <c r="P1422" s="90">
        <v>0</v>
      </c>
      <c r="Q1422" s="91">
        <v>0</v>
      </c>
    </row>
    <row r="1423" spans="1:17" ht="63" thickBot="1" x14ac:dyDescent="0.35">
      <c r="A1423" s="79" t="s">
        <v>434</v>
      </c>
      <c r="B1423" s="15" t="s">
        <v>300</v>
      </c>
      <c r="C1423" s="53"/>
      <c r="D1423" s="53"/>
      <c r="E1423" s="53"/>
      <c r="F1423" s="85" t="s">
        <v>301</v>
      </c>
      <c r="G1423" s="95">
        <f t="shared" ref="G1423:Q1425" si="567">+G1424</f>
        <v>138383140985</v>
      </c>
      <c r="H1423" s="95">
        <f t="shared" si="567"/>
        <v>0</v>
      </c>
      <c r="I1423" s="95">
        <f t="shared" si="567"/>
        <v>0</v>
      </c>
      <c r="J1423" s="95">
        <f t="shared" si="567"/>
        <v>0</v>
      </c>
      <c r="K1423" s="95">
        <f t="shared" si="567"/>
        <v>0</v>
      </c>
      <c r="L1423" s="95">
        <f t="shared" si="567"/>
        <v>0</v>
      </c>
      <c r="M1423" s="95">
        <f t="shared" si="567"/>
        <v>138383140985</v>
      </c>
      <c r="N1423" s="95">
        <f t="shared" si="567"/>
        <v>138383140985</v>
      </c>
      <c r="O1423" s="95">
        <f t="shared" si="567"/>
        <v>138383140985</v>
      </c>
      <c r="P1423" s="95">
        <f t="shared" si="567"/>
        <v>27914520438</v>
      </c>
      <c r="Q1423" s="97">
        <f t="shared" si="567"/>
        <v>27914520438</v>
      </c>
    </row>
    <row r="1424" spans="1:17" ht="63" thickBot="1" x14ac:dyDescent="0.35">
      <c r="A1424" s="79" t="s">
        <v>434</v>
      </c>
      <c r="B1424" s="15" t="s">
        <v>302</v>
      </c>
      <c r="C1424" s="21"/>
      <c r="D1424" s="21"/>
      <c r="E1424" s="21"/>
      <c r="F1424" s="104" t="s">
        <v>301</v>
      </c>
      <c r="G1424" s="95">
        <f t="shared" si="567"/>
        <v>138383140985</v>
      </c>
      <c r="H1424" s="95">
        <f t="shared" si="567"/>
        <v>0</v>
      </c>
      <c r="I1424" s="95">
        <f t="shared" si="567"/>
        <v>0</v>
      </c>
      <c r="J1424" s="95">
        <f t="shared" si="567"/>
        <v>0</v>
      </c>
      <c r="K1424" s="95">
        <f t="shared" si="567"/>
        <v>0</v>
      </c>
      <c r="L1424" s="95">
        <f t="shared" si="567"/>
        <v>0</v>
      </c>
      <c r="M1424" s="95">
        <f t="shared" si="567"/>
        <v>138383140985</v>
      </c>
      <c r="N1424" s="95">
        <f t="shared" si="567"/>
        <v>138383140985</v>
      </c>
      <c r="O1424" s="95">
        <f t="shared" si="567"/>
        <v>138383140985</v>
      </c>
      <c r="P1424" s="95">
        <f t="shared" si="567"/>
        <v>27914520438</v>
      </c>
      <c r="Q1424" s="97">
        <f t="shared" si="567"/>
        <v>27914520438</v>
      </c>
    </row>
    <row r="1425" spans="1:17" ht="18.600000000000001" thickBot="1" x14ac:dyDescent="0.35">
      <c r="A1425" s="79" t="s">
        <v>434</v>
      </c>
      <c r="B1425" s="15" t="s">
        <v>303</v>
      </c>
      <c r="C1425" s="21"/>
      <c r="D1425" s="21"/>
      <c r="E1425" s="21"/>
      <c r="F1425" s="85" t="s">
        <v>221</v>
      </c>
      <c r="G1425" s="95">
        <f t="shared" si="567"/>
        <v>138383140985</v>
      </c>
      <c r="H1425" s="95">
        <f t="shared" si="567"/>
        <v>0</v>
      </c>
      <c r="I1425" s="95">
        <f t="shared" si="567"/>
        <v>0</v>
      </c>
      <c r="J1425" s="95">
        <f t="shared" si="567"/>
        <v>0</v>
      </c>
      <c r="K1425" s="95">
        <f t="shared" si="567"/>
        <v>0</v>
      </c>
      <c r="L1425" s="95">
        <f t="shared" si="567"/>
        <v>0</v>
      </c>
      <c r="M1425" s="95">
        <f t="shared" si="567"/>
        <v>138383140985</v>
      </c>
      <c r="N1425" s="95">
        <f t="shared" si="567"/>
        <v>138383140985</v>
      </c>
      <c r="O1425" s="95">
        <f t="shared" si="567"/>
        <v>138383140985</v>
      </c>
      <c r="P1425" s="95">
        <f t="shared" si="567"/>
        <v>27914520438</v>
      </c>
      <c r="Q1425" s="97">
        <f t="shared" si="567"/>
        <v>27914520438</v>
      </c>
    </row>
    <row r="1426" spans="1:17" ht="18.600000000000001" thickBot="1" x14ac:dyDescent="0.35">
      <c r="A1426" s="79" t="s">
        <v>434</v>
      </c>
      <c r="B1426" s="20" t="s">
        <v>304</v>
      </c>
      <c r="C1426" s="21" t="s">
        <v>175</v>
      </c>
      <c r="D1426" s="21">
        <v>11</v>
      </c>
      <c r="E1426" s="21" t="s">
        <v>22</v>
      </c>
      <c r="F1426" s="88" t="s">
        <v>211</v>
      </c>
      <c r="G1426" s="90">
        <v>138383140985</v>
      </c>
      <c r="H1426" s="90">
        <v>0</v>
      </c>
      <c r="I1426" s="90">
        <v>0</v>
      </c>
      <c r="J1426" s="90">
        <v>0</v>
      </c>
      <c r="K1426" s="90">
        <v>0</v>
      </c>
      <c r="L1426" s="90">
        <f t="shared" si="551"/>
        <v>0</v>
      </c>
      <c r="M1426" s="90">
        <f t="shared" si="552"/>
        <v>138383140985</v>
      </c>
      <c r="N1426" s="90">
        <v>138383140985</v>
      </c>
      <c r="O1426" s="90">
        <v>138383140985</v>
      </c>
      <c r="P1426" s="90">
        <v>27914520438</v>
      </c>
      <c r="Q1426" s="91">
        <v>27914520438</v>
      </c>
    </row>
    <row r="1427" spans="1:17" ht="63" thickBot="1" x14ac:dyDescent="0.35">
      <c r="A1427" s="79" t="s">
        <v>434</v>
      </c>
      <c r="B1427" s="15" t="s">
        <v>305</v>
      </c>
      <c r="C1427" s="53"/>
      <c r="D1427" s="53"/>
      <c r="E1427" s="53"/>
      <c r="F1427" s="85" t="s">
        <v>306</v>
      </c>
      <c r="G1427" s="95">
        <f t="shared" ref="G1427:Q1429" si="568">+G1428</f>
        <v>325658709524</v>
      </c>
      <c r="H1427" s="95">
        <f t="shared" si="568"/>
        <v>0</v>
      </c>
      <c r="I1427" s="95">
        <f t="shared" si="568"/>
        <v>0</v>
      </c>
      <c r="J1427" s="95">
        <f t="shared" si="568"/>
        <v>0</v>
      </c>
      <c r="K1427" s="95">
        <f t="shared" si="568"/>
        <v>0</v>
      </c>
      <c r="L1427" s="95">
        <f t="shared" si="568"/>
        <v>0</v>
      </c>
      <c r="M1427" s="95">
        <f t="shared" si="568"/>
        <v>325658709524</v>
      </c>
      <c r="N1427" s="95">
        <f t="shared" si="568"/>
        <v>325658709524</v>
      </c>
      <c r="O1427" s="95">
        <f t="shared" si="568"/>
        <v>325658709524</v>
      </c>
      <c r="P1427" s="95">
        <f t="shared" si="568"/>
        <v>0</v>
      </c>
      <c r="Q1427" s="97">
        <f t="shared" si="568"/>
        <v>0</v>
      </c>
    </row>
    <row r="1428" spans="1:17" ht="63" thickBot="1" x14ac:dyDescent="0.35">
      <c r="A1428" s="79" t="s">
        <v>434</v>
      </c>
      <c r="B1428" s="15" t="s">
        <v>307</v>
      </c>
      <c r="C1428" s="21"/>
      <c r="D1428" s="21"/>
      <c r="E1428" s="21"/>
      <c r="F1428" s="104" t="s">
        <v>306</v>
      </c>
      <c r="G1428" s="95">
        <f t="shared" si="568"/>
        <v>325658709524</v>
      </c>
      <c r="H1428" s="95">
        <f t="shared" si="568"/>
        <v>0</v>
      </c>
      <c r="I1428" s="95">
        <f t="shared" si="568"/>
        <v>0</v>
      </c>
      <c r="J1428" s="95">
        <f t="shared" si="568"/>
        <v>0</v>
      </c>
      <c r="K1428" s="95">
        <f t="shared" si="568"/>
        <v>0</v>
      </c>
      <c r="L1428" s="95">
        <f t="shared" si="568"/>
        <v>0</v>
      </c>
      <c r="M1428" s="95">
        <f t="shared" si="568"/>
        <v>325658709524</v>
      </c>
      <c r="N1428" s="95">
        <f t="shared" si="568"/>
        <v>325658709524</v>
      </c>
      <c r="O1428" s="95">
        <f t="shared" si="568"/>
        <v>325658709524</v>
      </c>
      <c r="P1428" s="95">
        <f t="shared" si="568"/>
        <v>0</v>
      </c>
      <c r="Q1428" s="97">
        <f t="shared" si="568"/>
        <v>0</v>
      </c>
    </row>
    <row r="1429" spans="1:17" ht="18.600000000000001" thickBot="1" x14ac:dyDescent="0.35">
      <c r="A1429" s="79" t="s">
        <v>434</v>
      </c>
      <c r="B1429" s="15" t="s">
        <v>308</v>
      </c>
      <c r="C1429" s="21"/>
      <c r="D1429" s="21"/>
      <c r="E1429" s="21"/>
      <c r="F1429" s="85" t="s">
        <v>221</v>
      </c>
      <c r="G1429" s="95">
        <f t="shared" si="568"/>
        <v>325658709524</v>
      </c>
      <c r="H1429" s="95">
        <f t="shared" si="568"/>
        <v>0</v>
      </c>
      <c r="I1429" s="95">
        <f t="shared" si="568"/>
        <v>0</v>
      </c>
      <c r="J1429" s="95">
        <f t="shared" si="568"/>
        <v>0</v>
      </c>
      <c r="K1429" s="95">
        <f t="shared" si="568"/>
        <v>0</v>
      </c>
      <c r="L1429" s="95">
        <f t="shared" si="568"/>
        <v>0</v>
      </c>
      <c r="M1429" s="95">
        <f t="shared" si="568"/>
        <v>325658709524</v>
      </c>
      <c r="N1429" s="95">
        <f t="shared" si="568"/>
        <v>325658709524</v>
      </c>
      <c r="O1429" s="95">
        <f t="shared" si="568"/>
        <v>325658709524</v>
      </c>
      <c r="P1429" s="95">
        <f t="shared" si="568"/>
        <v>0</v>
      </c>
      <c r="Q1429" s="97">
        <f t="shared" si="568"/>
        <v>0</v>
      </c>
    </row>
    <row r="1430" spans="1:17" ht="18.600000000000001" thickBot="1" x14ac:dyDescent="0.35">
      <c r="A1430" s="79" t="s">
        <v>434</v>
      </c>
      <c r="B1430" s="20" t="s">
        <v>309</v>
      </c>
      <c r="C1430" s="21" t="s">
        <v>175</v>
      </c>
      <c r="D1430" s="21">
        <v>11</v>
      </c>
      <c r="E1430" s="21" t="s">
        <v>22</v>
      </c>
      <c r="F1430" s="88" t="s">
        <v>211</v>
      </c>
      <c r="G1430" s="90">
        <v>325658709524</v>
      </c>
      <c r="H1430" s="90">
        <v>0</v>
      </c>
      <c r="I1430" s="90">
        <v>0</v>
      </c>
      <c r="J1430" s="90">
        <v>0</v>
      </c>
      <c r="K1430" s="90">
        <v>0</v>
      </c>
      <c r="L1430" s="90">
        <f t="shared" si="551"/>
        <v>0</v>
      </c>
      <c r="M1430" s="90">
        <f t="shared" si="552"/>
        <v>325658709524</v>
      </c>
      <c r="N1430" s="90">
        <v>325658709524</v>
      </c>
      <c r="O1430" s="90">
        <v>325658709524</v>
      </c>
      <c r="P1430" s="90">
        <v>0</v>
      </c>
      <c r="Q1430" s="91">
        <v>0</v>
      </c>
    </row>
    <row r="1431" spans="1:17" ht="63" thickBot="1" x14ac:dyDescent="0.35">
      <c r="A1431" s="79" t="s">
        <v>434</v>
      </c>
      <c r="B1431" s="15" t="s">
        <v>310</v>
      </c>
      <c r="C1431" s="53"/>
      <c r="D1431" s="53"/>
      <c r="E1431" s="53"/>
      <c r="F1431" s="85" t="s">
        <v>311</v>
      </c>
      <c r="G1431" s="95">
        <f>+G1432</f>
        <v>101620433497</v>
      </c>
      <c r="H1431" s="95">
        <f t="shared" ref="H1431:Q1433" si="569">+H1432</f>
        <v>0</v>
      </c>
      <c r="I1431" s="95">
        <f t="shared" si="569"/>
        <v>0</v>
      </c>
      <c r="J1431" s="95">
        <f t="shared" si="569"/>
        <v>0</v>
      </c>
      <c r="K1431" s="95">
        <f t="shared" si="569"/>
        <v>0</v>
      </c>
      <c r="L1431" s="95">
        <f t="shared" si="569"/>
        <v>0</v>
      </c>
      <c r="M1431" s="95">
        <f t="shared" si="569"/>
        <v>101620433497</v>
      </c>
      <c r="N1431" s="95">
        <f t="shared" si="569"/>
        <v>101620433497</v>
      </c>
      <c r="O1431" s="95">
        <f t="shared" si="569"/>
        <v>101620433497</v>
      </c>
      <c r="P1431" s="95">
        <f t="shared" si="569"/>
        <v>89796372</v>
      </c>
      <c r="Q1431" s="97">
        <f t="shared" si="569"/>
        <v>89796372</v>
      </c>
    </row>
    <row r="1432" spans="1:17" ht="63" thickBot="1" x14ac:dyDescent="0.35">
      <c r="A1432" s="79" t="s">
        <v>434</v>
      </c>
      <c r="B1432" s="15" t="s">
        <v>312</v>
      </c>
      <c r="C1432" s="21"/>
      <c r="D1432" s="21"/>
      <c r="E1432" s="21"/>
      <c r="F1432" s="104" t="s">
        <v>311</v>
      </c>
      <c r="G1432" s="95">
        <f t="shared" ref="G1432:Q1433" si="570">+G1433</f>
        <v>101620433497</v>
      </c>
      <c r="H1432" s="95">
        <f t="shared" si="570"/>
        <v>0</v>
      </c>
      <c r="I1432" s="95">
        <f t="shared" si="570"/>
        <v>0</v>
      </c>
      <c r="J1432" s="95">
        <f t="shared" si="570"/>
        <v>0</v>
      </c>
      <c r="K1432" s="95">
        <f t="shared" si="570"/>
        <v>0</v>
      </c>
      <c r="L1432" s="95">
        <f t="shared" si="570"/>
        <v>0</v>
      </c>
      <c r="M1432" s="95">
        <f t="shared" si="570"/>
        <v>101620433497</v>
      </c>
      <c r="N1432" s="95">
        <f t="shared" si="570"/>
        <v>101620433497</v>
      </c>
      <c r="O1432" s="95">
        <f t="shared" si="570"/>
        <v>101620433497</v>
      </c>
      <c r="P1432" s="95">
        <f t="shared" si="570"/>
        <v>89796372</v>
      </c>
      <c r="Q1432" s="97">
        <f t="shared" si="570"/>
        <v>89796372</v>
      </c>
    </row>
    <row r="1433" spans="1:17" ht="18.600000000000001" thickBot="1" x14ac:dyDescent="0.35">
      <c r="A1433" s="79" t="s">
        <v>434</v>
      </c>
      <c r="B1433" s="15" t="s">
        <v>313</v>
      </c>
      <c r="C1433" s="21"/>
      <c r="D1433" s="21"/>
      <c r="E1433" s="21"/>
      <c r="F1433" s="85" t="s">
        <v>221</v>
      </c>
      <c r="G1433" s="95">
        <f t="shared" si="570"/>
        <v>101620433497</v>
      </c>
      <c r="H1433" s="95">
        <f t="shared" si="570"/>
        <v>0</v>
      </c>
      <c r="I1433" s="95">
        <f t="shared" si="570"/>
        <v>0</v>
      </c>
      <c r="J1433" s="95">
        <f t="shared" si="570"/>
        <v>0</v>
      </c>
      <c r="K1433" s="95">
        <f t="shared" si="570"/>
        <v>0</v>
      </c>
      <c r="L1433" s="95">
        <f t="shared" si="570"/>
        <v>0</v>
      </c>
      <c r="M1433" s="95">
        <f t="shared" si="570"/>
        <v>101620433497</v>
      </c>
      <c r="N1433" s="95">
        <f t="shared" si="569"/>
        <v>101620433497</v>
      </c>
      <c r="O1433" s="95">
        <f t="shared" si="569"/>
        <v>101620433497</v>
      </c>
      <c r="P1433" s="95">
        <f t="shared" si="569"/>
        <v>89796372</v>
      </c>
      <c r="Q1433" s="97">
        <f t="shared" si="569"/>
        <v>89796372</v>
      </c>
    </row>
    <row r="1434" spans="1:17" ht="18.600000000000001" thickBot="1" x14ac:dyDescent="0.35">
      <c r="A1434" s="79" t="s">
        <v>434</v>
      </c>
      <c r="B1434" s="20" t="s">
        <v>314</v>
      </c>
      <c r="C1434" s="21" t="s">
        <v>175</v>
      </c>
      <c r="D1434" s="21">
        <v>11</v>
      </c>
      <c r="E1434" s="21" t="s">
        <v>22</v>
      </c>
      <c r="F1434" s="88" t="s">
        <v>211</v>
      </c>
      <c r="G1434" s="90">
        <v>101620433497</v>
      </c>
      <c r="H1434" s="90">
        <v>0</v>
      </c>
      <c r="I1434" s="90">
        <v>0</v>
      </c>
      <c r="J1434" s="90">
        <v>0</v>
      </c>
      <c r="K1434" s="90">
        <v>0</v>
      </c>
      <c r="L1434" s="90">
        <f t="shared" si="551"/>
        <v>0</v>
      </c>
      <c r="M1434" s="90">
        <f t="shared" si="552"/>
        <v>101620433497</v>
      </c>
      <c r="N1434" s="90">
        <v>101620433497</v>
      </c>
      <c r="O1434" s="90">
        <v>101620433497</v>
      </c>
      <c r="P1434" s="90">
        <v>89796372</v>
      </c>
      <c r="Q1434" s="91">
        <v>89796372</v>
      </c>
    </row>
    <row r="1435" spans="1:17" ht="63" thickBot="1" x14ac:dyDescent="0.35">
      <c r="A1435" s="79" t="s">
        <v>434</v>
      </c>
      <c r="B1435" s="15" t="s">
        <v>315</v>
      </c>
      <c r="C1435" s="53"/>
      <c r="D1435" s="53"/>
      <c r="E1435" s="53"/>
      <c r="F1435" s="85" t="s">
        <v>316</v>
      </c>
      <c r="G1435" s="95">
        <f t="shared" ref="G1435:Q1437" si="571">+G1436</f>
        <v>331558916195</v>
      </c>
      <c r="H1435" s="95">
        <f t="shared" si="571"/>
        <v>0</v>
      </c>
      <c r="I1435" s="95">
        <f t="shared" si="571"/>
        <v>0</v>
      </c>
      <c r="J1435" s="95">
        <f t="shared" si="571"/>
        <v>0</v>
      </c>
      <c r="K1435" s="95">
        <f t="shared" si="571"/>
        <v>0</v>
      </c>
      <c r="L1435" s="95">
        <f t="shared" si="571"/>
        <v>0</v>
      </c>
      <c r="M1435" s="95">
        <f t="shared" si="571"/>
        <v>331558916195</v>
      </c>
      <c r="N1435" s="95">
        <f t="shared" si="571"/>
        <v>331558916195</v>
      </c>
      <c r="O1435" s="95">
        <f t="shared" si="571"/>
        <v>331558916195</v>
      </c>
      <c r="P1435" s="95">
        <f t="shared" si="571"/>
        <v>0</v>
      </c>
      <c r="Q1435" s="97">
        <f t="shared" si="571"/>
        <v>0</v>
      </c>
    </row>
    <row r="1436" spans="1:17" ht="63" thickBot="1" x14ac:dyDescent="0.35">
      <c r="A1436" s="79" t="s">
        <v>434</v>
      </c>
      <c r="B1436" s="15" t="s">
        <v>317</v>
      </c>
      <c r="C1436" s="21"/>
      <c r="D1436" s="21"/>
      <c r="E1436" s="21"/>
      <c r="F1436" s="85" t="s">
        <v>316</v>
      </c>
      <c r="G1436" s="95">
        <f t="shared" si="571"/>
        <v>331558916195</v>
      </c>
      <c r="H1436" s="95">
        <f t="shared" si="571"/>
        <v>0</v>
      </c>
      <c r="I1436" s="95">
        <f t="shared" si="571"/>
        <v>0</v>
      </c>
      <c r="J1436" s="95">
        <f t="shared" si="571"/>
        <v>0</v>
      </c>
      <c r="K1436" s="95">
        <f t="shared" si="571"/>
        <v>0</v>
      </c>
      <c r="L1436" s="95">
        <f t="shared" si="571"/>
        <v>0</v>
      </c>
      <c r="M1436" s="95">
        <f t="shared" si="571"/>
        <v>331558916195</v>
      </c>
      <c r="N1436" s="95">
        <f t="shared" si="571"/>
        <v>331558916195</v>
      </c>
      <c r="O1436" s="95">
        <f t="shared" si="571"/>
        <v>331558916195</v>
      </c>
      <c r="P1436" s="95">
        <f t="shared" si="571"/>
        <v>0</v>
      </c>
      <c r="Q1436" s="97">
        <f t="shared" si="571"/>
        <v>0</v>
      </c>
    </row>
    <row r="1437" spans="1:17" ht="18.600000000000001" thickBot="1" x14ac:dyDescent="0.35">
      <c r="A1437" s="79" t="s">
        <v>434</v>
      </c>
      <c r="B1437" s="15" t="s">
        <v>318</v>
      </c>
      <c r="C1437" s="21"/>
      <c r="D1437" s="21"/>
      <c r="E1437" s="21"/>
      <c r="F1437" s="85" t="s">
        <v>221</v>
      </c>
      <c r="G1437" s="95">
        <f t="shared" si="571"/>
        <v>331558916195</v>
      </c>
      <c r="H1437" s="95">
        <f t="shared" si="571"/>
        <v>0</v>
      </c>
      <c r="I1437" s="95">
        <f t="shared" si="571"/>
        <v>0</v>
      </c>
      <c r="J1437" s="95">
        <f t="shared" si="571"/>
        <v>0</v>
      </c>
      <c r="K1437" s="95">
        <f t="shared" si="571"/>
        <v>0</v>
      </c>
      <c r="L1437" s="95">
        <f t="shared" si="571"/>
        <v>0</v>
      </c>
      <c r="M1437" s="95">
        <f t="shared" si="571"/>
        <v>331558916195</v>
      </c>
      <c r="N1437" s="95">
        <f t="shared" si="571"/>
        <v>331558916195</v>
      </c>
      <c r="O1437" s="95">
        <f t="shared" si="571"/>
        <v>331558916195</v>
      </c>
      <c r="P1437" s="95">
        <f t="shared" si="571"/>
        <v>0</v>
      </c>
      <c r="Q1437" s="97">
        <f t="shared" si="571"/>
        <v>0</v>
      </c>
    </row>
    <row r="1438" spans="1:17" ht="18.600000000000001" thickBot="1" x14ac:dyDescent="0.35">
      <c r="A1438" s="79" t="s">
        <v>434</v>
      </c>
      <c r="B1438" s="20" t="s">
        <v>319</v>
      </c>
      <c r="C1438" s="21" t="s">
        <v>175</v>
      </c>
      <c r="D1438" s="21">
        <v>11</v>
      </c>
      <c r="E1438" s="21" t="s">
        <v>22</v>
      </c>
      <c r="F1438" s="88" t="s">
        <v>211</v>
      </c>
      <c r="G1438" s="90">
        <v>331558916195</v>
      </c>
      <c r="H1438" s="90">
        <v>0</v>
      </c>
      <c r="I1438" s="90">
        <v>0</v>
      </c>
      <c r="J1438" s="90">
        <v>0</v>
      </c>
      <c r="K1438" s="90">
        <v>0</v>
      </c>
      <c r="L1438" s="90">
        <f t="shared" si="551"/>
        <v>0</v>
      </c>
      <c r="M1438" s="90">
        <f t="shared" si="552"/>
        <v>331558916195</v>
      </c>
      <c r="N1438" s="90">
        <v>331558916195</v>
      </c>
      <c r="O1438" s="90">
        <v>331558916195</v>
      </c>
      <c r="P1438" s="90">
        <v>0</v>
      </c>
      <c r="Q1438" s="91">
        <v>0</v>
      </c>
    </row>
    <row r="1439" spans="1:17" ht="63" thickBot="1" x14ac:dyDescent="0.35">
      <c r="A1439" s="79" t="s">
        <v>434</v>
      </c>
      <c r="B1439" s="15" t="s">
        <v>320</v>
      </c>
      <c r="C1439" s="53"/>
      <c r="D1439" s="53"/>
      <c r="E1439" s="53"/>
      <c r="F1439" s="85" t="s">
        <v>321</v>
      </c>
      <c r="G1439" s="95">
        <f t="shared" ref="G1439:Q1441" si="572">+G1440</f>
        <v>57639326986</v>
      </c>
      <c r="H1439" s="95">
        <f t="shared" si="572"/>
        <v>0</v>
      </c>
      <c r="I1439" s="95">
        <f t="shared" si="572"/>
        <v>0</v>
      </c>
      <c r="J1439" s="95">
        <f t="shared" si="572"/>
        <v>0</v>
      </c>
      <c r="K1439" s="95">
        <f t="shared" si="572"/>
        <v>0</v>
      </c>
      <c r="L1439" s="95">
        <f t="shared" si="572"/>
        <v>0</v>
      </c>
      <c r="M1439" s="95">
        <f t="shared" si="572"/>
        <v>57639326986</v>
      </c>
      <c r="N1439" s="95">
        <f t="shared" si="572"/>
        <v>57639326986</v>
      </c>
      <c r="O1439" s="95">
        <f t="shared" si="572"/>
        <v>57639326986</v>
      </c>
      <c r="P1439" s="95">
        <f t="shared" si="572"/>
        <v>0</v>
      </c>
      <c r="Q1439" s="97">
        <f t="shared" si="572"/>
        <v>0</v>
      </c>
    </row>
    <row r="1440" spans="1:17" ht="63" thickBot="1" x14ac:dyDescent="0.35">
      <c r="A1440" s="79" t="s">
        <v>434</v>
      </c>
      <c r="B1440" s="15" t="s">
        <v>322</v>
      </c>
      <c r="C1440" s="21"/>
      <c r="D1440" s="21"/>
      <c r="E1440" s="21"/>
      <c r="F1440" s="104" t="s">
        <v>321</v>
      </c>
      <c r="G1440" s="95">
        <f t="shared" si="572"/>
        <v>57639326986</v>
      </c>
      <c r="H1440" s="95">
        <f t="shared" si="572"/>
        <v>0</v>
      </c>
      <c r="I1440" s="95">
        <f t="shared" si="572"/>
        <v>0</v>
      </c>
      <c r="J1440" s="95">
        <f t="shared" si="572"/>
        <v>0</v>
      </c>
      <c r="K1440" s="95">
        <f t="shared" si="572"/>
        <v>0</v>
      </c>
      <c r="L1440" s="95">
        <f t="shared" si="572"/>
        <v>0</v>
      </c>
      <c r="M1440" s="95">
        <f t="shared" si="572"/>
        <v>57639326986</v>
      </c>
      <c r="N1440" s="95">
        <f t="shared" si="572"/>
        <v>57639326986</v>
      </c>
      <c r="O1440" s="95">
        <f t="shared" si="572"/>
        <v>57639326986</v>
      </c>
      <c r="P1440" s="95">
        <f t="shared" si="572"/>
        <v>0</v>
      </c>
      <c r="Q1440" s="97">
        <f t="shared" si="572"/>
        <v>0</v>
      </c>
    </row>
    <row r="1441" spans="1:17" ht="18.600000000000001" thickBot="1" x14ac:dyDescent="0.35">
      <c r="A1441" s="79" t="s">
        <v>434</v>
      </c>
      <c r="B1441" s="15" t="s">
        <v>323</v>
      </c>
      <c r="C1441" s="21"/>
      <c r="D1441" s="21"/>
      <c r="E1441" s="21"/>
      <c r="F1441" s="85" t="s">
        <v>221</v>
      </c>
      <c r="G1441" s="95">
        <f t="shared" si="572"/>
        <v>57639326986</v>
      </c>
      <c r="H1441" s="95">
        <f t="shared" si="572"/>
        <v>0</v>
      </c>
      <c r="I1441" s="95">
        <f t="shared" si="572"/>
        <v>0</v>
      </c>
      <c r="J1441" s="95">
        <f t="shared" si="572"/>
        <v>0</v>
      </c>
      <c r="K1441" s="95">
        <f t="shared" si="572"/>
        <v>0</v>
      </c>
      <c r="L1441" s="95">
        <f t="shared" si="572"/>
        <v>0</v>
      </c>
      <c r="M1441" s="95">
        <f t="shared" si="572"/>
        <v>57639326986</v>
      </c>
      <c r="N1441" s="95">
        <f t="shared" si="572"/>
        <v>57639326986</v>
      </c>
      <c r="O1441" s="95">
        <f t="shared" si="572"/>
        <v>57639326986</v>
      </c>
      <c r="P1441" s="95">
        <f t="shared" si="572"/>
        <v>0</v>
      </c>
      <c r="Q1441" s="97">
        <f t="shared" si="572"/>
        <v>0</v>
      </c>
    </row>
    <row r="1442" spans="1:17" ht="18.600000000000001" thickBot="1" x14ac:dyDescent="0.35">
      <c r="A1442" s="79" t="s">
        <v>434</v>
      </c>
      <c r="B1442" s="20" t="s">
        <v>324</v>
      </c>
      <c r="C1442" s="21" t="s">
        <v>175</v>
      </c>
      <c r="D1442" s="21">
        <v>11</v>
      </c>
      <c r="E1442" s="21" t="s">
        <v>22</v>
      </c>
      <c r="F1442" s="88" t="s">
        <v>211</v>
      </c>
      <c r="G1442" s="90">
        <v>57639326986</v>
      </c>
      <c r="H1442" s="90">
        <v>0</v>
      </c>
      <c r="I1442" s="90">
        <v>0</v>
      </c>
      <c r="J1442" s="90">
        <v>0</v>
      </c>
      <c r="K1442" s="90">
        <v>0</v>
      </c>
      <c r="L1442" s="90">
        <f t="shared" si="551"/>
        <v>0</v>
      </c>
      <c r="M1442" s="90">
        <f t="shared" si="552"/>
        <v>57639326986</v>
      </c>
      <c r="N1442" s="90">
        <v>57639326986</v>
      </c>
      <c r="O1442" s="90">
        <v>57639326986</v>
      </c>
      <c r="P1442" s="90">
        <v>0</v>
      </c>
      <c r="Q1442" s="91">
        <v>0</v>
      </c>
    </row>
    <row r="1443" spans="1:17" ht="47.4" thickBot="1" x14ac:dyDescent="0.35">
      <c r="A1443" s="79" t="s">
        <v>434</v>
      </c>
      <c r="B1443" s="56" t="s">
        <v>325</v>
      </c>
      <c r="C1443" s="64"/>
      <c r="D1443" s="16"/>
      <c r="E1443" s="16"/>
      <c r="F1443" s="104" t="s">
        <v>403</v>
      </c>
      <c r="G1443" s="93">
        <f>+G1444</f>
        <v>15000000000</v>
      </c>
      <c r="H1443" s="93">
        <f t="shared" ref="H1443:K1443" si="573">+H1444</f>
        <v>0</v>
      </c>
      <c r="I1443" s="93">
        <f t="shared" si="573"/>
        <v>0</v>
      </c>
      <c r="J1443" s="93">
        <f t="shared" si="573"/>
        <v>0</v>
      </c>
      <c r="K1443" s="93">
        <f t="shared" si="573"/>
        <v>0</v>
      </c>
      <c r="L1443" s="94">
        <f t="shared" si="551"/>
        <v>0</v>
      </c>
      <c r="M1443" s="94">
        <f t="shared" si="552"/>
        <v>15000000000</v>
      </c>
      <c r="N1443" s="94">
        <f>+N1444</f>
        <v>6489794675</v>
      </c>
      <c r="O1443" s="94">
        <f>+O1444</f>
        <v>443416800</v>
      </c>
      <c r="P1443" s="94">
        <f>+P1444</f>
        <v>89154750</v>
      </c>
      <c r="Q1443" s="96">
        <f>+Q1444</f>
        <v>89154750</v>
      </c>
    </row>
    <row r="1444" spans="1:17" ht="47.4" thickBot="1" x14ac:dyDescent="0.35">
      <c r="A1444" s="79" t="s">
        <v>434</v>
      </c>
      <c r="B1444" s="56" t="s">
        <v>402</v>
      </c>
      <c r="C1444" s="64"/>
      <c r="D1444" s="16"/>
      <c r="E1444" s="16"/>
      <c r="F1444" s="104" t="s">
        <v>403</v>
      </c>
      <c r="G1444" s="93">
        <f>+G1445+G1447+G1449</f>
        <v>15000000000</v>
      </c>
      <c r="H1444" s="93">
        <f t="shared" ref="H1444:Q1444" si="574">+H1445+H1447+H1449</f>
        <v>0</v>
      </c>
      <c r="I1444" s="93">
        <f t="shared" si="574"/>
        <v>0</v>
      </c>
      <c r="J1444" s="93">
        <f t="shared" si="574"/>
        <v>0</v>
      </c>
      <c r="K1444" s="93">
        <f t="shared" si="574"/>
        <v>0</v>
      </c>
      <c r="L1444" s="93">
        <f t="shared" si="574"/>
        <v>0</v>
      </c>
      <c r="M1444" s="93">
        <f t="shared" si="574"/>
        <v>15000000000</v>
      </c>
      <c r="N1444" s="93">
        <f t="shared" si="574"/>
        <v>6489794675</v>
      </c>
      <c r="O1444" s="93">
        <f t="shared" si="574"/>
        <v>443416800</v>
      </c>
      <c r="P1444" s="93">
        <f t="shared" si="574"/>
        <v>89154750</v>
      </c>
      <c r="Q1444" s="105">
        <f t="shared" si="574"/>
        <v>89154750</v>
      </c>
    </row>
    <row r="1445" spans="1:17" ht="18.600000000000001" thickBot="1" x14ac:dyDescent="0.35">
      <c r="A1445" s="79" t="s">
        <v>434</v>
      </c>
      <c r="B1445" s="56" t="s">
        <v>404</v>
      </c>
      <c r="C1445" s="64"/>
      <c r="D1445" s="16"/>
      <c r="E1445" s="16"/>
      <c r="F1445" s="104" t="s">
        <v>405</v>
      </c>
      <c r="G1445" s="93">
        <f>+G1446</f>
        <v>3974737950</v>
      </c>
      <c r="H1445" s="93">
        <f t="shared" ref="H1445:Q1445" si="575">+H1446</f>
        <v>0</v>
      </c>
      <c r="I1445" s="93">
        <f t="shared" si="575"/>
        <v>0</v>
      </c>
      <c r="J1445" s="93">
        <f t="shared" si="575"/>
        <v>0</v>
      </c>
      <c r="K1445" s="93">
        <f t="shared" si="575"/>
        <v>0</v>
      </c>
      <c r="L1445" s="93">
        <f t="shared" si="575"/>
        <v>0</v>
      </c>
      <c r="M1445" s="93">
        <f t="shared" si="575"/>
        <v>3974737950</v>
      </c>
      <c r="N1445" s="93">
        <f t="shared" si="575"/>
        <v>10000</v>
      </c>
      <c r="O1445" s="93">
        <f t="shared" si="575"/>
        <v>0</v>
      </c>
      <c r="P1445" s="93">
        <f t="shared" si="575"/>
        <v>0</v>
      </c>
      <c r="Q1445" s="105">
        <f t="shared" si="575"/>
        <v>0</v>
      </c>
    </row>
    <row r="1446" spans="1:17" ht="18.600000000000001" thickBot="1" x14ac:dyDescent="0.35">
      <c r="A1446" s="79" t="s">
        <v>434</v>
      </c>
      <c r="B1446" s="59" t="s">
        <v>406</v>
      </c>
      <c r="C1446" s="60" t="s">
        <v>175</v>
      </c>
      <c r="D1446" s="21">
        <v>54</v>
      </c>
      <c r="E1446" s="21" t="s">
        <v>22</v>
      </c>
      <c r="F1446" s="88" t="s">
        <v>211</v>
      </c>
      <c r="G1446" s="106">
        <v>3974737950</v>
      </c>
      <c r="H1446" s="106">
        <v>0</v>
      </c>
      <c r="I1446" s="106">
        <v>0</v>
      </c>
      <c r="J1446" s="106">
        <v>0</v>
      </c>
      <c r="K1446" s="106">
        <v>0</v>
      </c>
      <c r="L1446" s="106">
        <f t="shared" ref="L1446:L1501" si="576">+H1446-I1446+J1446-K1446</f>
        <v>0</v>
      </c>
      <c r="M1446" s="90">
        <f t="shared" ref="M1446:M1501" si="577">+G1446+L1446</f>
        <v>3974737950</v>
      </c>
      <c r="N1446" s="106">
        <v>10000</v>
      </c>
      <c r="O1446" s="106">
        <v>0</v>
      </c>
      <c r="P1446" s="106">
        <v>0</v>
      </c>
      <c r="Q1446" s="107">
        <v>0</v>
      </c>
    </row>
    <row r="1447" spans="1:17" ht="31.8" thickBot="1" x14ac:dyDescent="0.35">
      <c r="A1447" s="79" t="s">
        <v>434</v>
      </c>
      <c r="B1447" s="56" t="s">
        <v>407</v>
      </c>
      <c r="C1447" s="64"/>
      <c r="D1447" s="16"/>
      <c r="E1447" s="16"/>
      <c r="F1447" s="104" t="s">
        <v>408</v>
      </c>
      <c r="G1447" s="93">
        <f>+G1448</f>
        <v>5396885000</v>
      </c>
      <c r="H1447" s="93">
        <f t="shared" ref="H1447:Q1447" si="578">+H1448</f>
        <v>0</v>
      </c>
      <c r="I1447" s="93">
        <f t="shared" si="578"/>
        <v>0</v>
      </c>
      <c r="J1447" s="93">
        <f t="shared" si="578"/>
        <v>0</v>
      </c>
      <c r="K1447" s="93">
        <f t="shared" si="578"/>
        <v>0</v>
      </c>
      <c r="L1447" s="93">
        <f t="shared" si="578"/>
        <v>0</v>
      </c>
      <c r="M1447" s="93">
        <f t="shared" si="578"/>
        <v>5396885000</v>
      </c>
      <c r="N1447" s="93">
        <f t="shared" si="578"/>
        <v>5396885000</v>
      </c>
      <c r="O1447" s="93">
        <f t="shared" si="578"/>
        <v>0</v>
      </c>
      <c r="P1447" s="93">
        <f t="shared" si="578"/>
        <v>0</v>
      </c>
      <c r="Q1447" s="105">
        <f t="shared" si="578"/>
        <v>0</v>
      </c>
    </row>
    <row r="1448" spans="1:17" ht="18.600000000000001" thickBot="1" x14ac:dyDescent="0.35">
      <c r="A1448" s="79" t="s">
        <v>434</v>
      </c>
      <c r="B1448" s="59" t="s">
        <v>409</v>
      </c>
      <c r="C1448" s="60" t="s">
        <v>175</v>
      </c>
      <c r="D1448" s="21">
        <v>54</v>
      </c>
      <c r="E1448" s="21" t="s">
        <v>22</v>
      </c>
      <c r="F1448" s="88" t="s">
        <v>211</v>
      </c>
      <c r="G1448" s="106">
        <v>5396885000</v>
      </c>
      <c r="H1448" s="106">
        <v>0</v>
      </c>
      <c r="I1448" s="106">
        <v>0</v>
      </c>
      <c r="J1448" s="106">
        <v>0</v>
      </c>
      <c r="K1448" s="106">
        <v>0</v>
      </c>
      <c r="L1448" s="106">
        <f t="shared" si="576"/>
        <v>0</v>
      </c>
      <c r="M1448" s="90">
        <f t="shared" si="577"/>
        <v>5396885000</v>
      </c>
      <c r="N1448" s="90">
        <v>5396885000</v>
      </c>
      <c r="O1448" s="90">
        <v>0</v>
      </c>
      <c r="P1448" s="90">
        <v>0</v>
      </c>
      <c r="Q1448" s="91">
        <v>0</v>
      </c>
    </row>
    <row r="1449" spans="1:17" ht="18.600000000000001" thickBot="1" x14ac:dyDescent="0.35">
      <c r="A1449" s="79" t="s">
        <v>434</v>
      </c>
      <c r="B1449" s="56" t="s">
        <v>410</v>
      </c>
      <c r="C1449" s="64"/>
      <c r="D1449" s="16"/>
      <c r="E1449" s="16"/>
      <c r="F1449" s="104" t="s">
        <v>221</v>
      </c>
      <c r="G1449" s="93">
        <f>+G1450</f>
        <v>5628377050</v>
      </c>
      <c r="H1449" s="93">
        <f t="shared" ref="H1449:Q1449" si="579">+H1450</f>
        <v>0</v>
      </c>
      <c r="I1449" s="93">
        <f t="shared" si="579"/>
        <v>0</v>
      </c>
      <c r="J1449" s="93">
        <f t="shared" si="579"/>
        <v>0</v>
      </c>
      <c r="K1449" s="93">
        <f t="shared" si="579"/>
        <v>0</v>
      </c>
      <c r="L1449" s="93">
        <f t="shared" si="579"/>
        <v>0</v>
      </c>
      <c r="M1449" s="93">
        <f t="shared" si="579"/>
        <v>5628377050</v>
      </c>
      <c r="N1449" s="93">
        <f t="shared" si="579"/>
        <v>1092899675</v>
      </c>
      <c r="O1449" s="93">
        <f t="shared" si="579"/>
        <v>443416800</v>
      </c>
      <c r="P1449" s="93">
        <f t="shared" si="579"/>
        <v>89154750</v>
      </c>
      <c r="Q1449" s="105">
        <f t="shared" si="579"/>
        <v>89154750</v>
      </c>
    </row>
    <row r="1450" spans="1:17" ht="18.600000000000001" thickBot="1" x14ac:dyDescent="0.35">
      <c r="A1450" s="79" t="s">
        <v>434</v>
      </c>
      <c r="B1450" s="59" t="s">
        <v>411</v>
      </c>
      <c r="C1450" s="60" t="s">
        <v>175</v>
      </c>
      <c r="D1450" s="21">
        <v>54</v>
      </c>
      <c r="E1450" s="21" t="s">
        <v>22</v>
      </c>
      <c r="F1450" s="88" t="s">
        <v>211</v>
      </c>
      <c r="G1450" s="106">
        <v>5628377050</v>
      </c>
      <c r="H1450" s="106">
        <v>0</v>
      </c>
      <c r="I1450" s="106">
        <v>0</v>
      </c>
      <c r="J1450" s="106">
        <v>0</v>
      </c>
      <c r="K1450" s="106">
        <v>0</v>
      </c>
      <c r="L1450" s="106">
        <f t="shared" si="576"/>
        <v>0</v>
      </c>
      <c r="M1450" s="90">
        <f t="shared" si="577"/>
        <v>5628377050</v>
      </c>
      <c r="N1450" s="106">
        <v>1092899675</v>
      </c>
      <c r="O1450" s="106">
        <v>443416800</v>
      </c>
      <c r="P1450" s="106">
        <v>89154750</v>
      </c>
      <c r="Q1450" s="107">
        <v>89154750</v>
      </c>
    </row>
    <row r="1451" spans="1:17" ht="31.8" thickBot="1" x14ac:dyDescent="0.35">
      <c r="A1451" s="79" t="s">
        <v>434</v>
      </c>
      <c r="B1451" s="15" t="s">
        <v>327</v>
      </c>
      <c r="C1451" s="53"/>
      <c r="D1451" s="53"/>
      <c r="E1451" s="53"/>
      <c r="F1451" s="104" t="s">
        <v>328</v>
      </c>
      <c r="G1451" s="95">
        <f t="shared" ref="G1451:Q1455" si="580">+G1452</f>
        <v>2500000000</v>
      </c>
      <c r="H1451" s="95">
        <f t="shared" si="580"/>
        <v>0</v>
      </c>
      <c r="I1451" s="95">
        <f t="shared" si="580"/>
        <v>0</v>
      </c>
      <c r="J1451" s="95">
        <f t="shared" si="580"/>
        <v>0</v>
      </c>
      <c r="K1451" s="95">
        <f t="shared" si="580"/>
        <v>0</v>
      </c>
      <c r="L1451" s="95">
        <f t="shared" si="580"/>
        <v>0</v>
      </c>
      <c r="M1451" s="95">
        <f t="shared" si="580"/>
        <v>2500000000</v>
      </c>
      <c r="N1451" s="95">
        <f t="shared" si="580"/>
        <v>2006783093.0899999</v>
      </c>
      <c r="O1451" s="95">
        <f t="shared" si="580"/>
        <v>1830291312.23</v>
      </c>
      <c r="P1451" s="95">
        <f t="shared" si="580"/>
        <v>741741429.63</v>
      </c>
      <c r="Q1451" s="97">
        <f t="shared" si="580"/>
        <v>740780820.63</v>
      </c>
    </row>
    <row r="1452" spans="1:17" ht="18.600000000000001" thickBot="1" x14ac:dyDescent="0.35">
      <c r="A1452" s="79" t="s">
        <v>434</v>
      </c>
      <c r="B1452" s="15" t="s">
        <v>329</v>
      </c>
      <c r="C1452" s="21"/>
      <c r="D1452" s="21"/>
      <c r="E1452" s="21"/>
      <c r="F1452" s="85" t="s">
        <v>204</v>
      </c>
      <c r="G1452" s="95">
        <f t="shared" si="580"/>
        <v>2500000000</v>
      </c>
      <c r="H1452" s="95">
        <f t="shared" si="580"/>
        <v>0</v>
      </c>
      <c r="I1452" s="95">
        <f t="shared" si="580"/>
        <v>0</v>
      </c>
      <c r="J1452" s="95">
        <f t="shared" si="580"/>
        <v>0</v>
      </c>
      <c r="K1452" s="95">
        <f t="shared" si="580"/>
        <v>0</v>
      </c>
      <c r="L1452" s="95">
        <f t="shared" si="580"/>
        <v>0</v>
      </c>
      <c r="M1452" s="95">
        <f t="shared" si="580"/>
        <v>2500000000</v>
      </c>
      <c r="N1452" s="95">
        <f t="shared" si="580"/>
        <v>2006783093.0899999</v>
      </c>
      <c r="O1452" s="95">
        <f t="shared" si="580"/>
        <v>1830291312.23</v>
      </c>
      <c r="P1452" s="95">
        <f t="shared" si="580"/>
        <v>741741429.63</v>
      </c>
      <c r="Q1452" s="97">
        <f t="shared" si="580"/>
        <v>740780820.63</v>
      </c>
    </row>
    <row r="1453" spans="1:17" ht="31.8" thickBot="1" x14ac:dyDescent="0.35">
      <c r="A1453" s="79" t="s">
        <v>434</v>
      </c>
      <c r="B1453" s="15" t="s">
        <v>330</v>
      </c>
      <c r="C1453" s="21"/>
      <c r="D1453" s="21"/>
      <c r="E1453" s="21"/>
      <c r="F1453" s="85" t="s">
        <v>331</v>
      </c>
      <c r="G1453" s="95">
        <f t="shared" si="580"/>
        <v>2500000000</v>
      </c>
      <c r="H1453" s="95">
        <f t="shared" si="580"/>
        <v>0</v>
      </c>
      <c r="I1453" s="95">
        <f t="shared" si="580"/>
        <v>0</v>
      </c>
      <c r="J1453" s="95">
        <f t="shared" si="580"/>
        <v>0</v>
      </c>
      <c r="K1453" s="95">
        <f t="shared" si="580"/>
        <v>0</v>
      </c>
      <c r="L1453" s="95">
        <f t="shared" si="580"/>
        <v>0</v>
      </c>
      <c r="M1453" s="95">
        <f t="shared" si="580"/>
        <v>2500000000</v>
      </c>
      <c r="N1453" s="95">
        <f t="shared" si="580"/>
        <v>2006783093.0899999</v>
      </c>
      <c r="O1453" s="95">
        <f t="shared" si="580"/>
        <v>1830291312.23</v>
      </c>
      <c r="P1453" s="95">
        <f t="shared" si="580"/>
        <v>741741429.63</v>
      </c>
      <c r="Q1453" s="97">
        <f t="shared" si="580"/>
        <v>740780820.63</v>
      </c>
    </row>
    <row r="1454" spans="1:17" ht="31.8" thickBot="1" x14ac:dyDescent="0.35">
      <c r="A1454" s="79" t="s">
        <v>434</v>
      </c>
      <c r="B1454" s="15" t="s">
        <v>332</v>
      </c>
      <c r="C1454" s="21"/>
      <c r="D1454" s="21"/>
      <c r="E1454" s="21"/>
      <c r="F1454" s="85" t="s">
        <v>331</v>
      </c>
      <c r="G1454" s="95">
        <f t="shared" si="580"/>
        <v>2500000000</v>
      </c>
      <c r="H1454" s="95">
        <f t="shared" si="580"/>
        <v>0</v>
      </c>
      <c r="I1454" s="95">
        <f t="shared" si="580"/>
        <v>0</v>
      </c>
      <c r="J1454" s="95">
        <f t="shared" si="580"/>
        <v>0</v>
      </c>
      <c r="K1454" s="95">
        <f t="shared" si="580"/>
        <v>0</v>
      </c>
      <c r="L1454" s="95">
        <f t="shared" si="580"/>
        <v>0</v>
      </c>
      <c r="M1454" s="95">
        <f t="shared" si="580"/>
        <v>2500000000</v>
      </c>
      <c r="N1454" s="95">
        <f t="shared" si="580"/>
        <v>2006783093.0899999</v>
      </c>
      <c r="O1454" s="95">
        <f t="shared" si="580"/>
        <v>1830291312.23</v>
      </c>
      <c r="P1454" s="95">
        <f t="shared" si="580"/>
        <v>741741429.63</v>
      </c>
      <c r="Q1454" s="97">
        <f t="shared" si="580"/>
        <v>740780820.63</v>
      </c>
    </row>
    <row r="1455" spans="1:17" ht="18.600000000000001" thickBot="1" x14ac:dyDescent="0.35">
      <c r="A1455" s="79" t="s">
        <v>434</v>
      </c>
      <c r="B1455" s="15" t="s">
        <v>333</v>
      </c>
      <c r="C1455" s="21"/>
      <c r="D1455" s="21"/>
      <c r="E1455" s="21"/>
      <c r="F1455" s="104" t="s">
        <v>334</v>
      </c>
      <c r="G1455" s="95">
        <f t="shared" si="580"/>
        <v>2500000000</v>
      </c>
      <c r="H1455" s="95">
        <f t="shared" si="580"/>
        <v>0</v>
      </c>
      <c r="I1455" s="95">
        <f t="shared" si="580"/>
        <v>0</v>
      </c>
      <c r="J1455" s="95">
        <f t="shared" si="580"/>
        <v>0</v>
      </c>
      <c r="K1455" s="95">
        <f t="shared" si="580"/>
        <v>0</v>
      </c>
      <c r="L1455" s="95">
        <f t="shared" si="580"/>
        <v>0</v>
      </c>
      <c r="M1455" s="95">
        <f t="shared" si="580"/>
        <v>2500000000</v>
      </c>
      <c r="N1455" s="95">
        <f t="shared" si="580"/>
        <v>2006783093.0899999</v>
      </c>
      <c r="O1455" s="95">
        <f t="shared" si="580"/>
        <v>1830291312.23</v>
      </c>
      <c r="P1455" s="95">
        <f t="shared" si="580"/>
        <v>741741429.63</v>
      </c>
      <c r="Q1455" s="97">
        <f t="shared" si="580"/>
        <v>740780820.63</v>
      </c>
    </row>
    <row r="1456" spans="1:17" ht="18.600000000000001" thickBot="1" x14ac:dyDescent="0.35">
      <c r="A1456" s="79" t="s">
        <v>434</v>
      </c>
      <c r="B1456" s="20" t="s">
        <v>335</v>
      </c>
      <c r="C1456" s="21" t="s">
        <v>175</v>
      </c>
      <c r="D1456" s="21">
        <v>11</v>
      </c>
      <c r="E1456" s="21" t="s">
        <v>22</v>
      </c>
      <c r="F1456" s="88" t="s">
        <v>211</v>
      </c>
      <c r="G1456" s="90">
        <v>2500000000</v>
      </c>
      <c r="H1456" s="90">
        <v>0</v>
      </c>
      <c r="I1456" s="90">
        <v>0</v>
      </c>
      <c r="J1456" s="90">
        <v>0</v>
      </c>
      <c r="K1456" s="90">
        <v>0</v>
      </c>
      <c r="L1456" s="90">
        <f t="shared" si="576"/>
        <v>0</v>
      </c>
      <c r="M1456" s="90">
        <f t="shared" si="577"/>
        <v>2500000000</v>
      </c>
      <c r="N1456" s="90">
        <v>2006783093.0899999</v>
      </c>
      <c r="O1456" s="90">
        <v>1830291312.23</v>
      </c>
      <c r="P1456" s="90">
        <v>741741429.63</v>
      </c>
      <c r="Q1456" s="91">
        <v>740780820.63</v>
      </c>
    </row>
    <row r="1457" spans="1:17" ht="18.600000000000001" thickBot="1" x14ac:dyDescent="0.35">
      <c r="A1457" s="79" t="s">
        <v>434</v>
      </c>
      <c r="B1457" s="15" t="s">
        <v>336</v>
      </c>
      <c r="C1457" s="21"/>
      <c r="D1457" s="21"/>
      <c r="E1457" s="21"/>
      <c r="F1457" s="85" t="s">
        <v>337</v>
      </c>
      <c r="G1457" s="95">
        <f>+G1458</f>
        <v>177265214000</v>
      </c>
      <c r="H1457" s="95">
        <f t="shared" ref="H1457:Q1457" si="581">+H1458</f>
        <v>0</v>
      </c>
      <c r="I1457" s="95">
        <f t="shared" si="581"/>
        <v>0</v>
      </c>
      <c r="J1457" s="95">
        <f t="shared" si="581"/>
        <v>20000000000</v>
      </c>
      <c r="K1457" s="95">
        <f t="shared" si="581"/>
        <v>20000000000</v>
      </c>
      <c r="L1457" s="95">
        <f t="shared" si="581"/>
        <v>0</v>
      </c>
      <c r="M1457" s="95">
        <f t="shared" si="581"/>
        <v>177265214000</v>
      </c>
      <c r="N1457" s="95">
        <f t="shared" si="581"/>
        <v>138434751010.33002</v>
      </c>
      <c r="O1457" s="95">
        <f t="shared" si="581"/>
        <v>42770818413.580002</v>
      </c>
      <c r="P1457" s="95">
        <f t="shared" si="581"/>
        <v>16289160774.539999</v>
      </c>
      <c r="Q1457" s="97">
        <f t="shared" si="581"/>
        <v>16288908054.539999</v>
      </c>
    </row>
    <row r="1458" spans="1:17" ht="18.600000000000001" thickBot="1" x14ac:dyDescent="0.35">
      <c r="A1458" s="79" t="s">
        <v>434</v>
      </c>
      <c r="B1458" s="15" t="s">
        <v>338</v>
      </c>
      <c r="C1458" s="21"/>
      <c r="D1458" s="21"/>
      <c r="E1458" s="21"/>
      <c r="F1458" s="85" t="s">
        <v>204</v>
      </c>
      <c r="G1458" s="95">
        <f>+G1459+G1465</f>
        <v>177265214000</v>
      </c>
      <c r="H1458" s="95">
        <f t="shared" ref="H1458:Q1458" si="582">+H1459+H1465</f>
        <v>0</v>
      </c>
      <c r="I1458" s="95">
        <f t="shared" si="582"/>
        <v>0</v>
      </c>
      <c r="J1458" s="95">
        <f t="shared" si="582"/>
        <v>20000000000</v>
      </c>
      <c r="K1458" s="95">
        <f t="shared" si="582"/>
        <v>20000000000</v>
      </c>
      <c r="L1458" s="95">
        <f t="shared" si="582"/>
        <v>0</v>
      </c>
      <c r="M1458" s="95">
        <f t="shared" si="582"/>
        <v>177265214000</v>
      </c>
      <c r="N1458" s="95">
        <f t="shared" si="582"/>
        <v>138434751010.33002</v>
      </c>
      <c r="O1458" s="95">
        <f t="shared" si="582"/>
        <v>42770818413.580002</v>
      </c>
      <c r="P1458" s="95">
        <f t="shared" si="582"/>
        <v>16289160774.539999</v>
      </c>
      <c r="Q1458" s="97">
        <f t="shared" si="582"/>
        <v>16288908054.539999</v>
      </c>
    </row>
    <row r="1459" spans="1:17" ht="47.4" thickBot="1" x14ac:dyDescent="0.35">
      <c r="A1459" s="79" t="s">
        <v>434</v>
      </c>
      <c r="B1459" s="15" t="s">
        <v>339</v>
      </c>
      <c r="C1459" s="21"/>
      <c r="D1459" s="21"/>
      <c r="E1459" s="21"/>
      <c r="F1459" s="104" t="s">
        <v>340</v>
      </c>
      <c r="G1459" s="95">
        <f>+G1460</f>
        <v>176465214000</v>
      </c>
      <c r="H1459" s="95">
        <f t="shared" ref="H1459:Q1459" si="583">+H1460</f>
        <v>0</v>
      </c>
      <c r="I1459" s="95">
        <f t="shared" si="583"/>
        <v>0</v>
      </c>
      <c r="J1459" s="95">
        <f t="shared" si="583"/>
        <v>20000000000</v>
      </c>
      <c r="K1459" s="95">
        <f t="shared" si="583"/>
        <v>20000000000</v>
      </c>
      <c r="L1459" s="95">
        <f t="shared" si="583"/>
        <v>0</v>
      </c>
      <c r="M1459" s="95">
        <f t="shared" si="583"/>
        <v>176465214000</v>
      </c>
      <c r="N1459" s="95">
        <f t="shared" si="583"/>
        <v>137799106706.57001</v>
      </c>
      <c r="O1459" s="95">
        <f t="shared" si="583"/>
        <v>42249957465.080002</v>
      </c>
      <c r="P1459" s="95">
        <f t="shared" si="583"/>
        <v>16074320925.24</v>
      </c>
      <c r="Q1459" s="97">
        <f t="shared" si="583"/>
        <v>16074320925.24</v>
      </c>
    </row>
    <row r="1460" spans="1:17" ht="47.4" thickBot="1" x14ac:dyDescent="0.35">
      <c r="A1460" s="79" t="s">
        <v>434</v>
      </c>
      <c r="B1460" s="15" t="s">
        <v>341</v>
      </c>
      <c r="C1460" s="53"/>
      <c r="D1460" s="53"/>
      <c r="E1460" s="53"/>
      <c r="F1460" s="85" t="s">
        <v>340</v>
      </c>
      <c r="G1460" s="95">
        <f>+G1461+G1463</f>
        <v>176465214000</v>
      </c>
      <c r="H1460" s="95">
        <f t="shared" ref="H1460:Q1460" si="584">+H1461+H1463</f>
        <v>0</v>
      </c>
      <c r="I1460" s="95">
        <f t="shared" si="584"/>
        <v>0</v>
      </c>
      <c r="J1460" s="95">
        <f t="shared" si="584"/>
        <v>20000000000</v>
      </c>
      <c r="K1460" s="95">
        <f t="shared" si="584"/>
        <v>20000000000</v>
      </c>
      <c r="L1460" s="95">
        <f t="shared" si="584"/>
        <v>0</v>
      </c>
      <c r="M1460" s="95">
        <f t="shared" si="584"/>
        <v>176465214000</v>
      </c>
      <c r="N1460" s="95">
        <f t="shared" si="584"/>
        <v>137799106706.57001</v>
      </c>
      <c r="O1460" s="95">
        <f t="shared" si="584"/>
        <v>42249957465.080002</v>
      </c>
      <c r="P1460" s="95">
        <f t="shared" si="584"/>
        <v>16074320925.24</v>
      </c>
      <c r="Q1460" s="97">
        <f t="shared" si="584"/>
        <v>16074320925.24</v>
      </c>
    </row>
    <row r="1461" spans="1:17" ht="18.600000000000001" thickBot="1" x14ac:dyDescent="0.35">
      <c r="A1461" s="79" t="s">
        <v>434</v>
      </c>
      <c r="B1461" s="15" t="s">
        <v>342</v>
      </c>
      <c r="C1461" s="53"/>
      <c r="D1461" s="53"/>
      <c r="E1461" s="53"/>
      <c r="F1461" s="85" t="s">
        <v>343</v>
      </c>
      <c r="G1461" s="95">
        <f>+G1462</f>
        <v>114613483443</v>
      </c>
      <c r="H1461" s="95">
        <f t="shared" ref="H1461:Q1461" si="585">+H1462</f>
        <v>0</v>
      </c>
      <c r="I1461" s="95">
        <f t="shared" si="585"/>
        <v>0</v>
      </c>
      <c r="J1461" s="95">
        <f t="shared" si="585"/>
        <v>20000000000</v>
      </c>
      <c r="K1461" s="95">
        <f t="shared" si="585"/>
        <v>0</v>
      </c>
      <c r="L1461" s="95">
        <f t="shared" si="585"/>
        <v>20000000000</v>
      </c>
      <c r="M1461" s="95">
        <f t="shared" si="585"/>
        <v>134613483443</v>
      </c>
      <c r="N1461" s="95">
        <f t="shared" si="585"/>
        <v>129018083048.57001</v>
      </c>
      <c r="O1461" s="95">
        <f t="shared" si="585"/>
        <v>35887676666.080002</v>
      </c>
      <c r="P1461" s="95">
        <f t="shared" si="585"/>
        <v>14197485661.08</v>
      </c>
      <c r="Q1461" s="97">
        <f t="shared" si="585"/>
        <v>14197485661.08</v>
      </c>
    </row>
    <row r="1462" spans="1:17" ht="18.600000000000001" thickBot="1" x14ac:dyDescent="0.35">
      <c r="A1462" s="79" t="s">
        <v>434</v>
      </c>
      <c r="B1462" s="20" t="s">
        <v>344</v>
      </c>
      <c r="C1462" s="21" t="s">
        <v>21</v>
      </c>
      <c r="D1462" s="21">
        <v>20</v>
      </c>
      <c r="E1462" s="21" t="s">
        <v>22</v>
      </c>
      <c r="F1462" s="88" t="s">
        <v>211</v>
      </c>
      <c r="G1462" s="90">
        <v>114613483443</v>
      </c>
      <c r="H1462" s="90">
        <v>0</v>
      </c>
      <c r="I1462" s="90">
        <v>0</v>
      </c>
      <c r="J1462" s="90">
        <v>20000000000</v>
      </c>
      <c r="K1462" s="90">
        <v>0</v>
      </c>
      <c r="L1462" s="90">
        <f t="shared" si="576"/>
        <v>20000000000</v>
      </c>
      <c r="M1462" s="90">
        <f t="shared" si="577"/>
        <v>134613483443</v>
      </c>
      <c r="N1462" s="90">
        <v>129018083048.57001</v>
      </c>
      <c r="O1462" s="90">
        <v>35887676666.080002</v>
      </c>
      <c r="P1462" s="90">
        <v>14197485661.08</v>
      </c>
      <c r="Q1462" s="91">
        <v>14197485661.08</v>
      </c>
    </row>
    <row r="1463" spans="1:17" ht="18.600000000000001" thickBot="1" x14ac:dyDescent="0.35">
      <c r="A1463" s="79" t="s">
        <v>434</v>
      </c>
      <c r="B1463" s="15" t="s">
        <v>345</v>
      </c>
      <c r="C1463" s="21"/>
      <c r="D1463" s="21"/>
      <c r="E1463" s="21"/>
      <c r="F1463" s="85" t="s">
        <v>346</v>
      </c>
      <c r="G1463" s="95">
        <f>+G1464</f>
        <v>61851730557</v>
      </c>
      <c r="H1463" s="95">
        <f t="shared" ref="H1463:Q1463" si="586">+H1464</f>
        <v>0</v>
      </c>
      <c r="I1463" s="95">
        <f t="shared" si="586"/>
        <v>0</v>
      </c>
      <c r="J1463" s="95">
        <f t="shared" si="586"/>
        <v>0</v>
      </c>
      <c r="K1463" s="95">
        <f t="shared" si="586"/>
        <v>20000000000</v>
      </c>
      <c r="L1463" s="95">
        <f t="shared" si="586"/>
        <v>-20000000000</v>
      </c>
      <c r="M1463" s="95">
        <f t="shared" si="586"/>
        <v>41851730557</v>
      </c>
      <c r="N1463" s="95">
        <f t="shared" si="586"/>
        <v>8781023658</v>
      </c>
      <c r="O1463" s="95">
        <f t="shared" si="586"/>
        <v>6362280799</v>
      </c>
      <c r="P1463" s="95">
        <f t="shared" si="586"/>
        <v>1876835264.1600001</v>
      </c>
      <c r="Q1463" s="97">
        <f t="shared" si="586"/>
        <v>1876835264.1600001</v>
      </c>
    </row>
    <row r="1464" spans="1:17" ht="18.600000000000001" thickBot="1" x14ac:dyDescent="0.35">
      <c r="A1464" s="79" t="s">
        <v>434</v>
      </c>
      <c r="B1464" s="20" t="s">
        <v>347</v>
      </c>
      <c r="C1464" s="21" t="s">
        <v>21</v>
      </c>
      <c r="D1464" s="21">
        <v>20</v>
      </c>
      <c r="E1464" s="21" t="s">
        <v>22</v>
      </c>
      <c r="F1464" s="88" t="s">
        <v>211</v>
      </c>
      <c r="G1464" s="90">
        <v>61851730557</v>
      </c>
      <c r="H1464" s="90">
        <v>0</v>
      </c>
      <c r="I1464" s="90">
        <v>0</v>
      </c>
      <c r="J1464" s="90">
        <v>0</v>
      </c>
      <c r="K1464" s="90">
        <v>20000000000</v>
      </c>
      <c r="L1464" s="90">
        <f t="shared" si="576"/>
        <v>-20000000000</v>
      </c>
      <c r="M1464" s="90">
        <f t="shared" si="577"/>
        <v>41851730557</v>
      </c>
      <c r="N1464" s="90">
        <v>8781023658</v>
      </c>
      <c r="O1464" s="90">
        <v>6362280799</v>
      </c>
      <c r="P1464" s="90">
        <v>1876835264.1600001</v>
      </c>
      <c r="Q1464" s="91">
        <v>1876835264.1600001</v>
      </c>
    </row>
    <row r="1465" spans="1:17" ht="31.8" thickBot="1" x14ac:dyDescent="0.35">
      <c r="A1465" s="79" t="s">
        <v>434</v>
      </c>
      <c r="B1465" s="15" t="s">
        <v>348</v>
      </c>
      <c r="C1465" s="21"/>
      <c r="D1465" s="21"/>
      <c r="E1465" s="21"/>
      <c r="F1465" s="85" t="s">
        <v>349</v>
      </c>
      <c r="G1465" s="95">
        <f t="shared" ref="G1465:Q1467" si="587">+G1466</f>
        <v>800000000</v>
      </c>
      <c r="H1465" s="95">
        <f t="shared" si="587"/>
        <v>0</v>
      </c>
      <c r="I1465" s="95">
        <f t="shared" si="587"/>
        <v>0</v>
      </c>
      <c r="J1465" s="95">
        <f t="shared" si="587"/>
        <v>0</v>
      </c>
      <c r="K1465" s="95">
        <f t="shared" si="587"/>
        <v>0</v>
      </c>
      <c r="L1465" s="95">
        <f t="shared" si="587"/>
        <v>0</v>
      </c>
      <c r="M1465" s="95">
        <f t="shared" si="587"/>
        <v>800000000</v>
      </c>
      <c r="N1465" s="95">
        <f t="shared" si="587"/>
        <v>635644303.75999999</v>
      </c>
      <c r="O1465" s="95">
        <f t="shared" si="587"/>
        <v>520860948.5</v>
      </c>
      <c r="P1465" s="95">
        <f t="shared" si="587"/>
        <v>214839849.30000001</v>
      </c>
      <c r="Q1465" s="97">
        <f t="shared" si="587"/>
        <v>214587129.30000001</v>
      </c>
    </row>
    <row r="1466" spans="1:17" ht="31.8" thickBot="1" x14ac:dyDescent="0.35">
      <c r="A1466" s="79" t="s">
        <v>434</v>
      </c>
      <c r="B1466" s="15" t="s">
        <v>350</v>
      </c>
      <c r="C1466" s="21"/>
      <c r="D1466" s="21"/>
      <c r="E1466" s="21"/>
      <c r="F1466" s="85" t="s">
        <v>349</v>
      </c>
      <c r="G1466" s="95">
        <f t="shared" si="587"/>
        <v>800000000</v>
      </c>
      <c r="H1466" s="95">
        <f t="shared" si="587"/>
        <v>0</v>
      </c>
      <c r="I1466" s="95">
        <f t="shared" si="587"/>
        <v>0</v>
      </c>
      <c r="J1466" s="95">
        <f t="shared" si="587"/>
        <v>0</v>
      </c>
      <c r="K1466" s="95">
        <f t="shared" si="587"/>
        <v>0</v>
      </c>
      <c r="L1466" s="95">
        <f t="shared" si="587"/>
        <v>0</v>
      </c>
      <c r="M1466" s="95">
        <f t="shared" si="587"/>
        <v>800000000</v>
      </c>
      <c r="N1466" s="95">
        <f t="shared" si="587"/>
        <v>635644303.75999999</v>
      </c>
      <c r="O1466" s="95">
        <f t="shared" si="587"/>
        <v>520860948.5</v>
      </c>
      <c r="P1466" s="95">
        <f t="shared" si="587"/>
        <v>214839849.30000001</v>
      </c>
      <c r="Q1466" s="97">
        <f t="shared" si="587"/>
        <v>214587129.30000001</v>
      </c>
    </row>
    <row r="1467" spans="1:17" ht="18.600000000000001" thickBot="1" x14ac:dyDescent="0.35">
      <c r="A1467" s="79" t="s">
        <v>434</v>
      </c>
      <c r="B1467" s="15" t="s">
        <v>351</v>
      </c>
      <c r="C1467" s="21"/>
      <c r="D1467" s="21"/>
      <c r="E1467" s="21"/>
      <c r="F1467" s="85" t="s">
        <v>334</v>
      </c>
      <c r="G1467" s="86">
        <f t="shared" si="587"/>
        <v>800000000</v>
      </c>
      <c r="H1467" s="86">
        <f t="shared" si="587"/>
        <v>0</v>
      </c>
      <c r="I1467" s="86">
        <f t="shared" si="587"/>
        <v>0</v>
      </c>
      <c r="J1467" s="86">
        <f t="shared" si="587"/>
        <v>0</v>
      </c>
      <c r="K1467" s="86">
        <f t="shared" si="587"/>
        <v>0</v>
      </c>
      <c r="L1467" s="86">
        <f t="shared" si="587"/>
        <v>0</v>
      </c>
      <c r="M1467" s="86">
        <f t="shared" si="587"/>
        <v>800000000</v>
      </c>
      <c r="N1467" s="86">
        <f t="shared" si="587"/>
        <v>635644303.75999999</v>
      </c>
      <c r="O1467" s="86">
        <f t="shared" si="587"/>
        <v>520860948.5</v>
      </c>
      <c r="P1467" s="86">
        <f t="shared" si="587"/>
        <v>214839849.30000001</v>
      </c>
      <c r="Q1467" s="87">
        <f t="shared" si="587"/>
        <v>214587129.30000001</v>
      </c>
    </row>
    <row r="1468" spans="1:17" ht="18.600000000000001" thickBot="1" x14ac:dyDescent="0.35">
      <c r="A1468" s="79" t="s">
        <v>434</v>
      </c>
      <c r="B1468" s="20" t="s">
        <v>352</v>
      </c>
      <c r="C1468" s="21" t="s">
        <v>175</v>
      </c>
      <c r="D1468" s="21">
        <v>11</v>
      </c>
      <c r="E1468" s="21" t="s">
        <v>22</v>
      </c>
      <c r="F1468" s="88" t="s">
        <v>211</v>
      </c>
      <c r="G1468" s="90">
        <v>800000000</v>
      </c>
      <c r="H1468" s="90">
        <v>0</v>
      </c>
      <c r="I1468" s="90">
        <v>0</v>
      </c>
      <c r="J1468" s="90">
        <v>0</v>
      </c>
      <c r="K1468" s="90">
        <v>0</v>
      </c>
      <c r="L1468" s="90">
        <f t="shared" si="576"/>
        <v>0</v>
      </c>
      <c r="M1468" s="90">
        <f t="shared" si="577"/>
        <v>800000000</v>
      </c>
      <c r="N1468" s="90">
        <v>635644303.75999999</v>
      </c>
      <c r="O1468" s="90">
        <v>520860948.5</v>
      </c>
      <c r="P1468" s="90">
        <v>214839849.30000001</v>
      </c>
      <c r="Q1468" s="91">
        <v>214587129.30000001</v>
      </c>
    </row>
    <row r="1469" spans="1:17" ht="18.600000000000001" thickBot="1" x14ac:dyDescent="0.35">
      <c r="A1469" s="79" t="s">
        <v>434</v>
      </c>
      <c r="B1469" s="15" t="s">
        <v>353</v>
      </c>
      <c r="C1469" s="21"/>
      <c r="D1469" s="21"/>
      <c r="E1469" s="21"/>
      <c r="F1469" s="85" t="s">
        <v>354</v>
      </c>
      <c r="G1469" s="93">
        <f t="shared" ref="G1469:Q1469" si="588">+G1470</f>
        <v>4650000000</v>
      </c>
      <c r="H1469" s="93">
        <f t="shared" si="588"/>
        <v>0</v>
      </c>
      <c r="I1469" s="93">
        <f t="shared" si="588"/>
        <v>0</v>
      </c>
      <c r="J1469" s="93">
        <f t="shared" si="588"/>
        <v>0</v>
      </c>
      <c r="K1469" s="93">
        <f t="shared" si="588"/>
        <v>0</v>
      </c>
      <c r="L1469" s="93">
        <f t="shared" si="588"/>
        <v>0</v>
      </c>
      <c r="M1469" s="93">
        <f t="shared" si="588"/>
        <v>4650000000</v>
      </c>
      <c r="N1469" s="93">
        <f t="shared" si="588"/>
        <v>3731603069.6199999</v>
      </c>
      <c r="O1469" s="93">
        <f t="shared" si="588"/>
        <v>2502801979.9299998</v>
      </c>
      <c r="P1469" s="93">
        <f t="shared" si="588"/>
        <v>990193358.51999998</v>
      </c>
      <c r="Q1469" s="105">
        <f t="shared" si="588"/>
        <v>987666158.51999998</v>
      </c>
    </row>
    <row r="1470" spans="1:17" ht="18.600000000000001" thickBot="1" x14ac:dyDescent="0.35">
      <c r="A1470" s="79" t="s">
        <v>434</v>
      </c>
      <c r="B1470" s="15" t="s">
        <v>355</v>
      </c>
      <c r="C1470" s="21"/>
      <c r="D1470" s="21"/>
      <c r="E1470" s="21"/>
      <c r="F1470" s="104" t="s">
        <v>204</v>
      </c>
      <c r="G1470" s="93">
        <f>G1471+G1476</f>
        <v>4650000000</v>
      </c>
      <c r="H1470" s="93">
        <f t="shared" ref="H1470:Q1470" si="589">H1471+H1476</f>
        <v>0</v>
      </c>
      <c r="I1470" s="93">
        <f t="shared" si="589"/>
        <v>0</v>
      </c>
      <c r="J1470" s="93">
        <f t="shared" si="589"/>
        <v>0</v>
      </c>
      <c r="K1470" s="93">
        <f t="shared" si="589"/>
        <v>0</v>
      </c>
      <c r="L1470" s="93">
        <f t="shared" si="589"/>
        <v>0</v>
      </c>
      <c r="M1470" s="93">
        <f t="shared" si="589"/>
        <v>4650000000</v>
      </c>
      <c r="N1470" s="93">
        <f t="shared" si="589"/>
        <v>3731603069.6199999</v>
      </c>
      <c r="O1470" s="93">
        <f t="shared" si="589"/>
        <v>2502801979.9299998</v>
      </c>
      <c r="P1470" s="93">
        <f t="shared" si="589"/>
        <v>990193358.51999998</v>
      </c>
      <c r="Q1470" s="105">
        <f t="shared" si="589"/>
        <v>987666158.51999998</v>
      </c>
    </row>
    <row r="1471" spans="1:17" ht="31.8" thickBot="1" x14ac:dyDescent="0.35">
      <c r="A1471" s="79" t="s">
        <v>434</v>
      </c>
      <c r="B1471" s="15" t="s">
        <v>356</v>
      </c>
      <c r="C1471" s="53"/>
      <c r="D1471" s="53"/>
      <c r="E1471" s="53"/>
      <c r="F1471" s="85" t="s">
        <v>359</v>
      </c>
      <c r="G1471" s="93">
        <f>G1472</f>
        <v>1000000000</v>
      </c>
      <c r="H1471" s="93">
        <f t="shared" ref="H1471:Q1471" si="590">H1472</f>
        <v>0</v>
      </c>
      <c r="I1471" s="93">
        <f t="shared" si="590"/>
        <v>0</v>
      </c>
      <c r="J1471" s="93">
        <f t="shared" si="590"/>
        <v>0</v>
      </c>
      <c r="K1471" s="93">
        <f t="shared" si="590"/>
        <v>0</v>
      </c>
      <c r="L1471" s="93">
        <f t="shared" si="590"/>
        <v>0</v>
      </c>
      <c r="M1471" s="93">
        <f t="shared" si="590"/>
        <v>1000000000</v>
      </c>
      <c r="N1471" s="93">
        <f t="shared" si="590"/>
        <v>998201665.51999998</v>
      </c>
      <c r="O1471" s="93">
        <f t="shared" si="590"/>
        <v>1665.52</v>
      </c>
      <c r="P1471" s="93">
        <f t="shared" si="590"/>
        <v>1665.52</v>
      </c>
      <c r="Q1471" s="105">
        <f t="shared" si="590"/>
        <v>1665.52</v>
      </c>
    </row>
    <row r="1472" spans="1:17" ht="31.8" thickBot="1" x14ac:dyDescent="0.35">
      <c r="A1472" s="79" t="s">
        <v>434</v>
      </c>
      <c r="B1472" s="15" t="s">
        <v>358</v>
      </c>
      <c r="C1472" s="53"/>
      <c r="D1472" s="53"/>
      <c r="E1472" s="53"/>
      <c r="F1472" s="85" t="s">
        <v>359</v>
      </c>
      <c r="G1472" s="93">
        <f t="shared" ref="G1472:Q1472" si="591">+G1473</f>
        <v>1000000000</v>
      </c>
      <c r="H1472" s="93">
        <f t="shared" si="591"/>
        <v>0</v>
      </c>
      <c r="I1472" s="93">
        <f t="shared" si="591"/>
        <v>0</v>
      </c>
      <c r="J1472" s="93">
        <f t="shared" si="591"/>
        <v>0</v>
      </c>
      <c r="K1472" s="93">
        <f t="shared" si="591"/>
        <v>0</v>
      </c>
      <c r="L1472" s="93">
        <f t="shared" si="591"/>
        <v>0</v>
      </c>
      <c r="M1472" s="93">
        <f t="shared" si="591"/>
        <v>1000000000</v>
      </c>
      <c r="N1472" s="93">
        <f t="shared" si="591"/>
        <v>998201665.51999998</v>
      </c>
      <c r="O1472" s="93">
        <f t="shared" si="591"/>
        <v>1665.52</v>
      </c>
      <c r="P1472" s="93">
        <f t="shared" si="591"/>
        <v>1665.52</v>
      </c>
      <c r="Q1472" s="105">
        <f t="shared" si="591"/>
        <v>1665.52</v>
      </c>
    </row>
    <row r="1473" spans="1:17" ht="18.600000000000001" thickBot="1" x14ac:dyDescent="0.35">
      <c r="A1473" s="79" t="s">
        <v>434</v>
      </c>
      <c r="B1473" s="15" t="s">
        <v>360</v>
      </c>
      <c r="C1473" s="21"/>
      <c r="D1473" s="21"/>
      <c r="E1473" s="21"/>
      <c r="F1473" s="85" t="s">
        <v>361</v>
      </c>
      <c r="G1473" s="93">
        <f>+G1474+G1475</f>
        <v>1000000000</v>
      </c>
      <c r="H1473" s="93">
        <f t="shared" ref="H1473:Q1473" si="592">+H1474+H1475</f>
        <v>0</v>
      </c>
      <c r="I1473" s="93">
        <f t="shared" si="592"/>
        <v>0</v>
      </c>
      <c r="J1473" s="93">
        <f t="shared" si="592"/>
        <v>0</v>
      </c>
      <c r="K1473" s="93">
        <f t="shared" si="592"/>
        <v>0</v>
      </c>
      <c r="L1473" s="93">
        <f t="shared" si="592"/>
        <v>0</v>
      </c>
      <c r="M1473" s="93">
        <f t="shared" si="592"/>
        <v>1000000000</v>
      </c>
      <c r="N1473" s="93">
        <f t="shared" si="592"/>
        <v>998201665.51999998</v>
      </c>
      <c r="O1473" s="93">
        <f t="shared" si="592"/>
        <v>1665.52</v>
      </c>
      <c r="P1473" s="93">
        <f t="shared" si="592"/>
        <v>1665.52</v>
      </c>
      <c r="Q1473" s="105">
        <f t="shared" si="592"/>
        <v>1665.52</v>
      </c>
    </row>
    <row r="1474" spans="1:17" ht="18.600000000000001" thickBot="1" x14ac:dyDescent="0.35">
      <c r="A1474" s="79" t="s">
        <v>434</v>
      </c>
      <c r="B1474" s="20" t="s">
        <v>362</v>
      </c>
      <c r="C1474" s="21" t="s">
        <v>175</v>
      </c>
      <c r="D1474" s="21">
        <v>11</v>
      </c>
      <c r="E1474" s="21" t="s">
        <v>22</v>
      </c>
      <c r="F1474" s="88" t="s">
        <v>211</v>
      </c>
      <c r="G1474" s="106">
        <v>500000000</v>
      </c>
      <c r="H1474" s="90">
        <v>0</v>
      </c>
      <c r="I1474" s="90">
        <v>0</v>
      </c>
      <c r="J1474" s="90">
        <v>0</v>
      </c>
      <c r="K1474" s="90">
        <v>0</v>
      </c>
      <c r="L1474" s="90">
        <f t="shared" si="576"/>
        <v>0</v>
      </c>
      <c r="M1474" s="90">
        <f t="shared" si="577"/>
        <v>500000000</v>
      </c>
      <c r="N1474" s="90">
        <v>498201665.51999998</v>
      </c>
      <c r="O1474" s="90">
        <v>1665.52</v>
      </c>
      <c r="P1474" s="90">
        <v>1665.52</v>
      </c>
      <c r="Q1474" s="91">
        <v>1665.52</v>
      </c>
    </row>
    <row r="1475" spans="1:17" ht="18.600000000000001" thickBot="1" x14ac:dyDescent="0.35">
      <c r="A1475" s="79" t="s">
        <v>434</v>
      </c>
      <c r="B1475" s="59" t="s">
        <v>362</v>
      </c>
      <c r="C1475" s="60" t="s">
        <v>175</v>
      </c>
      <c r="D1475" s="53">
        <v>54</v>
      </c>
      <c r="E1475" s="53" t="s">
        <v>22</v>
      </c>
      <c r="F1475" s="108" t="s">
        <v>211</v>
      </c>
      <c r="G1475" s="106">
        <v>500000000</v>
      </c>
      <c r="H1475" s="90">
        <v>0</v>
      </c>
      <c r="I1475" s="90">
        <v>0</v>
      </c>
      <c r="J1475" s="90">
        <v>0</v>
      </c>
      <c r="K1475" s="90">
        <v>0</v>
      </c>
      <c r="L1475" s="90">
        <f t="shared" si="576"/>
        <v>0</v>
      </c>
      <c r="M1475" s="90">
        <f t="shared" si="577"/>
        <v>500000000</v>
      </c>
      <c r="N1475" s="92">
        <v>500000000</v>
      </c>
      <c r="O1475" s="92">
        <v>0</v>
      </c>
      <c r="P1475" s="92">
        <v>0</v>
      </c>
      <c r="Q1475" s="98">
        <v>0</v>
      </c>
    </row>
    <row r="1476" spans="1:17" ht="31.8" thickBot="1" x14ac:dyDescent="0.35">
      <c r="A1476" s="79" t="s">
        <v>434</v>
      </c>
      <c r="B1476" s="15" t="s">
        <v>363</v>
      </c>
      <c r="C1476" s="53"/>
      <c r="D1476" s="53"/>
      <c r="E1476" s="53"/>
      <c r="F1476" s="85" t="s">
        <v>364</v>
      </c>
      <c r="G1476" s="95">
        <f t="shared" ref="G1476:Q1478" si="593">+G1477</f>
        <v>3650000000</v>
      </c>
      <c r="H1476" s="95">
        <f t="shared" si="593"/>
        <v>0</v>
      </c>
      <c r="I1476" s="95">
        <f t="shared" si="593"/>
        <v>0</v>
      </c>
      <c r="J1476" s="95">
        <f t="shared" si="593"/>
        <v>0</v>
      </c>
      <c r="K1476" s="95">
        <f t="shared" si="593"/>
        <v>0</v>
      </c>
      <c r="L1476" s="95">
        <f t="shared" si="593"/>
        <v>0</v>
      </c>
      <c r="M1476" s="95">
        <f t="shared" si="593"/>
        <v>3650000000</v>
      </c>
      <c r="N1476" s="95">
        <f t="shared" si="593"/>
        <v>2733401404.0999999</v>
      </c>
      <c r="O1476" s="95">
        <f t="shared" si="593"/>
        <v>2502800314.4099998</v>
      </c>
      <c r="P1476" s="95">
        <f t="shared" si="593"/>
        <v>990191693</v>
      </c>
      <c r="Q1476" s="97">
        <f t="shared" si="593"/>
        <v>987664493</v>
      </c>
    </row>
    <row r="1477" spans="1:17" ht="31.8" thickBot="1" x14ac:dyDescent="0.35">
      <c r="A1477" s="79" t="s">
        <v>434</v>
      </c>
      <c r="B1477" s="15" t="s">
        <v>365</v>
      </c>
      <c r="C1477" s="53"/>
      <c r="D1477" s="53"/>
      <c r="E1477" s="53"/>
      <c r="F1477" s="85" t="s">
        <v>364</v>
      </c>
      <c r="G1477" s="95">
        <f t="shared" si="593"/>
        <v>3650000000</v>
      </c>
      <c r="H1477" s="95">
        <f t="shared" si="593"/>
        <v>0</v>
      </c>
      <c r="I1477" s="95">
        <f t="shared" si="593"/>
        <v>0</v>
      </c>
      <c r="J1477" s="95">
        <f t="shared" si="593"/>
        <v>0</v>
      </c>
      <c r="K1477" s="95">
        <f t="shared" si="593"/>
        <v>0</v>
      </c>
      <c r="L1477" s="95">
        <f t="shared" si="593"/>
        <v>0</v>
      </c>
      <c r="M1477" s="95">
        <f t="shared" si="593"/>
        <v>3650000000</v>
      </c>
      <c r="N1477" s="95">
        <f t="shared" si="593"/>
        <v>2733401404.0999999</v>
      </c>
      <c r="O1477" s="95">
        <f t="shared" si="593"/>
        <v>2502800314.4099998</v>
      </c>
      <c r="P1477" s="95">
        <f t="shared" si="593"/>
        <v>990191693</v>
      </c>
      <c r="Q1477" s="97">
        <f t="shared" si="593"/>
        <v>987664493</v>
      </c>
    </row>
    <row r="1478" spans="1:17" ht="18.600000000000001" thickBot="1" x14ac:dyDescent="0.35">
      <c r="A1478" s="79" t="s">
        <v>434</v>
      </c>
      <c r="B1478" s="15" t="s">
        <v>366</v>
      </c>
      <c r="C1478" s="53"/>
      <c r="D1478" s="53"/>
      <c r="E1478" s="53"/>
      <c r="F1478" s="85" t="s">
        <v>334</v>
      </c>
      <c r="G1478" s="95">
        <f t="shared" si="593"/>
        <v>3650000000</v>
      </c>
      <c r="H1478" s="95">
        <f t="shared" si="593"/>
        <v>0</v>
      </c>
      <c r="I1478" s="95">
        <f t="shared" si="593"/>
        <v>0</v>
      </c>
      <c r="J1478" s="95">
        <f t="shared" si="593"/>
        <v>0</v>
      </c>
      <c r="K1478" s="95">
        <f t="shared" si="593"/>
        <v>0</v>
      </c>
      <c r="L1478" s="95">
        <f t="shared" si="593"/>
        <v>0</v>
      </c>
      <c r="M1478" s="95">
        <f t="shared" si="593"/>
        <v>3650000000</v>
      </c>
      <c r="N1478" s="95">
        <f t="shared" si="593"/>
        <v>2733401404.0999999</v>
      </c>
      <c r="O1478" s="95">
        <f t="shared" si="593"/>
        <v>2502800314.4099998</v>
      </c>
      <c r="P1478" s="95">
        <f t="shared" si="593"/>
        <v>990191693</v>
      </c>
      <c r="Q1478" s="97">
        <f t="shared" si="593"/>
        <v>987664493</v>
      </c>
    </row>
    <row r="1479" spans="1:17" ht="18.600000000000001" thickBot="1" x14ac:dyDescent="0.35">
      <c r="A1479" s="79" t="s">
        <v>434</v>
      </c>
      <c r="B1479" s="20" t="s">
        <v>367</v>
      </c>
      <c r="C1479" s="21" t="s">
        <v>175</v>
      </c>
      <c r="D1479" s="21">
        <v>11</v>
      </c>
      <c r="E1479" s="21" t="s">
        <v>22</v>
      </c>
      <c r="F1479" s="88" t="s">
        <v>211</v>
      </c>
      <c r="G1479" s="90">
        <v>3650000000</v>
      </c>
      <c r="H1479" s="90">
        <v>0</v>
      </c>
      <c r="I1479" s="90">
        <v>0</v>
      </c>
      <c r="J1479" s="90">
        <v>0</v>
      </c>
      <c r="K1479" s="90">
        <v>0</v>
      </c>
      <c r="L1479" s="90">
        <f t="shared" si="576"/>
        <v>0</v>
      </c>
      <c r="M1479" s="90">
        <f t="shared" si="577"/>
        <v>3650000000</v>
      </c>
      <c r="N1479" s="90">
        <v>2733401404.0999999</v>
      </c>
      <c r="O1479" s="90">
        <v>2502800314.4099998</v>
      </c>
      <c r="P1479" s="90">
        <v>990191693</v>
      </c>
      <c r="Q1479" s="91">
        <v>987664493</v>
      </c>
    </row>
    <row r="1480" spans="1:17" ht="31.8" thickBot="1" x14ac:dyDescent="0.35">
      <c r="A1480" s="79" t="s">
        <v>434</v>
      </c>
      <c r="B1480" s="63" t="s">
        <v>368</v>
      </c>
      <c r="C1480" s="55"/>
      <c r="D1480" s="55"/>
      <c r="E1480" s="55"/>
      <c r="F1480" s="104" t="s">
        <v>369</v>
      </c>
      <c r="G1480" s="94">
        <f>+G1481</f>
        <v>39914957829</v>
      </c>
      <c r="H1480" s="94">
        <f t="shared" ref="H1480:Q1480" si="594">+H1481</f>
        <v>0</v>
      </c>
      <c r="I1480" s="94">
        <f t="shared" si="594"/>
        <v>0</v>
      </c>
      <c r="J1480" s="94">
        <f t="shared" si="594"/>
        <v>1990000000</v>
      </c>
      <c r="K1480" s="94">
        <f t="shared" si="594"/>
        <v>1990000000</v>
      </c>
      <c r="L1480" s="94">
        <f t="shared" si="594"/>
        <v>0</v>
      </c>
      <c r="M1480" s="94">
        <f t="shared" si="594"/>
        <v>39914957829</v>
      </c>
      <c r="N1480" s="94">
        <f t="shared" si="594"/>
        <v>27739274354.330002</v>
      </c>
      <c r="O1480" s="94">
        <f t="shared" si="594"/>
        <v>25320242170.509998</v>
      </c>
      <c r="P1480" s="94">
        <f t="shared" si="594"/>
        <v>4264862701.7399998</v>
      </c>
      <c r="Q1480" s="96">
        <f t="shared" si="594"/>
        <v>4181682975.7399998</v>
      </c>
    </row>
    <row r="1481" spans="1:17" ht="18.600000000000001" thickBot="1" x14ac:dyDescent="0.35">
      <c r="A1481" s="79" t="s">
        <v>434</v>
      </c>
      <c r="B1481" s="63" t="s">
        <v>370</v>
      </c>
      <c r="C1481" s="55"/>
      <c r="D1481" s="55"/>
      <c r="E1481" s="55"/>
      <c r="F1481" s="104" t="s">
        <v>204</v>
      </c>
      <c r="G1481" s="94">
        <f>+G1482+G1486+G1493+G1498</f>
        <v>39914957829</v>
      </c>
      <c r="H1481" s="94">
        <f t="shared" ref="H1481:Q1481" si="595">+H1482+H1486+H1493+H1498</f>
        <v>0</v>
      </c>
      <c r="I1481" s="94">
        <f t="shared" si="595"/>
        <v>0</v>
      </c>
      <c r="J1481" s="94">
        <f t="shared" si="595"/>
        <v>1990000000</v>
      </c>
      <c r="K1481" s="94">
        <f t="shared" si="595"/>
        <v>1990000000</v>
      </c>
      <c r="L1481" s="94">
        <f t="shared" si="595"/>
        <v>0</v>
      </c>
      <c r="M1481" s="94">
        <f t="shared" si="595"/>
        <v>39914957829</v>
      </c>
      <c r="N1481" s="94">
        <f t="shared" si="595"/>
        <v>27739274354.330002</v>
      </c>
      <c r="O1481" s="94">
        <f t="shared" si="595"/>
        <v>25320242170.509998</v>
      </c>
      <c r="P1481" s="94">
        <f t="shared" si="595"/>
        <v>4264862701.7399998</v>
      </c>
      <c r="Q1481" s="96">
        <f t="shared" si="595"/>
        <v>4181682975.7399998</v>
      </c>
    </row>
    <row r="1482" spans="1:17" ht="47.4" thickBot="1" x14ac:dyDescent="0.35">
      <c r="A1482" s="79" t="s">
        <v>434</v>
      </c>
      <c r="B1482" s="56" t="s">
        <v>371</v>
      </c>
      <c r="C1482" s="55"/>
      <c r="D1482" s="55"/>
      <c r="E1482" s="55"/>
      <c r="F1482" s="104" t="s">
        <v>374</v>
      </c>
      <c r="G1482" s="94">
        <f>+G1483</f>
        <v>50000000</v>
      </c>
      <c r="H1482" s="94">
        <f t="shared" ref="H1482:Q1484" si="596">+H1483</f>
        <v>0</v>
      </c>
      <c r="I1482" s="94">
        <f t="shared" si="596"/>
        <v>0</v>
      </c>
      <c r="J1482" s="94">
        <f t="shared" si="596"/>
        <v>0</v>
      </c>
      <c r="K1482" s="94">
        <f t="shared" si="596"/>
        <v>0</v>
      </c>
      <c r="L1482" s="94">
        <f t="shared" si="596"/>
        <v>0</v>
      </c>
      <c r="M1482" s="94">
        <f t="shared" si="596"/>
        <v>50000000</v>
      </c>
      <c r="N1482" s="94">
        <f t="shared" si="596"/>
        <v>24949159</v>
      </c>
      <c r="O1482" s="94">
        <f t="shared" si="596"/>
        <v>16242310</v>
      </c>
      <c r="P1482" s="94">
        <f t="shared" si="596"/>
        <v>0</v>
      </c>
      <c r="Q1482" s="96">
        <f t="shared" si="596"/>
        <v>0</v>
      </c>
    </row>
    <row r="1483" spans="1:17" ht="47.4" thickBot="1" x14ac:dyDescent="0.35">
      <c r="A1483" s="79" t="s">
        <v>434</v>
      </c>
      <c r="B1483" s="56" t="s">
        <v>373</v>
      </c>
      <c r="C1483" s="55"/>
      <c r="D1483" s="55"/>
      <c r="E1483" s="55"/>
      <c r="F1483" s="104" t="s">
        <v>374</v>
      </c>
      <c r="G1483" s="94">
        <f>+G1484</f>
        <v>50000000</v>
      </c>
      <c r="H1483" s="94">
        <f t="shared" si="596"/>
        <v>0</v>
      </c>
      <c r="I1483" s="94">
        <f t="shared" si="596"/>
        <v>0</v>
      </c>
      <c r="J1483" s="94">
        <f t="shared" si="596"/>
        <v>0</v>
      </c>
      <c r="K1483" s="94">
        <f t="shared" si="596"/>
        <v>0</v>
      </c>
      <c r="L1483" s="94">
        <f t="shared" si="596"/>
        <v>0</v>
      </c>
      <c r="M1483" s="94">
        <f t="shared" si="596"/>
        <v>50000000</v>
      </c>
      <c r="N1483" s="94">
        <f t="shared" si="596"/>
        <v>24949159</v>
      </c>
      <c r="O1483" s="94">
        <f t="shared" si="596"/>
        <v>16242310</v>
      </c>
      <c r="P1483" s="94">
        <f t="shared" si="596"/>
        <v>0</v>
      </c>
      <c r="Q1483" s="96">
        <f t="shared" si="596"/>
        <v>0</v>
      </c>
    </row>
    <row r="1484" spans="1:17" ht="31.8" thickBot="1" x14ac:dyDescent="0.35">
      <c r="A1484" s="79" t="s">
        <v>434</v>
      </c>
      <c r="B1484" s="56" t="s">
        <v>375</v>
      </c>
      <c r="C1484" s="55"/>
      <c r="D1484" s="55"/>
      <c r="E1484" s="55"/>
      <c r="F1484" s="104" t="s">
        <v>376</v>
      </c>
      <c r="G1484" s="94">
        <f>+G1485</f>
        <v>50000000</v>
      </c>
      <c r="H1484" s="94">
        <f t="shared" si="596"/>
        <v>0</v>
      </c>
      <c r="I1484" s="94">
        <f t="shared" si="596"/>
        <v>0</v>
      </c>
      <c r="J1484" s="94">
        <f t="shared" si="596"/>
        <v>0</v>
      </c>
      <c r="K1484" s="94">
        <f t="shared" si="596"/>
        <v>0</v>
      </c>
      <c r="L1484" s="94">
        <f t="shared" si="596"/>
        <v>0</v>
      </c>
      <c r="M1484" s="94">
        <f t="shared" si="596"/>
        <v>50000000</v>
      </c>
      <c r="N1484" s="94">
        <f t="shared" si="596"/>
        <v>24949159</v>
      </c>
      <c r="O1484" s="94">
        <f t="shared" si="596"/>
        <v>16242310</v>
      </c>
      <c r="P1484" s="94">
        <f t="shared" si="596"/>
        <v>0</v>
      </c>
      <c r="Q1484" s="96">
        <f t="shared" si="596"/>
        <v>0</v>
      </c>
    </row>
    <row r="1485" spans="1:17" ht="18.600000000000001" thickBot="1" x14ac:dyDescent="0.35">
      <c r="A1485" s="79" t="s">
        <v>434</v>
      </c>
      <c r="B1485" s="20" t="s">
        <v>377</v>
      </c>
      <c r="C1485" s="60" t="s">
        <v>175</v>
      </c>
      <c r="D1485" s="21">
        <v>54</v>
      </c>
      <c r="E1485" s="21" t="s">
        <v>22</v>
      </c>
      <c r="F1485" s="88" t="s">
        <v>211</v>
      </c>
      <c r="G1485" s="90">
        <v>50000000</v>
      </c>
      <c r="H1485" s="90">
        <v>0</v>
      </c>
      <c r="I1485" s="90">
        <v>0</v>
      </c>
      <c r="J1485" s="90">
        <v>0</v>
      </c>
      <c r="K1485" s="90">
        <v>0</v>
      </c>
      <c r="L1485" s="90">
        <f t="shared" si="576"/>
        <v>0</v>
      </c>
      <c r="M1485" s="90">
        <f t="shared" si="577"/>
        <v>50000000</v>
      </c>
      <c r="N1485" s="90">
        <v>24949159</v>
      </c>
      <c r="O1485" s="90">
        <v>16242310</v>
      </c>
      <c r="P1485" s="90">
        <v>0</v>
      </c>
      <c r="Q1485" s="91">
        <v>0</v>
      </c>
    </row>
    <row r="1486" spans="1:17" ht="47.4" thickBot="1" x14ac:dyDescent="0.35">
      <c r="A1486" s="79" t="s">
        <v>434</v>
      </c>
      <c r="B1486" s="56" t="s">
        <v>378</v>
      </c>
      <c r="C1486" s="53"/>
      <c r="D1486" s="53"/>
      <c r="E1486" s="53"/>
      <c r="F1486" s="104" t="s">
        <v>381</v>
      </c>
      <c r="G1486" s="93">
        <f>+G1487</f>
        <v>34364957829</v>
      </c>
      <c r="H1486" s="94">
        <f t="shared" ref="H1486:Q1486" si="597">+H1487</f>
        <v>0</v>
      </c>
      <c r="I1486" s="94">
        <f t="shared" si="597"/>
        <v>0</v>
      </c>
      <c r="J1486" s="94">
        <f t="shared" si="597"/>
        <v>1990000000</v>
      </c>
      <c r="K1486" s="94">
        <f t="shared" si="597"/>
        <v>1990000000</v>
      </c>
      <c r="L1486" s="94">
        <f t="shared" si="576"/>
        <v>0</v>
      </c>
      <c r="M1486" s="95">
        <f t="shared" si="577"/>
        <v>34364957829</v>
      </c>
      <c r="N1486" s="94">
        <f t="shared" si="597"/>
        <v>23561000687.360001</v>
      </c>
      <c r="O1486" s="94">
        <f t="shared" si="597"/>
        <v>21919298721.549999</v>
      </c>
      <c r="P1486" s="94">
        <f t="shared" si="597"/>
        <v>2664142454.2799997</v>
      </c>
      <c r="Q1486" s="96">
        <f t="shared" si="597"/>
        <v>2580962728.2799997</v>
      </c>
    </row>
    <row r="1487" spans="1:17" ht="47.4" thickBot="1" x14ac:dyDescent="0.35">
      <c r="A1487" s="79" t="s">
        <v>434</v>
      </c>
      <c r="B1487" s="56" t="s">
        <v>380</v>
      </c>
      <c r="C1487" s="53"/>
      <c r="D1487" s="53"/>
      <c r="E1487" s="53"/>
      <c r="F1487" s="104" t="s">
        <v>381</v>
      </c>
      <c r="G1487" s="94">
        <f>G1488+G1491</f>
        <v>34364957829</v>
      </c>
      <c r="H1487" s="94">
        <f t="shared" ref="H1487:Q1487" si="598">H1488+H1491</f>
        <v>0</v>
      </c>
      <c r="I1487" s="94">
        <f t="shared" si="598"/>
        <v>0</v>
      </c>
      <c r="J1487" s="94">
        <f t="shared" si="598"/>
        <v>1990000000</v>
      </c>
      <c r="K1487" s="94">
        <f t="shared" si="598"/>
        <v>1990000000</v>
      </c>
      <c r="L1487" s="94">
        <f t="shared" si="598"/>
        <v>0</v>
      </c>
      <c r="M1487" s="94">
        <f t="shared" si="598"/>
        <v>34364957829</v>
      </c>
      <c r="N1487" s="94">
        <f t="shared" si="598"/>
        <v>23561000687.360001</v>
      </c>
      <c r="O1487" s="94">
        <f t="shared" si="598"/>
        <v>21919298721.549999</v>
      </c>
      <c r="P1487" s="94">
        <f t="shared" si="598"/>
        <v>2664142454.2799997</v>
      </c>
      <c r="Q1487" s="96">
        <f t="shared" si="598"/>
        <v>2580962728.2799997</v>
      </c>
    </row>
    <row r="1488" spans="1:17" ht="18.600000000000001" thickBot="1" x14ac:dyDescent="0.35">
      <c r="A1488" s="79" t="s">
        <v>434</v>
      </c>
      <c r="B1488" s="56" t="s">
        <v>382</v>
      </c>
      <c r="C1488" s="53"/>
      <c r="D1488" s="53"/>
      <c r="E1488" s="53"/>
      <c r="F1488" s="104" t="s">
        <v>334</v>
      </c>
      <c r="G1488" s="94">
        <f>+G1489+G1490</f>
        <v>13870400807</v>
      </c>
      <c r="H1488" s="94">
        <f t="shared" ref="H1488:Q1488" si="599">+H1489+H1490</f>
        <v>0</v>
      </c>
      <c r="I1488" s="94">
        <f t="shared" si="599"/>
        <v>0</v>
      </c>
      <c r="J1488" s="94">
        <f t="shared" si="599"/>
        <v>1990000000</v>
      </c>
      <c r="K1488" s="94">
        <f t="shared" si="599"/>
        <v>0</v>
      </c>
      <c r="L1488" s="94">
        <f t="shared" si="599"/>
        <v>1990000000</v>
      </c>
      <c r="M1488" s="94">
        <f t="shared" si="599"/>
        <v>15860400807</v>
      </c>
      <c r="N1488" s="94">
        <f t="shared" si="599"/>
        <v>9565326687.3600006</v>
      </c>
      <c r="O1488" s="94">
        <f t="shared" si="599"/>
        <v>8815625721.5499992</v>
      </c>
      <c r="P1488" s="94">
        <f t="shared" si="599"/>
        <v>2664142454.2799997</v>
      </c>
      <c r="Q1488" s="96">
        <f t="shared" si="599"/>
        <v>2580962728.2799997</v>
      </c>
    </row>
    <row r="1489" spans="1:17" ht="18.600000000000001" thickBot="1" x14ac:dyDescent="0.35">
      <c r="A1489" s="79" t="s">
        <v>434</v>
      </c>
      <c r="B1489" s="20" t="s">
        <v>383</v>
      </c>
      <c r="C1489" s="53" t="s">
        <v>175</v>
      </c>
      <c r="D1489" s="21">
        <v>11</v>
      </c>
      <c r="E1489" s="21" t="s">
        <v>22</v>
      </c>
      <c r="F1489" s="108" t="s">
        <v>211</v>
      </c>
      <c r="G1489" s="92">
        <v>5414957829</v>
      </c>
      <c r="H1489" s="90">
        <v>0</v>
      </c>
      <c r="I1489" s="90">
        <v>0</v>
      </c>
      <c r="J1489" s="90">
        <v>0</v>
      </c>
      <c r="K1489" s="90">
        <v>0</v>
      </c>
      <c r="L1489" s="90">
        <f t="shared" si="576"/>
        <v>0</v>
      </c>
      <c r="M1489" s="90">
        <f t="shared" si="577"/>
        <v>5414957829</v>
      </c>
      <c r="N1489" s="90">
        <v>5212928271.3599997</v>
      </c>
      <c r="O1489" s="90">
        <v>5174974212.5500002</v>
      </c>
      <c r="P1489" s="90">
        <v>2135229988.28</v>
      </c>
      <c r="Q1489" s="91">
        <v>2132192821.28</v>
      </c>
    </row>
    <row r="1490" spans="1:17" ht="18.600000000000001" thickBot="1" x14ac:dyDescent="0.35">
      <c r="A1490" s="79" t="s">
        <v>434</v>
      </c>
      <c r="B1490" s="20" t="s">
        <v>383</v>
      </c>
      <c r="C1490" s="60" t="s">
        <v>175</v>
      </c>
      <c r="D1490" s="21">
        <v>54</v>
      </c>
      <c r="E1490" s="21" t="s">
        <v>22</v>
      </c>
      <c r="F1490" s="108" t="s">
        <v>211</v>
      </c>
      <c r="G1490" s="106">
        <f>2010523584+6444919394</f>
        <v>8455442978</v>
      </c>
      <c r="H1490" s="90">
        <v>0</v>
      </c>
      <c r="I1490" s="90">
        <v>0</v>
      </c>
      <c r="J1490" s="90">
        <v>1990000000</v>
      </c>
      <c r="K1490" s="90">
        <v>0</v>
      </c>
      <c r="L1490" s="90">
        <f t="shared" si="576"/>
        <v>1990000000</v>
      </c>
      <c r="M1490" s="92">
        <f t="shared" si="577"/>
        <v>10445442978</v>
      </c>
      <c r="N1490" s="90">
        <v>4352398416</v>
      </c>
      <c r="O1490" s="90">
        <v>3640651509</v>
      </c>
      <c r="P1490" s="90">
        <v>528912466</v>
      </c>
      <c r="Q1490" s="91">
        <v>448769907</v>
      </c>
    </row>
    <row r="1491" spans="1:17" ht="18.600000000000001" thickBot="1" x14ac:dyDescent="0.35">
      <c r="A1491" s="79" t="s">
        <v>434</v>
      </c>
      <c r="B1491" s="15" t="s">
        <v>384</v>
      </c>
      <c r="C1491" s="53"/>
      <c r="D1491" s="21"/>
      <c r="E1491" s="21"/>
      <c r="F1491" s="85" t="s">
        <v>385</v>
      </c>
      <c r="G1491" s="95">
        <f>+G1492</f>
        <v>20494557022</v>
      </c>
      <c r="H1491" s="95">
        <f t="shared" ref="H1491:Q1491" si="600">+H1492</f>
        <v>0</v>
      </c>
      <c r="I1491" s="95">
        <f t="shared" si="600"/>
        <v>0</v>
      </c>
      <c r="J1491" s="95">
        <f t="shared" si="600"/>
        <v>0</v>
      </c>
      <c r="K1491" s="95">
        <f t="shared" si="600"/>
        <v>1990000000</v>
      </c>
      <c r="L1491" s="95">
        <f t="shared" si="600"/>
        <v>-1990000000</v>
      </c>
      <c r="M1491" s="95">
        <f t="shared" si="600"/>
        <v>18504557022</v>
      </c>
      <c r="N1491" s="95">
        <f t="shared" si="600"/>
        <v>13995674000</v>
      </c>
      <c r="O1491" s="95">
        <f t="shared" si="600"/>
        <v>13103673000</v>
      </c>
      <c r="P1491" s="95">
        <f t="shared" si="600"/>
        <v>0</v>
      </c>
      <c r="Q1491" s="97">
        <f t="shared" si="600"/>
        <v>0</v>
      </c>
    </row>
    <row r="1492" spans="1:17" ht="18.600000000000001" thickBot="1" x14ac:dyDescent="0.35">
      <c r="A1492" s="79" t="s">
        <v>434</v>
      </c>
      <c r="B1492" s="20" t="s">
        <v>386</v>
      </c>
      <c r="C1492" s="60" t="s">
        <v>175</v>
      </c>
      <c r="D1492" s="21">
        <v>54</v>
      </c>
      <c r="E1492" s="21" t="s">
        <v>22</v>
      </c>
      <c r="F1492" s="108" t="s">
        <v>211</v>
      </c>
      <c r="G1492" s="106">
        <v>20494557022</v>
      </c>
      <c r="H1492" s="90">
        <v>0</v>
      </c>
      <c r="I1492" s="90">
        <v>0</v>
      </c>
      <c r="J1492" s="90">
        <v>0</v>
      </c>
      <c r="K1492" s="90">
        <v>1990000000</v>
      </c>
      <c r="L1492" s="90">
        <f t="shared" si="576"/>
        <v>-1990000000</v>
      </c>
      <c r="M1492" s="92">
        <f t="shared" si="577"/>
        <v>18504557022</v>
      </c>
      <c r="N1492" s="90">
        <v>13995674000</v>
      </c>
      <c r="O1492" s="90">
        <v>13103673000</v>
      </c>
      <c r="P1492" s="90">
        <v>0</v>
      </c>
      <c r="Q1492" s="91">
        <v>0</v>
      </c>
    </row>
    <row r="1493" spans="1:17" ht="47.4" thickBot="1" x14ac:dyDescent="0.35">
      <c r="A1493" s="79" t="s">
        <v>434</v>
      </c>
      <c r="B1493" s="56" t="s">
        <v>387</v>
      </c>
      <c r="C1493" s="53"/>
      <c r="D1493" s="53"/>
      <c r="E1493" s="53"/>
      <c r="F1493" s="104" t="s">
        <v>390</v>
      </c>
      <c r="G1493" s="94">
        <f>+G1494</f>
        <v>4000000000</v>
      </c>
      <c r="H1493" s="94">
        <f t="shared" ref="H1493:Q1494" si="601">+H1494</f>
        <v>0</v>
      </c>
      <c r="I1493" s="94">
        <f t="shared" si="601"/>
        <v>0</v>
      </c>
      <c r="J1493" s="94">
        <f t="shared" si="601"/>
        <v>0</v>
      </c>
      <c r="K1493" s="94">
        <f t="shared" si="601"/>
        <v>0</v>
      </c>
      <c r="L1493" s="94">
        <f t="shared" si="601"/>
        <v>0</v>
      </c>
      <c r="M1493" s="94">
        <f t="shared" si="601"/>
        <v>4000000000</v>
      </c>
      <c r="N1493" s="94">
        <f t="shared" si="601"/>
        <v>3468587238.2200003</v>
      </c>
      <c r="O1493" s="94">
        <f t="shared" si="601"/>
        <v>2700459535.6900001</v>
      </c>
      <c r="P1493" s="94">
        <f t="shared" si="601"/>
        <v>1379225812.1900001</v>
      </c>
      <c r="Q1493" s="96">
        <f t="shared" si="601"/>
        <v>1379225812.1900001</v>
      </c>
    </row>
    <row r="1494" spans="1:17" ht="47.4" thickBot="1" x14ac:dyDescent="0.35">
      <c r="A1494" s="79" t="s">
        <v>434</v>
      </c>
      <c r="B1494" s="56" t="s">
        <v>389</v>
      </c>
      <c r="C1494" s="53"/>
      <c r="D1494" s="53"/>
      <c r="E1494" s="53"/>
      <c r="F1494" s="104" t="s">
        <v>390</v>
      </c>
      <c r="G1494" s="94">
        <f>+G1495</f>
        <v>4000000000</v>
      </c>
      <c r="H1494" s="94">
        <f t="shared" si="601"/>
        <v>0</v>
      </c>
      <c r="I1494" s="94">
        <f t="shared" si="601"/>
        <v>0</v>
      </c>
      <c r="J1494" s="94">
        <f t="shared" si="601"/>
        <v>0</v>
      </c>
      <c r="K1494" s="94">
        <f t="shared" si="601"/>
        <v>0</v>
      </c>
      <c r="L1494" s="94">
        <f t="shared" si="601"/>
        <v>0</v>
      </c>
      <c r="M1494" s="94">
        <f t="shared" si="601"/>
        <v>4000000000</v>
      </c>
      <c r="N1494" s="94">
        <f t="shared" si="601"/>
        <v>3468587238.2200003</v>
      </c>
      <c r="O1494" s="94">
        <f t="shared" si="601"/>
        <v>2700459535.6900001</v>
      </c>
      <c r="P1494" s="94">
        <f t="shared" si="601"/>
        <v>1379225812.1900001</v>
      </c>
      <c r="Q1494" s="96">
        <f t="shared" si="601"/>
        <v>1379225812.1900001</v>
      </c>
    </row>
    <row r="1495" spans="1:17" ht="18.600000000000001" thickBot="1" x14ac:dyDescent="0.35">
      <c r="A1495" s="79" t="s">
        <v>434</v>
      </c>
      <c r="B1495" s="56" t="s">
        <v>391</v>
      </c>
      <c r="C1495" s="53"/>
      <c r="D1495" s="53"/>
      <c r="E1495" s="53"/>
      <c r="F1495" s="104" t="s">
        <v>392</v>
      </c>
      <c r="G1495" s="94">
        <f>+G1496+G1497</f>
        <v>4000000000</v>
      </c>
      <c r="H1495" s="94">
        <f t="shared" ref="H1495:Q1495" si="602">+H1496+H1497</f>
        <v>0</v>
      </c>
      <c r="I1495" s="94">
        <f t="shared" si="602"/>
        <v>0</v>
      </c>
      <c r="J1495" s="94">
        <f t="shared" si="602"/>
        <v>0</v>
      </c>
      <c r="K1495" s="94">
        <f t="shared" si="602"/>
        <v>0</v>
      </c>
      <c r="L1495" s="94">
        <f t="shared" si="602"/>
        <v>0</v>
      </c>
      <c r="M1495" s="94">
        <f t="shared" si="602"/>
        <v>4000000000</v>
      </c>
      <c r="N1495" s="94">
        <f t="shared" si="602"/>
        <v>3468587238.2200003</v>
      </c>
      <c r="O1495" s="94">
        <f t="shared" si="602"/>
        <v>2700459535.6900001</v>
      </c>
      <c r="P1495" s="94">
        <f t="shared" si="602"/>
        <v>1379225812.1900001</v>
      </c>
      <c r="Q1495" s="96">
        <f t="shared" si="602"/>
        <v>1379225812.1900001</v>
      </c>
    </row>
    <row r="1496" spans="1:17" ht="18.600000000000001" thickBot="1" x14ac:dyDescent="0.35">
      <c r="A1496" s="79" t="s">
        <v>434</v>
      </c>
      <c r="B1496" s="20" t="s">
        <v>393</v>
      </c>
      <c r="C1496" s="21" t="s">
        <v>175</v>
      </c>
      <c r="D1496" s="21">
        <v>11</v>
      </c>
      <c r="E1496" s="21" t="s">
        <v>22</v>
      </c>
      <c r="F1496" s="108" t="s">
        <v>211</v>
      </c>
      <c r="G1496" s="92">
        <v>1000000000</v>
      </c>
      <c r="H1496" s="90">
        <v>0</v>
      </c>
      <c r="I1496" s="90">
        <v>0</v>
      </c>
      <c r="J1496" s="90">
        <v>0</v>
      </c>
      <c r="K1496" s="90">
        <v>0</v>
      </c>
      <c r="L1496" s="90">
        <f t="shared" si="576"/>
        <v>0</v>
      </c>
      <c r="M1496" s="90">
        <f t="shared" si="577"/>
        <v>1000000000</v>
      </c>
      <c r="N1496" s="90">
        <v>999524738.22000003</v>
      </c>
      <c r="O1496" s="90">
        <v>975946810.95000005</v>
      </c>
      <c r="P1496" s="90">
        <v>798822162.45000005</v>
      </c>
      <c r="Q1496" s="91">
        <v>798822162.45000005</v>
      </c>
    </row>
    <row r="1497" spans="1:17" ht="18.600000000000001" thickBot="1" x14ac:dyDescent="0.35">
      <c r="A1497" s="79" t="s">
        <v>434</v>
      </c>
      <c r="B1497" s="20" t="s">
        <v>393</v>
      </c>
      <c r="C1497" s="60" t="s">
        <v>175</v>
      </c>
      <c r="D1497" s="21">
        <v>54</v>
      </c>
      <c r="E1497" s="21" t="s">
        <v>22</v>
      </c>
      <c r="F1497" s="108" t="s">
        <v>211</v>
      </c>
      <c r="G1497" s="92">
        <v>3000000000</v>
      </c>
      <c r="H1497" s="90">
        <v>0</v>
      </c>
      <c r="I1497" s="90">
        <v>0</v>
      </c>
      <c r="J1497" s="90">
        <v>0</v>
      </c>
      <c r="K1497" s="90">
        <v>0</v>
      </c>
      <c r="L1497" s="90">
        <f t="shared" si="576"/>
        <v>0</v>
      </c>
      <c r="M1497" s="90">
        <f t="shared" si="577"/>
        <v>3000000000</v>
      </c>
      <c r="N1497" s="90">
        <v>2469062500</v>
      </c>
      <c r="O1497" s="90">
        <v>1724512724.74</v>
      </c>
      <c r="P1497" s="90">
        <v>580403649.74000001</v>
      </c>
      <c r="Q1497" s="91">
        <v>580403649.74000001</v>
      </c>
    </row>
    <row r="1498" spans="1:17" ht="47.4" thickBot="1" x14ac:dyDescent="0.35">
      <c r="A1498" s="79" t="s">
        <v>434</v>
      </c>
      <c r="B1498" s="56" t="s">
        <v>394</v>
      </c>
      <c r="C1498" s="64"/>
      <c r="D1498" s="55"/>
      <c r="E1498" s="55"/>
      <c r="F1498" s="104" t="s">
        <v>397</v>
      </c>
      <c r="G1498" s="94">
        <f>+G1499</f>
        <v>1500000000</v>
      </c>
      <c r="H1498" s="94">
        <f t="shared" ref="H1498:Q1500" si="603">+H1499</f>
        <v>0</v>
      </c>
      <c r="I1498" s="94">
        <f t="shared" si="603"/>
        <v>0</v>
      </c>
      <c r="J1498" s="94">
        <f t="shared" si="603"/>
        <v>0</v>
      </c>
      <c r="K1498" s="94">
        <f t="shared" si="603"/>
        <v>0</v>
      </c>
      <c r="L1498" s="94">
        <f t="shared" si="603"/>
        <v>0</v>
      </c>
      <c r="M1498" s="94">
        <f t="shared" si="603"/>
        <v>1500000000</v>
      </c>
      <c r="N1498" s="94">
        <f t="shared" si="603"/>
        <v>684737269.75</v>
      </c>
      <c r="O1498" s="94">
        <f t="shared" si="603"/>
        <v>684241603.26999998</v>
      </c>
      <c r="P1498" s="94">
        <f t="shared" si="603"/>
        <v>221494435.27000001</v>
      </c>
      <c r="Q1498" s="96">
        <f t="shared" si="603"/>
        <v>221494435.27000001</v>
      </c>
    </row>
    <row r="1499" spans="1:17" ht="47.4" thickBot="1" x14ac:dyDescent="0.35">
      <c r="A1499" s="79" t="s">
        <v>434</v>
      </c>
      <c r="B1499" s="56" t="s">
        <v>396</v>
      </c>
      <c r="C1499" s="65"/>
      <c r="D1499" s="66"/>
      <c r="E1499" s="66"/>
      <c r="F1499" s="104" t="s">
        <v>397</v>
      </c>
      <c r="G1499" s="94">
        <f>+G1500</f>
        <v>1500000000</v>
      </c>
      <c r="H1499" s="94">
        <f t="shared" si="603"/>
        <v>0</v>
      </c>
      <c r="I1499" s="94">
        <f t="shared" si="603"/>
        <v>0</v>
      </c>
      <c r="J1499" s="94">
        <f t="shared" si="603"/>
        <v>0</v>
      </c>
      <c r="K1499" s="94">
        <f t="shared" si="603"/>
        <v>0</v>
      </c>
      <c r="L1499" s="94">
        <f t="shared" si="603"/>
        <v>0</v>
      </c>
      <c r="M1499" s="94">
        <f t="shared" si="603"/>
        <v>1500000000</v>
      </c>
      <c r="N1499" s="94">
        <f t="shared" si="603"/>
        <v>684737269.75</v>
      </c>
      <c r="O1499" s="94">
        <f t="shared" si="603"/>
        <v>684241603.26999998</v>
      </c>
      <c r="P1499" s="94">
        <f t="shared" si="603"/>
        <v>221494435.27000001</v>
      </c>
      <c r="Q1499" s="96">
        <f t="shared" si="603"/>
        <v>221494435.27000001</v>
      </c>
    </row>
    <row r="1500" spans="1:17" ht="18.600000000000001" thickBot="1" x14ac:dyDescent="0.35">
      <c r="A1500" s="79" t="s">
        <v>434</v>
      </c>
      <c r="B1500" s="56" t="s">
        <v>398</v>
      </c>
      <c r="C1500" s="65"/>
      <c r="D1500" s="66"/>
      <c r="E1500" s="66"/>
      <c r="F1500" s="104" t="s">
        <v>399</v>
      </c>
      <c r="G1500" s="94">
        <f>+G1501</f>
        <v>1500000000</v>
      </c>
      <c r="H1500" s="94">
        <f t="shared" si="603"/>
        <v>0</v>
      </c>
      <c r="I1500" s="94">
        <f t="shared" si="603"/>
        <v>0</v>
      </c>
      <c r="J1500" s="94">
        <f t="shared" si="603"/>
        <v>0</v>
      </c>
      <c r="K1500" s="94">
        <f t="shared" si="603"/>
        <v>0</v>
      </c>
      <c r="L1500" s="94">
        <f t="shared" si="603"/>
        <v>0</v>
      </c>
      <c r="M1500" s="94">
        <f t="shared" si="603"/>
        <v>1500000000</v>
      </c>
      <c r="N1500" s="94">
        <f t="shared" si="603"/>
        <v>684737269.75</v>
      </c>
      <c r="O1500" s="94">
        <f t="shared" si="603"/>
        <v>684241603.26999998</v>
      </c>
      <c r="P1500" s="94">
        <f t="shared" si="603"/>
        <v>221494435.27000001</v>
      </c>
      <c r="Q1500" s="96">
        <f t="shared" si="603"/>
        <v>221494435.27000001</v>
      </c>
    </row>
    <row r="1501" spans="1:17" ht="18.600000000000001" thickBot="1" x14ac:dyDescent="0.35">
      <c r="A1501" s="118" t="s">
        <v>434</v>
      </c>
      <c r="B1501" s="117" t="s">
        <v>426</v>
      </c>
      <c r="C1501" s="60" t="s">
        <v>175</v>
      </c>
      <c r="D1501" s="21">
        <v>54</v>
      </c>
      <c r="E1501" s="21" t="s">
        <v>22</v>
      </c>
      <c r="F1501" s="108" t="s">
        <v>211</v>
      </c>
      <c r="G1501" s="92">
        <v>1500000000</v>
      </c>
      <c r="H1501" s="90">
        <v>0</v>
      </c>
      <c r="I1501" s="90">
        <v>0</v>
      </c>
      <c r="J1501" s="90">
        <v>0</v>
      </c>
      <c r="K1501" s="90">
        <v>0</v>
      </c>
      <c r="L1501" s="90">
        <f t="shared" si="576"/>
        <v>0</v>
      </c>
      <c r="M1501" s="90">
        <f t="shared" si="577"/>
        <v>1500000000</v>
      </c>
      <c r="N1501" s="90">
        <v>684737269.75</v>
      </c>
      <c r="O1501" s="90">
        <v>684241603.26999998</v>
      </c>
      <c r="P1501" s="90">
        <v>221494435.27000001</v>
      </c>
      <c r="Q1501" s="91">
        <v>221494435.27000001</v>
      </c>
    </row>
    <row r="1502" spans="1:17" ht="18.600000000000001" thickBot="1" x14ac:dyDescent="0.35">
      <c r="A1502" s="118" t="s">
        <v>435</v>
      </c>
      <c r="B1502" s="5" t="s">
        <v>10</v>
      </c>
      <c r="C1502" s="6"/>
      <c r="D1502" s="6"/>
      <c r="E1502" s="6"/>
      <c r="F1502" s="81" t="s">
        <v>11</v>
      </c>
      <c r="G1502" s="8">
        <f>+G1503+G1531+G1575+G1589</f>
        <v>101565565000</v>
      </c>
      <c r="H1502" s="8">
        <f t="shared" ref="H1502:L1502" si="604">+H1503+H1531+H1575+H1589</f>
        <v>0</v>
      </c>
      <c r="I1502" s="8">
        <f t="shared" si="604"/>
        <v>0</v>
      </c>
      <c r="J1502" s="8">
        <f t="shared" si="604"/>
        <v>968401370.52999997</v>
      </c>
      <c r="K1502" s="8">
        <f t="shared" si="604"/>
        <v>968401370.52999997</v>
      </c>
      <c r="L1502" s="8">
        <f t="shared" si="604"/>
        <v>0</v>
      </c>
      <c r="M1502" s="8">
        <f>+G1502+L1502</f>
        <v>101565565000</v>
      </c>
      <c r="N1502" s="8">
        <f t="shared" ref="N1502:Q1502" si="605">+N1503+N1531+N1575+N1589</f>
        <v>74141006481.559998</v>
      </c>
      <c r="O1502" s="8">
        <f t="shared" si="605"/>
        <v>55198409654.110001</v>
      </c>
      <c r="P1502" s="8">
        <f t="shared" si="605"/>
        <v>44905638498.739998</v>
      </c>
      <c r="Q1502" s="9">
        <f t="shared" si="605"/>
        <v>43977016743.739998</v>
      </c>
    </row>
    <row r="1503" spans="1:17" ht="18.600000000000001" thickBot="1" x14ac:dyDescent="0.35">
      <c r="A1503" s="118" t="s">
        <v>435</v>
      </c>
      <c r="B1503" s="119" t="s">
        <v>12</v>
      </c>
      <c r="C1503" s="11"/>
      <c r="D1503" s="11"/>
      <c r="E1503" s="11"/>
      <c r="F1503" s="82" t="s">
        <v>13</v>
      </c>
      <c r="G1503" s="83">
        <f>+G1504</f>
        <v>48846668000</v>
      </c>
      <c r="H1503" s="83">
        <f t="shared" ref="H1503:Q1503" si="606">+H1504</f>
        <v>0</v>
      </c>
      <c r="I1503" s="83">
        <f t="shared" si="606"/>
        <v>0</v>
      </c>
      <c r="J1503" s="83">
        <f t="shared" si="606"/>
        <v>600000000</v>
      </c>
      <c r="K1503" s="83">
        <f t="shared" si="606"/>
        <v>600000000</v>
      </c>
      <c r="L1503" s="83">
        <f t="shared" si="606"/>
        <v>0</v>
      </c>
      <c r="M1503" s="83">
        <f t="shared" si="606"/>
        <v>48846668000</v>
      </c>
      <c r="N1503" s="83">
        <f t="shared" si="606"/>
        <v>44256310000</v>
      </c>
      <c r="O1503" s="83">
        <f t="shared" si="606"/>
        <v>26799639553.540001</v>
      </c>
      <c r="P1503" s="83">
        <f t="shared" si="606"/>
        <v>26799639553.540001</v>
      </c>
      <c r="Q1503" s="84">
        <f t="shared" si="606"/>
        <v>25871362638.540001</v>
      </c>
    </row>
    <row r="1504" spans="1:17" ht="18.600000000000001" thickBot="1" x14ac:dyDescent="0.35">
      <c r="A1504" s="118" t="s">
        <v>435</v>
      </c>
      <c r="B1504" s="120" t="s">
        <v>14</v>
      </c>
      <c r="C1504" s="16"/>
      <c r="D1504" s="16"/>
      <c r="E1504" s="16"/>
      <c r="F1504" s="85" t="s">
        <v>15</v>
      </c>
      <c r="G1504" s="86">
        <f>+G1505+G1515+G1523+G1530</f>
        <v>48846668000</v>
      </c>
      <c r="H1504" s="86">
        <f t="shared" ref="H1504:Q1504" si="607">+H1505+H1515+H1523+H1530</f>
        <v>0</v>
      </c>
      <c r="I1504" s="86">
        <f t="shared" si="607"/>
        <v>0</v>
      </c>
      <c r="J1504" s="86">
        <f t="shared" si="607"/>
        <v>600000000</v>
      </c>
      <c r="K1504" s="86">
        <f t="shared" si="607"/>
        <v>600000000</v>
      </c>
      <c r="L1504" s="86">
        <f t="shared" si="607"/>
        <v>0</v>
      </c>
      <c r="M1504" s="86">
        <f t="shared" si="607"/>
        <v>48846668000</v>
      </c>
      <c r="N1504" s="86">
        <f t="shared" si="607"/>
        <v>44256310000</v>
      </c>
      <c r="O1504" s="86">
        <f t="shared" si="607"/>
        <v>26799639553.540001</v>
      </c>
      <c r="P1504" s="86">
        <f t="shared" si="607"/>
        <v>26799639553.540001</v>
      </c>
      <c r="Q1504" s="87">
        <f t="shared" si="607"/>
        <v>25871362638.540001</v>
      </c>
    </row>
    <row r="1505" spans="1:17" ht="18.600000000000001" thickBot="1" x14ac:dyDescent="0.35">
      <c r="A1505" s="118" t="s">
        <v>435</v>
      </c>
      <c r="B1505" s="120" t="s">
        <v>16</v>
      </c>
      <c r="C1505" s="16"/>
      <c r="D1505" s="16"/>
      <c r="E1505" s="16"/>
      <c r="F1505" s="85" t="s">
        <v>17</v>
      </c>
      <c r="G1505" s="86">
        <f>+G1506</f>
        <v>28789591000</v>
      </c>
      <c r="H1505" s="86">
        <f t="shared" ref="H1505:Q1505" si="608">+H1506</f>
        <v>0</v>
      </c>
      <c r="I1505" s="86">
        <f t="shared" si="608"/>
        <v>0</v>
      </c>
      <c r="J1505" s="86">
        <f t="shared" si="608"/>
        <v>0</v>
      </c>
      <c r="K1505" s="86">
        <f t="shared" si="608"/>
        <v>0</v>
      </c>
      <c r="L1505" s="86">
        <f t="shared" si="608"/>
        <v>0</v>
      </c>
      <c r="M1505" s="86">
        <f t="shared" si="608"/>
        <v>28789591000</v>
      </c>
      <c r="N1505" s="86">
        <f t="shared" si="608"/>
        <v>28789591000</v>
      </c>
      <c r="O1505" s="86">
        <f t="shared" si="608"/>
        <v>17893233261.110001</v>
      </c>
      <c r="P1505" s="86">
        <f t="shared" si="608"/>
        <v>17893233261.110001</v>
      </c>
      <c r="Q1505" s="87">
        <f t="shared" si="608"/>
        <v>17893233261.110001</v>
      </c>
    </row>
    <row r="1506" spans="1:17" ht="18.600000000000001" thickBot="1" x14ac:dyDescent="0.35">
      <c r="A1506" s="118" t="s">
        <v>435</v>
      </c>
      <c r="B1506" s="120" t="s">
        <v>18</v>
      </c>
      <c r="C1506" s="16"/>
      <c r="D1506" s="16"/>
      <c r="E1506" s="16"/>
      <c r="F1506" s="85" t="s">
        <v>19</v>
      </c>
      <c r="G1506" s="86">
        <f>SUM(G1507:G1514)</f>
        <v>28789591000</v>
      </c>
      <c r="H1506" s="86">
        <f t="shared" ref="H1506:Q1506" si="609">SUM(H1507:H1514)</f>
        <v>0</v>
      </c>
      <c r="I1506" s="86">
        <f t="shared" si="609"/>
        <v>0</v>
      </c>
      <c r="J1506" s="86">
        <f t="shared" si="609"/>
        <v>0</v>
      </c>
      <c r="K1506" s="86">
        <f t="shared" si="609"/>
        <v>0</v>
      </c>
      <c r="L1506" s="86">
        <f t="shared" si="609"/>
        <v>0</v>
      </c>
      <c r="M1506" s="86">
        <f t="shared" si="609"/>
        <v>28789591000</v>
      </c>
      <c r="N1506" s="86">
        <f t="shared" si="609"/>
        <v>28789591000</v>
      </c>
      <c r="O1506" s="86">
        <f t="shared" si="609"/>
        <v>17893233261.110001</v>
      </c>
      <c r="P1506" s="86">
        <f t="shared" si="609"/>
        <v>17893233261.110001</v>
      </c>
      <c r="Q1506" s="87">
        <f t="shared" si="609"/>
        <v>17893233261.110001</v>
      </c>
    </row>
    <row r="1507" spans="1:17" ht="18.600000000000001" thickBot="1" x14ac:dyDescent="0.35">
      <c r="A1507" s="118" t="s">
        <v>435</v>
      </c>
      <c r="B1507" s="121" t="s">
        <v>20</v>
      </c>
      <c r="C1507" s="21" t="s">
        <v>21</v>
      </c>
      <c r="D1507" s="21">
        <v>20</v>
      </c>
      <c r="E1507" s="21" t="s">
        <v>22</v>
      </c>
      <c r="F1507" s="88" t="s">
        <v>23</v>
      </c>
      <c r="G1507" s="89">
        <v>22821279655</v>
      </c>
      <c r="H1507" s="90">
        <v>0</v>
      </c>
      <c r="I1507" s="90">
        <v>0</v>
      </c>
      <c r="J1507" s="90">
        <v>0</v>
      </c>
      <c r="K1507" s="90">
        <v>0</v>
      </c>
      <c r="L1507" s="90">
        <f t="shared" ref="L1507:L1567" si="610">+H1507-I1507+J1507-K1507</f>
        <v>0</v>
      </c>
      <c r="M1507" s="89">
        <f t="shared" ref="M1507:M1567" si="611">+G1507+L1507</f>
        <v>22821279655</v>
      </c>
      <c r="N1507" s="90">
        <v>22821279655</v>
      </c>
      <c r="O1507" s="90">
        <v>14580822964.25</v>
      </c>
      <c r="P1507" s="90">
        <v>14580822964.25</v>
      </c>
      <c r="Q1507" s="91">
        <v>14580822964.25</v>
      </c>
    </row>
    <row r="1508" spans="1:17" ht="18.600000000000001" thickBot="1" x14ac:dyDescent="0.35">
      <c r="A1508" s="118" t="s">
        <v>435</v>
      </c>
      <c r="B1508" s="121" t="s">
        <v>24</v>
      </c>
      <c r="C1508" s="21" t="s">
        <v>21</v>
      </c>
      <c r="D1508" s="21">
        <v>20</v>
      </c>
      <c r="E1508" s="21" t="s">
        <v>22</v>
      </c>
      <c r="F1508" s="88" t="s">
        <v>25</v>
      </c>
      <c r="G1508" s="89">
        <v>1516830834</v>
      </c>
      <c r="H1508" s="90">
        <v>0</v>
      </c>
      <c r="I1508" s="90">
        <v>0</v>
      </c>
      <c r="J1508" s="90">
        <v>0</v>
      </c>
      <c r="K1508" s="90">
        <v>0</v>
      </c>
      <c r="L1508" s="90">
        <f t="shared" si="610"/>
        <v>0</v>
      </c>
      <c r="M1508" s="89">
        <f t="shared" si="611"/>
        <v>1516830834</v>
      </c>
      <c r="N1508" s="90">
        <v>1516830834</v>
      </c>
      <c r="O1508" s="90">
        <v>1107367454.5699999</v>
      </c>
      <c r="P1508" s="90">
        <v>1107367454.5699999</v>
      </c>
      <c r="Q1508" s="91">
        <v>1107367454.5699999</v>
      </c>
    </row>
    <row r="1509" spans="1:17" ht="18.600000000000001" thickBot="1" x14ac:dyDescent="0.35">
      <c r="A1509" s="118" t="s">
        <v>435</v>
      </c>
      <c r="B1509" s="121" t="s">
        <v>26</v>
      </c>
      <c r="C1509" s="21" t="s">
        <v>21</v>
      </c>
      <c r="D1509" s="21">
        <v>20</v>
      </c>
      <c r="E1509" s="21" t="s">
        <v>22</v>
      </c>
      <c r="F1509" s="88" t="s">
        <v>27</v>
      </c>
      <c r="G1509" s="89">
        <v>2475792</v>
      </c>
      <c r="H1509" s="90">
        <v>0</v>
      </c>
      <c r="I1509" s="90">
        <v>0</v>
      </c>
      <c r="J1509" s="90">
        <v>0</v>
      </c>
      <c r="K1509" s="90">
        <v>0</v>
      </c>
      <c r="L1509" s="90">
        <f t="shared" si="610"/>
        <v>0</v>
      </c>
      <c r="M1509" s="89">
        <f t="shared" si="611"/>
        <v>2475792</v>
      </c>
      <c r="N1509" s="92">
        <v>2475792</v>
      </c>
      <c r="O1509" s="90">
        <v>1301490.44</v>
      </c>
      <c r="P1509" s="90">
        <v>1301490.44</v>
      </c>
      <c r="Q1509" s="91">
        <v>1301490.44</v>
      </c>
    </row>
    <row r="1510" spans="1:17" ht="18.600000000000001" thickBot="1" x14ac:dyDescent="0.35">
      <c r="A1510" s="118" t="s">
        <v>435</v>
      </c>
      <c r="B1510" s="121" t="s">
        <v>28</v>
      </c>
      <c r="C1510" s="21" t="s">
        <v>21</v>
      </c>
      <c r="D1510" s="21">
        <v>20</v>
      </c>
      <c r="E1510" s="21" t="s">
        <v>22</v>
      </c>
      <c r="F1510" s="88" t="s">
        <v>29</v>
      </c>
      <c r="G1510" s="89">
        <v>1222067257</v>
      </c>
      <c r="H1510" s="90">
        <v>0</v>
      </c>
      <c r="I1510" s="90">
        <v>0</v>
      </c>
      <c r="J1510" s="90">
        <v>0</v>
      </c>
      <c r="K1510" s="90">
        <v>0</v>
      </c>
      <c r="L1510" s="90">
        <f t="shared" si="610"/>
        <v>0</v>
      </c>
      <c r="M1510" s="89">
        <f t="shared" si="611"/>
        <v>1222067257</v>
      </c>
      <c r="N1510" s="92">
        <v>1222067257</v>
      </c>
      <c r="O1510" s="90">
        <v>1196163336.8900001</v>
      </c>
      <c r="P1510" s="90">
        <v>1196163336.8900001</v>
      </c>
      <c r="Q1510" s="91">
        <v>1196163336.8900001</v>
      </c>
    </row>
    <row r="1511" spans="1:17" ht="18.600000000000001" thickBot="1" x14ac:dyDescent="0.35">
      <c r="A1511" s="118" t="s">
        <v>435</v>
      </c>
      <c r="B1511" s="121" t="s">
        <v>30</v>
      </c>
      <c r="C1511" s="21" t="s">
        <v>21</v>
      </c>
      <c r="D1511" s="21">
        <v>20</v>
      </c>
      <c r="E1511" s="21" t="s">
        <v>22</v>
      </c>
      <c r="F1511" s="88" t="s">
        <v>31</v>
      </c>
      <c r="G1511" s="89">
        <v>883433667</v>
      </c>
      <c r="H1511" s="90">
        <v>0</v>
      </c>
      <c r="I1511" s="90">
        <v>0</v>
      </c>
      <c r="J1511" s="90">
        <v>0</v>
      </c>
      <c r="K1511" s="90">
        <v>0</v>
      </c>
      <c r="L1511" s="90">
        <f t="shared" si="610"/>
        <v>0</v>
      </c>
      <c r="M1511" s="89">
        <f t="shared" si="611"/>
        <v>883433667</v>
      </c>
      <c r="N1511" s="92">
        <v>883433667</v>
      </c>
      <c r="O1511" s="90">
        <v>377186972.69999999</v>
      </c>
      <c r="P1511" s="90">
        <v>377186972.69999999</v>
      </c>
      <c r="Q1511" s="91">
        <v>377186972.69999999</v>
      </c>
    </row>
    <row r="1512" spans="1:17" ht="31.8" thickBot="1" x14ac:dyDescent="0.35">
      <c r="A1512" s="118" t="s">
        <v>435</v>
      </c>
      <c r="B1512" s="121" t="s">
        <v>32</v>
      </c>
      <c r="C1512" s="21" t="s">
        <v>21</v>
      </c>
      <c r="D1512" s="21">
        <v>20</v>
      </c>
      <c r="E1512" s="21" t="s">
        <v>22</v>
      </c>
      <c r="F1512" s="88" t="s">
        <v>33</v>
      </c>
      <c r="G1512" s="89">
        <v>76852744</v>
      </c>
      <c r="H1512" s="90">
        <v>0</v>
      </c>
      <c r="I1512" s="90">
        <v>0</v>
      </c>
      <c r="J1512" s="90">
        <v>0</v>
      </c>
      <c r="K1512" s="90">
        <v>0</v>
      </c>
      <c r="L1512" s="90">
        <f t="shared" si="610"/>
        <v>0</v>
      </c>
      <c r="M1512" s="89">
        <f t="shared" si="611"/>
        <v>76852744</v>
      </c>
      <c r="N1512" s="92">
        <v>76852744</v>
      </c>
      <c r="O1512" s="90">
        <v>37006291.729999997</v>
      </c>
      <c r="P1512" s="90">
        <v>37006291.729999997</v>
      </c>
      <c r="Q1512" s="91">
        <v>37006291.729999997</v>
      </c>
    </row>
    <row r="1513" spans="1:17" ht="18.600000000000001" thickBot="1" x14ac:dyDescent="0.35">
      <c r="A1513" s="118" t="s">
        <v>435</v>
      </c>
      <c r="B1513" s="121" t="s">
        <v>34</v>
      </c>
      <c r="C1513" s="21" t="s">
        <v>21</v>
      </c>
      <c r="D1513" s="21">
        <v>20</v>
      </c>
      <c r="E1513" s="21" t="s">
        <v>22</v>
      </c>
      <c r="F1513" s="88" t="s">
        <v>35</v>
      </c>
      <c r="G1513" s="89">
        <v>1271900429</v>
      </c>
      <c r="H1513" s="90">
        <v>0</v>
      </c>
      <c r="I1513" s="90">
        <v>0</v>
      </c>
      <c r="J1513" s="90">
        <v>0</v>
      </c>
      <c r="K1513" s="90">
        <v>0</v>
      </c>
      <c r="L1513" s="90">
        <f t="shared" si="610"/>
        <v>0</v>
      </c>
      <c r="M1513" s="89">
        <f t="shared" si="611"/>
        <v>1271900429</v>
      </c>
      <c r="N1513" s="92">
        <v>1271900429</v>
      </c>
      <c r="O1513" s="90">
        <v>27229320.809999999</v>
      </c>
      <c r="P1513" s="90">
        <v>27229320.809999999</v>
      </c>
      <c r="Q1513" s="91">
        <v>27229320.809999999</v>
      </c>
    </row>
    <row r="1514" spans="1:17" ht="18.600000000000001" thickBot="1" x14ac:dyDescent="0.35">
      <c r="A1514" s="118" t="s">
        <v>435</v>
      </c>
      <c r="B1514" s="121" t="s">
        <v>36</v>
      </c>
      <c r="C1514" s="21" t="s">
        <v>21</v>
      </c>
      <c r="D1514" s="21">
        <v>20</v>
      </c>
      <c r="E1514" s="21" t="s">
        <v>22</v>
      </c>
      <c r="F1514" s="88" t="s">
        <v>37</v>
      </c>
      <c r="G1514" s="89">
        <v>994750622</v>
      </c>
      <c r="H1514" s="90">
        <v>0</v>
      </c>
      <c r="I1514" s="90">
        <v>0</v>
      </c>
      <c r="J1514" s="90">
        <v>0</v>
      </c>
      <c r="K1514" s="90">
        <v>0</v>
      </c>
      <c r="L1514" s="90">
        <f t="shared" si="610"/>
        <v>0</v>
      </c>
      <c r="M1514" s="89">
        <f t="shared" si="611"/>
        <v>994750622</v>
      </c>
      <c r="N1514" s="92">
        <v>994750622</v>
      </c>
      <c r="O1514" s="90">
        <v>566155429.72000003</v>
      </c>
      <c r="P1514" s="90">
        <v>566155429.72000003</v>
      </c>
      <c r="Q1514" s="91">
        <v>566155429.72000003</v>
      </c>
    </row>
    <row r="1515" spans="1:17" ht="18.600000000000001" thickBot="1" x14ac:dyDescent="0.35">
      <c r="A1515" s="118" t="s">
        <v>435</v>
      </c>
      <c r="B1515" s="120" t="s">
        <v>38</v>
      </c>
      <c r="C1515" s="16"/>
      <c r="D1515" s="16"/>
      <c r="E1515" s="21"/>
      <c r="F1515" s="85" t="s">
        <v>39</v>
      </c>
      <c r="G1515" s="86">
        <f>SUM(G1516:G1522)</f>
        <v>10389288000</v>
      </c>
      <c r="H1515" s="86">
        <f t="shared" ref="H1515:Q1515" si="612">SUM(H1516:H1522)</f>
        <v>0</v>
      </c>
      <c r="I1515" s="86">
        <f t="shared" si="612"/>
        <v>0</v>
      </c>
      <c r="J1515" s="86">
        <f t="shared" si="612"/>
        <v>600000000</v>
      </c>
      <c r="K1515" s="86">
        <f t="shared" si="612"/>
        <v>600000000</v>
      </c>
      <c r="L1515" s="86">
        <f t="shared" si="612"/>
        <v>0</v>
      </c>
      <c r="M1515" s="86">
        <f t="shared" si="612"/>
        <v>10389288000</v>
      </c>
      <c r="N1515" s="86">
        <f t="shared" si="612"/>
        <v>10389288000</v>
      </c>
      <c r="O1515" s="86">
        <f t="shared" si="612"/>
        <v>6679712273.5900002</v>
      </c>
      <c r="P1515" s="86">
        <f t="shared" si="612"/>
        <v>6679712273.5900002</v>
      </c>
      <c r="Q1515" s="87">
        <f t="shared" si="612"/>
        <v>5751435358.5900002</v>
      </c>
    </row>
    <row r="1516" spans="1:17" ht="18.600000000000001" thickBot="1" x14ac:dyDescent="0.35">
      <c r="A1516" s="118" t="s">
        <v>435</v>
      </c>
      <c r="B1516" s="121" t="s">
        <v>40</v>
      </c>
      <c r="C1516" s="21" t="s">
        <v>21</v>
      </c>
      <c r="D1516" s="21">
        <v>20</v>
      </c>
      <c r="E1516" s="21" t="s">
        <v>22</v>
      </c>
      <c r="F1516" s="88" t="s">
        <v>415</v>
      </c>
      <c r="G1516" s="89">
        <v>3540437888</v>
      </c>
      <c r="H1516" s="90">
        <v>0</v>
      </c>
      <c r="I1516" s="90">
        <v>0</v>
      </c>
      <c r="J1516" s="90">
        <v>0</v>
      </c>
      <c r="K1516" s="90">
        <v>600000000</v>
      </c>
      <c r="L1516" s="90">
        <f t="shared" si="610"/>
        <v>-600000000</v>
      </c>
      <c r="M1516" s="89">
        <f t="shared" si="611"/>
        <v>2940437888</v>
      </c>
      <c r="N1516" s="92">
        <v>2940437888</v>
      </c>
      <c r="O1516" s="90">
        <v>2001758771.5999999</v>
      </c>
      <c r="P1516" s="90">
        <v>2001758771.5999999</v>
      </c>
      <c r="Q1516" s="91">
        <v>1714342171.5999999</v>
      </c>
    </row>
    <row r="1517" spans="1:17" ht="18.600000000000001" thickBot="1" x14ac:dyDescent="0.35">
      <c r="A1517" s="118" t="s">
        <v>435</v>
      </c>
      <c r="B1517" s="121" t="s">
        <v>42</v>
      </c>
      <c r="C1517" s="21" t="s">
        <v>21</v>
      </c>
      <c r="D1517" s="21">
        <v>20</v>
      </c>
      <c r="E1517" s="21" t="s">
        <v>22</v>
      </c>
      <c r="F1517" s="88" t="s">
        <v>416</v>
      </c>
      <c r="G1517" s="89">
        <v>2411282700</v>
      </c>
      <c r="H1517" s="90">
        <v>0</v>
      </c>
      <c r="I1517" s="90">
        <v>0</v>
      </c>
      <c r="J1517" s="90">
        <v>0</v>
      </c>
      <c r="K1517" s="90">
        <v>0</v>
      </c>
      <c r="L1517" s="90">
        <f t="shared" si="610"/>
        <v>0</v>
      </c>
      <c r="M1517" s="89">
        <f t="shared" si="611"/>
        <v>2411282700</v>
      </c>
      <c r="N1517" s="92">
        <v>2411282700</v>
      </c>
      <c r="O1517" s="90">
        <v>1417989921.2</v>
      </c>
      <c r="P1517" s="90">
        <v>1417989921.2</v>
      </c>
      <c r="Q1517" s="91">
        <v>1214422721.2</v>
      </c>
    </row>
    <row r="1518" spans="1:17" ht="18.600000000000001" thickBot="1" x14ac:dyDescent="0.35">
      <c r="A1518" s="118" t="s">
        <v>435</v>
      </c>
      <c r="B1518" s="121" t="s">
        <v>44</v>
      </c>
      <c r="C1518" s="21" t="s">
        <v>21</v>
      </c>
      <c r="D1518" s="21">
        <v>20</v>
      </c>
      <c r="E1518" s="21" t="s">
        <v>22</v>
      </c>
      <c r="F1518" s="88" t="s">
        <v>45</v>
      </c>
      <c r="G1518" s="89">
        <v>1539154912</v>
      </c>
      <c r="H1518" s="90">
        <v>0</v>
      </c>
      <c r="I1518" s="90">
        <v>0</v>
      </c>
      <c r="J1518" s="90">
        <v>600000000</v>
      </c>
      <c r="K1518" s="90">
        <v>0</v>
      </c>
      <c r="L1518" s="90">
        <f t="shared" si="610"/>
        <v>600000000</v>
      </c>
      <c r="M1518" s="89">
        <f t="shared" si="611"/>
        <v>2139154912</v>
      </c>
      <c r="N1518" s="92">
        <v>2139154912</v>
      </c>
      <c r="O1518" s="90">
        <v>1568100874.3900001</v>
      </c>
      <c r="P1518" s="90">
        <v>1568100874.3900001</v>
      </c>
      <c r="Q1518" s="91">
        <v>1358692859.3900001</v>
      </c>
    </row>
    <row r="1519" spans="1:17" ht="18.600000000000001" thickBot="1" x14ac:dyDescent="0.35">
      <c r="A1519" s="118" t="s">
        <v>435</v>
      </c>
      <c r="B1519" s="121" t="s">
        <v>46</v>
      </c>
      <c r="C1519" s="21" t="s">
        <v>21</v>
      </c>
      <c r="D1519" s="21">
        <v>20</v>
      </c>
      <c r="E1519" s="21" t="s">
        <v>22</v>
      </c>
      <c r="F1519" s="88" t="s">
        <v>433</v>
      </c>
      <c r="G1519" s="89">
        <v>1254967000</v>
      </c>
      <c r="H1519" s="90">
        <v>0</v>
      </c>
      <c r="I1519" s="90">
        <v>0</v>
      </c>
      <c r="J1519" s="90">
        <v>0</v>
      </c>
      <c r="K1519" s="90">
        <v>0</v>
      </c>
      <c r="L1519" s="90">
        <f t="shared" si="610"/>
        <v>0</v>
      </c>
      <c r="M1519" s="89">
        <f t="shared" si="611"/>
        <v>1254967000</v>
      </c>
      <c r="N1519" s="92">
        <v>1254967000</v>
      </c>
      <c r="O1519" s="90">
        <v>714668892</v>
      </c>
      <c r="P1519" s="90">
        <v>714668892</v>
      </c>
      <c r="Q1519" s="91">
        <v>618555892</v>
      </c>
    </row>
    <row r="1520" spans="1:17" ht="31.8" thickBot="1" x14ac:dyDescent="0.35">
      <c r="A1520" s="118" t="s">
        <v>435</v>
      </c>
      <c r="B1520" s="121" t="s">
        <v>48</v>
      </c>
      <c r="C1520" s="21" t="s">
        <v>21</v>
      </c>
      <c r="D1520" s="21">
        <v>20</v>
      </c>
      <c r="E1520" s="21" t="s">
        <v>22</v>
      </c>
      <c r="F1520" s="88" t="s">
        <v>49</v>
      </c>
      <c r="G1520" s="89">
        <v>145133600</v>
      </c>
      <c r="H1520" s="90">
        <v>0</v>
      </c>
      <c r="I1520" s="90">
        <v>0</v>
      </c>
      <c r="J1520" s="90">
        <v>0</v>
      </c>
      <c r="K1520" s="90">
        <v>0</v>
      </c>
      <c r="L1520" s="90">
        <f t="shared" si="610"/>
        <v>0</v>
      </c>
      <c r="M1520" s="89">
        <f t="shared" si="611"/>
        <v>145133600</v>
      </c>
      <c r="N1520" s="92">
        <v>145133600</v>
      </c>
      <c r="O1520" s="90">
        <v>83792605.200000003</v>
      </c>
      <c r="P1520" s="90">
        <v>83792605.200000003</v>
      </c>
      <c r="Q1520" s="91">
        <v>72170505.200000003</v>
      </c>
    </row>
    <row r="1521" spans="1:17" ht="18.600000000000001" thickBot="1" x14ac:dyDescent="0.35">
      <c r="A1521" s="118" t="s">
        <v>435</v>
      </c>
      <c r="B1521" s="121" t="s">
        <v>50</v>
      </c>
      <c r="C1521" s="21" t="s">
        <v>21</v>
      </c>
      <c r="D1521" s="21">
        <v>20</v>
      </c>
      <c r="E1521" s="21" t="s">
        <v>22</v>
      </c>
      <c r="F1521" s="88" t="s">
        <v>51</v>
      </c>
      <c r="G1521" s="89">
        <v>898748700</v>
      </c>
      <c r="H1521" s="90">
        <v>0</v>
      </c>
      <c r="I1521" s="90">
        <v>0</v>
      </c>
      <c r="J1521" s="90">
        <v>0</v>
      </c>
      <c r="K1521" s="90">
        <v>0</v>
      </c>
      <c r="L1521" s="90">
        <f t="shared" si="610"/>
        <v>0</v>
      </c>
      <c r="M1521" s="89">
        <f t="shared" si="611"/>
        <v>898748700</v>
      </c>
      <c r="N1521" s="92">
        <v>898748700</v>
      </c>
      <c r="O1521" s="90">
        <v>536016944.80000001</v>
      </c>
      <c r="P1521" s="90">
        <v>536016944.80000001</v>
      </c>
      <c r="Q1521" s="91">
        <v>463930744.80000001</v>
      </c>
    </row>
    <row r="1522" spans="1:17" ht="18.600000000000001" thickBot="1" x14ac:dyDescent="0.35">
      <c r="A1522" s="118" t="s">
        <v>435</v>
      </c>
      <c r="B1522" s="121" t="s">
        <v>52</v>
      </c>
      <c r="C1522" s="21" t="s">
        <v>21</v>
      </c>
      <c r="D1522" s="21">
        <v>20</v>
      </c>
      <c r="E1522" s="21" t="s">
        <v>22</v>
      </c>
      <c r="F1522" s="88" t="s">
        <v>53</v>
      </c>
      <c r="G1522" s="89">
        <v>599563200</v>
      </c>
      <c r="H1522" s="90">
        <v>0</v>
      </c>
      <c r="I1522" s="90">
        <v>0</v>
      </c>
      <c r="J1522" s="90">
        <v>0</v>
      </c>
      <c r="K1522" s="90">
        <v>0</v>
      </c>
      <c r="L1522" s="90">
        <f t="shared" si="610"/>
        <v>0</v>
      </c>
      <c r="M1522" s="89">
        <f t="shared" si="611"/>
        <v>599563200</v>
      </c>
      <c r="N1522" s="92">
        <v>599563200</v>
      </c>
      <c r="O1522" s="90">
        <v>357384264.39999998</v>
      </c>
      <c r="P1522" s="90">
        <v>357384264.39999998</v>
      </c>
      <c r="Q1522" s="91">
        <v>309320464.39999998</v>
      </c>
    </row>
    <row r="1523" spans="1:17" ht="31.8" thickBot="1" x14ac:dyDescent="0.35">
      <c r="A1523" s="118" t="s">
        <v>435</v>
      </c>
      <c r="B1523" s="120" t="s">
        <v>54</v>
      </c>
      <c r="C1523" s="16"/>
      <c r="D1523" s="16"/>
      <c r="E1523" s="21"/>
      <c r="F1523" s="85" t="s">
        <v>55</v>
      </c>
      <c r="G1523" s="86">
        <f>+G1524+G1528+G1529</f>
        <v>5077431000</v>
      </c>
      <c r="H1523" s="86">
        <f t="shared" ref="H1523:Q1523" si="613">+H1524+H1528+H1529</f>
        <v>0</v>
      </c>
      <c r="I1523" s="86">
        <f t="shared" si="613"/>
        <v>0</v>
      </c>
      <c r="J1523" s="86">
        <f t="shared" si="613"/>
        <v>0</v>
      </c>
      <c r="K1523" s="86">
        <f t="shared" si="613"/>
        <v>0</v>
      </c>
      <c r="L1523" s="86">
        <f t="shared" si="613"/>
        <v>0</v>
      </c>
      <c r="M1523" s="86">
        <f t="shared" si="613"/>
        <v>5077431000</v>
      </c>
      <c r="N1523" s="86">
        <f t="shared" si="613"/>
        <v>5077431000</v>
      </c>
      <c r="O1523" s="86">
        <f t="shared" si="613"/>
        <v>2226694018.8399997</v>
      </c>
      <c r="P1523" s="86">
        <f t="shared" si="613"/>
        <v>2226694018.8399997</v>
      </c>
      <c r="Q1523" s="87">
        <f t="shared" si="613"/>
        <v>2226694018.8399997</v>
      </c>
    </row>
    <row r="1524" spans="1:17" ht="31.8" thickBot="1" x14ac:dyDescent="0.35">
      <c r="A1524" s="118" t="s">
        <v>435</v>
      </c>
      <c r="B1524" s="120" t="s">
        <v>56</v>
      </c>
      <c r="C1524" s="16"/>
      <c r="D1524" s="16"/>
      <c r="E1524" s="16"/>
      <c r="F1524" s="85" t="s">
        <v>57</v>
      </c>
      <c r="G1524" s="86">
        <f>+G1525+G1526+G1527</f>
        <v>2059834541</v>
      </c>
      <c r="H1524" s="86">
        <f t="shared" ref="H1524:Q1524" si="614">+H1525+H1526+H1527</f>
        <v>0</v>
      </c>
      <c r="I1524" s="86">
        <f t="shared" si="614"/>
        <v>0</v>
      </c>
      <c r="J1524" s="86">
        <f t="shared" si="614"/>
        <v>0</v>
      </c>
      <c r="K1524" s="86">
        <f t="shared" si="614"/>
        <v>0</v>
      </c>
      <c r="L1524" s="86">
        <f t="shared" si="614"/>
        <v>0</v>
      </c>
      <c r="M1524" s="86">
        <f t="shared" si="614"/>
        <v>2059834541</v>
      </c>
      <c r="N1524" s="86">
        <f t="shared" si="614"/>
        <v>2059834541</v>
      </c>
      <c r="O1524" s="86">
        <f t="shared" si="614"/>
        <v>895509902.78999984</v>
      </c>
      <c r="P1524" s="86">
        <f t="shared" si="614"/>
        <v>895509902.78999984</v>
      </c>
      <c r="Q1524" s="87">
        <f t="shared" si="614"/>
        <v>895509902.78999984</v>
      </c>
    </row>
    <row r="1525" spans="1:17" ht="18.600000000000001" thickBot="1" x14ac:dyDescent="0.35">
      <c r="A1525" s="118" t="s">
        <v>435</v>
      </c>
      <c r="B1525" s="121" t="s">
        <v>58</v>
      </c>
      <c r="C1525" s="21" t="s">
        <v>21</v>
      </c>
      <c r="D1525" s="21">
        <v>20</v>
      </c>
      <c r="E1525" s="21" t="s">
        <v>22</v>
      </c>
      <c r="F1525" s="88" t="s">
        <v>423</v>
      </c>
      <c r="G1525" s="89">
        <v>1440417805</v>
      </c>
      <c r="H1525" s="90">
        <v>0</v>
      </c>
      <c r="I1525" s="90">
        <v>0</v>
      </c>
      <c r="J1525" s="90">
        <v>0</v>
      </c>
      <c r="K1525" s="90">
        <v>0</v>
      </c>
      <c r="L1525" s="90">
        <f t="shared" si="610"/>
        <v>0</v>
      </c>
      <c r="M1525" s="89">
        <v>1440417805</v>
      </c>
      <c r="N1525" s="92">
        <v>1440417805</v>
      </c>
      <c r="O1525" s="92">
        <v>560112074.29999995</v>
      </c>
      <c r="P1525" s="90">
        <v>560112074.29999995</v>
      </c>
      <c r="Q1525" s="91">
        <v>560112074.29999995</v>
      </c>
    </row>
    <row r="1526" spans="1:17" ht="18.600000000000001" thickBot="1" x14ac:dyDescent="0.35">
      <c r="A1526" s="118" t="s">
        <v>435</v>
      </c>
      <c r="B1526" s="121" t="s">
        <v>60</v>
      </c>
      <c r="C1526" s="21" t="s">
        <v>21</v>
      </c>
      <c r="D1526" s="21">
        <v>20</v>
      </c>
      <c r="E1526" s="21" t="s">
        <v>22</v>
      </c>
      <c r="F1526" s="88" t="s">
        <v>61</v>
      </c>
      <c r="G1526" s="89">
        <v>510000000</v>
      </c>
      <c r="H1526" s="90">
        <v>0</v>
      </c>
      <c r="I1526" s="90">
        <v>0</v>
      </c>
      <c r="J1526" s="90">
        <v>0</v>
      </c>
      <c r="K1526" s="90">
        <v>0</v>
      </c>
      <c r="L1526" s="90">
        <f t="shared" si="610"/>
        <v>0</v>
      </c>
      <c r="M1526" s="89">
        <v>510000000</v>
      </c>
      <c r="N1526" s="92">
        <v>510000000</v>
      </c>
      <c r="O1526" s="92">
        <v>270409592.57999998</v>
      </c>
      <c r="P1526" s="90">
        <v>270409592.57999998</v>
      </c>
      <c r="Q1526" s="91">
        <v>270409592.57999998</v>
      </c>
    </row>
    <row r="1527" spans="1:17" ht="18.600000000000001" thickBot="1" x14ac:dyDescent="0.35">
      <c r="A1527" s="118" t="s">
        <v>435</v>
      </c>
      <c r="B1527" s="121" t="s">
        <v>62</v>
      </c>
      <c r="C1527" s="21" t="s">
        <v>21</v>
      </c>
      <c r="D1527" s="21">
        <v>20</v>
      </c>
      <c r="E1527" s="21" t="s">
        <v>22</v>
      </c>
      <c r="F1527" s="88" t="s">
        <v>63</v>
      </c>
      <c r="G1527" s="89">
        <v>109416736</v>
      </c>
      <c r="H1527" s="90">
        <v>0</v>
      </c>
      <c r="I1527" s="90">
        <v>0</v>
      </c>
      <c r="J1527" s="90">
        <v>0</v>
      </c>
      <c r="K1527" s="90">
        <v>0</v>
      </c>
      <c r="L1527" s="90">
        <f t="shared" si="610"/>
        <v>0</v>
      </c>
      <c r="M1527" s="89">
        <v>109416736</v>
      </c>
      <c r="N1527" s="92">
        <v>109416736</v>
      </c>
      <c r="O1527" s="90">
        <v>64988235.909999996</v>
      </c>
      <c r="P1527" s="90">
        <v>64988235.909999996</v>
      </c>
      <c r="Q1527" s="91">
        <v>64988235.909999996</v>
      </c>
    </row>
    <row r="1528" spans="1:17" ht="18.600000000000001" thickBot="1" x14ac:dyDescent="0.35">
      <c r="A1528" s="118" t="s">
        <v>435</v>
      </c>
      <c r="B1528" s="121" t="s">
        <v>64</v>
      </c>
      <c r="C1528" s="21" t="s">
        <v>21</v>
      </c>
      <c r="D1528" s="21">
        <v>20</v>
      </c>
      <c r="E1528" s="21" t="s">
        <v>22</v>
      </c>
      <c r="F1528" s="88" t="s">
        <v>65</v>
      </c>
      <c r="G1528" s="89">
        <v>2897220308</v>
      </c>
      <c r="H1528" s="90">
        <v>0</v>
      </c>
      <c r="I1528" s="90">
        <v>0</v>
      </c>
      <c r="J1528" s="90">
        <v>0</v>
      </c>
      <c r="K1528" s="90">
        <v>0</v>
      </c>
      <c r="L1528" s="90">
        <f t="shared" si="610"/>
        <v>0</v>
      </c>
      <c r="M1528" s="89">
        <v>2897220308</v>
      </c>
      <c r="N1528" s="90">
        <v>2897220308</v>
      </c>
      <c r="O1528" s="90">
        <v>1273541537.05</v>
      </c>
      <c r="P1528" s="90">
        <v>1273541537.05</v>
      </c>
      <c r="Q1528" s="91">
        <v>1273541537.05</v>
      </c>
    </row>
    <row r="1529" spans="1:17" ht="18.600000000000001" thickBot="1" x14ac:dyDescent="0.35">
      <c r="A1529" s="118" t="s">
        <v>435</v>
      </c>
      <c r="B1529" s="121" t="s">
        <v>66</v>
      </c>
      <c r="C1529" s="21" t="s">
        <v>21</v>
      </c>
      <c r="D1529" s="21">
        <v>20</v>
      </c>
      <c r="E1529" s="21" t="s">
        <v>22</v>
      </c>
      <c r="F1529" s="88" t="s">
        <v>67</v>
      </c>
      <c r="G1529" s="89">
        <v>120376151</v>
      </c>
      <c r="H1529" s="90">
        <v>0</v>
      </c>
      <c r="I1529" s="90">
        <v>0</v>
      </c>
      <c r="J1529" s="90">
        <v>0</v>
      </c>
      <c r="K1529" s="90">
        <v>0</v>
      </c>
      <c r="L1529" s="90">
        <f t="shared" si="610"/>
        <v>0</v>
      </c>
      <c r="M1529" s="89">
        <v>120376151</v>
      </c>
      <c r="N1529" s="90">
        <v>120376151</v>
      </c>
      <c r="O1529" s="90">
        <v>57642579</v>
      </c>
      <c r="P1529" s="90">
        <v>57642579</v>
      </c>
      <c r="Q1529" s="91">
        <v>57642579</v>
      </c>
    </row>
    <row r="1530" spans="1:17" ht="31.8" thickBot="1" x14ac:dyDescent="0.35">
      <c r="A1530" s="118" t="s">
        <v>435</v>
      </c>
      <c r="B1530" s="120" t="s">
        <v>68</v>
      </c>
      <c r="C1530" s="16" t="s">
        <v>21</v>
      </c>
      <c r="D1530" s="16">
        <v>20</v>
      </c>
      <c r="E1530" s="16" t="s">
        <v>22</v>
      </c>
      <c r="F1530" s="85" t="s">
        <v>69</v>
      </c>
      <c r="G1530" s="93">
        <v>4590358000</v>
      </c>
      <c r="H1530" s="94">
        <v>0</v>
      </c>
      <c r="I1530" s="94">
        <v>0</v>
      </c>
      <c r="J1530" s="94">
        <v>0</v>
      </c>
      <c r="K1530" s="94">
        <v>0</v>
      </c>
      <c r="L1530" s="94">
        <f t="shared" si="610"/>
        <v>0</v>
      </c>
      <c r="M1530" s="94">
        <f t="shared" si="611"/>
        <v>4590358000</v>
      </c>
      <c r="N1530" s="94">
        <v>0</v>
      </c>
      <c r="O1530" s="94">
        <v>0</v>
      </c>
      <c r="P1530" s="94">
        <v>0</v>
      </c>
      <c r="Q1530" s="96">
        <v>0</v>
      </c>
    </row>
    <row r="1531" spans="1:17" ht="18.600000000000001" thickBot="1" x14ac:dyDescent="0.35">
      <c r="A1531" s="118" t="s">
        <v>435</v>
      </c>
      <c r="B1531" s="120" t="s">
        <v>70</v>
      </c>
      <c r="C1531" s="16"/>
      <c r="D1531" s="16"/>
      <c r="E1531" s="21"/>
      <c r="F1531" s="85" t="s">
        <v>71</v>
      </c>
      <c r="G1531" s="95">
        <f>+G1532+G1536</f>
        <v>19419071000</v>
      </c>
      <c r="H1531" s="95">
        <f t="shared" ref="H1531:Q1531" si="615">+H1532+H1536</f>
        <v>0</v>
      </c>
      <c r="I1531" s="95">
        <f t="shared" si="615"/>
        <v>0</v>
      </c>
      <c r="J1531" s="95">
        <f t="shared" si="615"/>
        <v>368401370.52999997</v>
      </c>
      <c r="K1531" s="95">
        <f t="shared" si="615"/>
        <v>368401370.53000003</v>
      </c>
      <c r="L1531" s="95">
        <f t="shared" si="615"/>
        <v>0</v>
      </c>
      <c r="M1531" s="95">
        <f t="shared" si="615"/>
        <v>19419071000</v>
      </c>
      <c r="N1531" s="95">
        <f t="shared" si="615"/>
        <v>18647759548.810001</v>
      </c>
      <c r="O1531" s="95">
        <f t="shared" si="615"/>
        <v>17912210876.119999</v>
      </c>
      <c r="P1531" s="95">
        <f t="shared" si="615"/>
        <v>9897939276.75</v>
      </c>
      <c r="Q1531" s="97">
        <f t="shared" si="615"/>
        <v>9897594436.75</v>
      </c>
    </row>
    <row r="1532" spans="1:17" ht="18.600000000000001" thickBot="1" x14ac:dyDescent="0.35">
      <c r="A1532" s="118" t="s">
        <v>435</v>
      </c>
      <c r="B1532" s="120" t="s">
        <v>72</v>
      </c>
      <c r="C1532" s="16"/>
      <c r="D1532" s="16"/>
      <c r="E1532" s="21"/>
      <c r="F1532" s="85" t="s">
        <v>73</v>
      </c>
      <c r="G1532" s="95">
        <f>+G1533</f>
        <v>20000000</v>
      </c>
      <c r="H1532" s="95">
        <f t="shared" ref="H1532:Q1534" si="616">+H1533</f>
        <v>0</v>
      </c>
      <c r="I1532" s="95">
        <f t="shared" si="616"/>
        <v>0</v>
      </c>
      <c r="J1532" s="95">
        <f t="shared" si="616"/>
        <v>0</v>
      </c>
      <c r="K1532" s="95">
        <f t="shared" si="616"/>
        <v>0</v>
      </c>
      <c r="L1532" s="95">
        <f t="shared" si="616"/>
        <v>0</v>
      </c>
      <c r="M1532" s="95">
        <f t="shared" si="616"/>
        <v>20000000</v>
      </c>
      <c r="N1532" s="95">
        <f t="shared" si="616"/>
        <v>1000</v>
      </c>
      <c r="O1532" s="95">
        <f t="shared" si="616"/>
        <v>264.64</v>
      </c>
      <c r="P1532" s="95">
        <f t="shared" si="616"/>
        <v>264.64</v>
      </c>
      <c r="Q1532" s="97">
        <f t="shared" si="616"/>
        <v>264.64</v>
      </c>
    </row>
    <row r="1533" spans="1:17" ht="18.600000000000001" thickBot="1" x14ac:dyDescent="0.35">
      <c r="A1533" s="118" t="s">
        <v>435</v>
      </c>
      <c r="B1533" s="120" t="s">
        <v>74</v>
      </c>
      <c r="C1533" s="16"/>
      <c r="D1533" s="16"/>
      <c r="E1533" s="21"/>
      <c r="F1533" s="85" t="s">
        <v>75</v>
      </c>
      <c r="G1533" s="95">
        <f>+G1534</f>
        <v>20000000</v>
      </c>
      <c r="H1533" s="95">
        <f t="shared" si="616"/>
        <v>0</v>
      </c>
      <c r="I1533" s="95">
        <f t="shared" si="616"/>
        <v>0</v>
      </c>
      <c r="J1533" s="95">
        <f t="shared" si="616"/>
        <v>0</v>
      </c>
      <c r="K1533" s="95">
        <f t="shared" si="616"/>
        <v>0</v>
      </c>
      <c r="L1533" s="95">
        <f t="shared" si="616"/>
        <v>0</v>
      </c>
      <c r="M1533" s="95">
        <f t="shared" si="616"/>
        <v>20000000</v>
      </c>
      <c r="N1533" s="95">
        <f t="shared" si="616"/>
        <v>1000</v>
      </c>
      <c r="O1533" s="95">
        <f t="shared" si="616"/>
        <v>264.64</v>
      </c>
      <c r="P1533" s="95">
        <f t="shared" si="616"/>
        <v>264.64</v>
      </c>
      <c r="Q1533" s="97">
        <f t="shared" si="616"/>
        <v>264.64</v>
      </c>
    </row>
    <row r="1534" spans="1:17" ht="31.8" thickBot="1" x14ac:dyDescent="0.35">
      <c r="A1534" s="118" t="s">
        <v>435</v>
      </c>
      <c r="B1534" s="120" t="s">
        <v>76</v>
      </c>
      <c r="C1534" s="21"/>
      <c r="D1534" s="21"/>
      <c r="E1534" s="21"/>
      <c r="F1534" s="85" t="s">
        <v>77</v>
      </c>
      <c r="G1534" s="86">
        <f>+G1535</f>
        <v>20000000</v>
      </c>
      <c r="H1534" s="86">
        <f t="shared" si="616"/>
        <v>0</v>
      </c>
      <c r="I1534" s="86">
        <f t="shared" si="616"/>
        <v>0</v>
      </c>
      <c r="J1534" s="86">
        <f t="shared" si="616"/>
        <v>0</v>
      </c>
      <c r="K1534" s="86">
        <f t="shared" si="616"/>
        <v>0</v>
      </c>
      <c r="L1534" s="86">
        <f t="shared" si="616"/>
        <v>0</v>
      </c>
      <c r="M1534" s="86">
        <f t="shared" si="616"/>
        <v>20000000</v>
      </c>
      <c r="N1534" s="86">
        <f t="shared" si="616"/>
        <v>1000</v>
      </c>
      <c r="O1534" s="86">
        <f t="shared" si="616"/>
        <v>264.64</v>
      </c>
      <c r="P1534" s="86">
        <f t="shared" si="616"/>
        <v>264.64</v>
      </c>
      <c r="Q1534" s="87">
        <f t="shared" si="616"/>
        <v>264.64</v>
      </c>
    </row>
    <row r="1535" spans="1:17" ht="31.8" thickBot="1" x14ac:dyDescent="0.35">
      <c r="A1535" s="118" t="s">
        <v>435</v>
      </c>
      <c r="B1535" s="121" t="s">
        <v>78</v>
      </c>
      <c r="C1535" s="21" t="s">
        <v>21</v>
      </c>
      <c r="D1535" s="21">
        <v>20</v>
      </c>
      <c r="E1535" s="21" t="s">
        <v>22</v>
      </c>
      <c r="F1535" s="88" t="s">
        <v>79</v>
      </c>
      <c r="G1535" s="90">
        <v>20000000</v>
      </c>
      <c r="H1535" s="90">
        <v>0</v>
      </c>
      <c r="I1535" s="90">
        <v>0</v>
      </c>
      <c r="J1535" s="90">
        <v>0</v>
      </c>
      <c r="K1535" s="90">
        <v>0</v>
      </c>
      <c r="L1535" s="90">
        <f t="shared" si="610"/>
        <v>0</v>
      </c>
      <c r="M1535" s="90">
        <f t="shared" si="611"/>
        <v>20000000</v>
      </c>
      <c r="N1535" s="92">
        <v>1000</v>
      </c>
      <c r="O1535" s="92">
        <v>264.64</v>
      </c>
      <c r="P1535" s="92">
        <v>264.64</v>
      </c>
      <c r="Q1535" s="98">
        <v>264.64</v>
      </c>
    </row>
    <row r="1536" spans="1:17" ht="18.600000000000001" thickBot="1" x14ac:dyDescent="0.35">
      <c r="A1536" s="118" t="s">
        <v>435</v>
      </c>
      <c r="B1536" s="120" t="s">
        <v>80</v>
      </c>
      <c r="C1536" s="16"/>
      <c r="D1536" s="16"/>
      <c r="E1536" s="21"/>
      <c r="F1536" s="85" t="s">
        <v>81</v>
      </c>
      <c r="G1536" s="94">
        <f>+G1537+G1550</f>
        <v>19399071000</v>
      </c>
      <c r="H1536" s="94">
        <f t="shared" ref="H1536:L1536" si="617">+H1537+H1550</f>
        <v>0</v>
      </c>
      <c r="I1536" s="94">
        <f t="shared" si="617"/>
        <v>0</v>
      </c>
      <c r="J1536" s="94">
        <f t="shared" si="617"/>
        <v>368401370.52999997</v>
      </c>
      <c r="K1536" s="94">
        <f t="shared" si="617"/>
        <v>368401370.53000003</v>
      </c>
      <c r="L1536" s="94">
        <f t="shared" si="617"/>
        <v>0</v>
      </c>
      <c r="M1536" s="94">
        <f>+M1537+M1550</f>
        <v>19399071000</v>
      </c>
      <c r="N1536" s="94">
        <f t="shared" ref="N1536:Q1536" si="618">+N1537+N1550</f>
        <v>18647758548.810001</v>
      </c>
      <c r="O1536" s="94">
        <f t="shared" si="618"/>
        <v>17912210611.48</v>
      </c>
      <c r="P1536" s="94">
        <f t="shared" si="618"/>
        <v>9897939012.1100006</v>
      </c>
      <c r="Q1536" s="96">
        <f t="shared" si="618"/>
        <v>9897594172.1100006</v>
      </c>
    </row>
    <row r="1537" spans="1:17" ht="18.600000000000001" thickBot="1" x14ac:dyDescent="0.35">
      <c r="A1537" s="118" t="s">
        <v>435</v>
      </c>
      <c r="B1537" s="120" t="s">
        <v>82</v>
      </c>
      <c r="C1537" s="16"/>
      <c r="D1537" s="16"/>
      <c r="E1537" s="21"/>
      <c r="F1537" s="85" t="s">
        <v>83</v>
      </c>
      <c r="G1537" s="95">
        <f>+G1538+G1541+G1548</f>
        <v>237491820</v>
      </c>
      <c r="H1537" s="95">
        <f t="shared" ref="H1537:L1537" si="619">+H1538+H1541+H1548</f>
        <v>0</v>
      </c>
      <c r="I1537" s="95">
        <f t="shared" si="619"/>
        <v>0</v>
      </c>
      <c r="J1537" s="95">
        <f t="shared" si="619"/>
        <v>149424884.28</v>
      </c>
      <c r="K1537" s="95">
        <f t="shared" si="619"/>
        <v>0</v>
      </c>
      <c r="L1537" s="95">
        <f t="shared" si="619"/>
        <v>149424884.28</v>
      </c>
      <c r="M1537" s="95">
        <f>+M1538+M1541+M1548</f>
        <v>386916704.27999997</v>
      </c>
      <c r="N1537" s="95">
        <f t="shared" ref="N1537:Q1537" si="620">+N1538+N1541+N1548</f>
        <v>178755058.51999998</v>
      </c>
      <c r="O1537" s="95">
        <f t="shared" si="620"/>
        <v>174673391.53999996</v>
      </c>
      <c r="P1537" s="95">
        <f t="shared" si="620"/>
        <v>48599424.449999988</v>
      </c>
      <c r="Q1537" s="97">
        <f t="shared" si="620"/>
        <v>48599424.449999988</v>
      </c>
    </row>
    <row r="1538" spans="1:17" ht="47.4" thickBot="1" x14ac:dyDescent="0.35">
      <c r="A1538" s="118" t="s">
        <v>435</v>
      </c>
      <c r="B1538" s="120" t="s">
        <v>84</v>
      </c>
      <c r="C1538" s="21"/>
      <c r="D1538" s="21"/>
      <c r="E1538" s="21"/>
      <c r="F1538" s="85" t="s">
        <v>85</v>
      </c>
      <c r="G1538" s="95">
        <f>+G1539+G1540</f>
        <v>39000000</v>
      </c>
      <c r="H1538" s="95">
        <f t="shared" ref="H1538:Q1538" si="621">+H1539+H1540</f>
        <v>0</v>
      </c>
      <c r="I1538" s="95">
        <f t="shared" si="621"/>
        <v>0</v>
      </c>
      <c r="J1538" s="95">
        <f t="shared" si="621"/>
        <v>0</v>
      </c>
      <c r="K1538" s="95">
        <f t="shared" si="621"/>
        <v>0</v>
      </c>
      <c r="L1538" s="95">
        <f t="shared" si="621"/>
        <v>0</v>
      </c>
      <c r="M1538" s="95">
        <f t="shared" si="621"/>
        <v>39000000</v>
      </c>
      <c r="N1538" s="95">
        <f t="shared" si="621"/>
        <v>26424498.670000002</v>
      </c>
      <c r="O1538" s="95">
        <f t="shared" si="621"/>
        <v>26423898.670000002</v>
      </c>
      <c r="P1538" s="95">
        <f t="shared" si="621"/>
        <v>3326499.79</v>
      </c>
      <c r="Q1538" s="97">
        <f t="shared" si="621"/>
        <v>3326499.79</v>
      </c>
    </row>
    <row r="1539" spans="1:17" ht="47.4" thickBot="1" x14ac:dyDescent="0.35">
      <c r="A1539" s="118" t="s">
        <v>435</v>
      </c>
      <c r="B1539" s="121" t="s">
        <v>86</v>
      </c>
      <c r="C1539" s="21" t="s">
        <v>21</v>
      </c>
      <c r="D1539" s="21">
        <v>20</v>
      </c>
      <c r="E1539" s="21" t="s">
        <v>22</v>
      </c>
      <c r="F1539" s="88" t="s">
        <v>87</v>
      </c>
      <c r="G1539" s="90">
        <v>29000000</v>
      </c>
      <c r="H1539" s="90">
        <v>0</v>
      </c>
      <c r="I1539" s="90">
        <v>0</v>
      </c>
      <c r="J1539" s="90">
        <v>0</v>
      </c>
      <c r="K1539" s="90">
        <v>0</v>
      </c>
      <c r="L1539" s="90">
        <f t="shared" si="610"/>
        <v>0</v>
      </c>
      <c r="M1539" s="90">
        <f t="shared" si="611"/>
        <v>29000000</v>
      </c>
      <c r="N1539" s="90">
        <v>26424001.050000001</v>
      </c>
      <c r="O1539" s="90">
        <v>26423801.050000001</v>
      </c>
      <c r="P1539" s="90">
        <v>3326402.17</v>
      </c>
      <c r="Q1539" s="91">
        <v>3326402.17</v>
      </c>
    </row>
    <row r="1540" spans="1:17" ht="31.8" thickBot="1" x14ac:dyDescent="0.35">
      <c r="A1540" s="118" t="s">
        <v>435</v>
      </c>
      <c r="B1540" s="121" t="s">
        <v>88</v>
      </c>
      <c r="C1540" s="21" t="s">
        <v>21</v>
      </c>
      <c r="D1540" s="21">
        <v>20</v>
      </c>
      <c r="E1540" s="21" t="s">
        <v>22</v>
      </c>
      <c r="F1540" s="88" t="s">
        <v>89</v>
      </c>
      <c r="G1540" s="90">
        <v>10000000</v>
      </c>
      <c r="H1540" s="90">
        <v>0</v>
      </c>
      <c r="I1540" s="90">
        <v>0</v>
      </c>
      <c r="J1540" s="90">
        <v>0</v>
      </c>
      <c r="K1540" s="90">
        <v>0</v>
      </c>
      <c r="L1540" s="90">
        <f t="shared" si="610"/>
        <v>0</v>
      </c>
      <c r="M1540" s="90">
        <f t="shared" si="611"/>
        <v>10000000</v>
      </c>
      <c r="N1540" s="90">
        <v>497.62</v>
      </c>
      <c r="O1540" s="90">
        <v>97.62</v>
      </c>
      <c r="P1540" s="90">
        <v>97.62</v>
      </c>
      <c r="Q1540" s="91">
        <v>97.62</v>
      </c>
    </row>
    <row r="1541" spans="1:17" ht="31.8" thickBot="1" x14ac:dyDescent="0.35">
      <c r="A1541" s="118" t="s">
        <v>435</v>
      </c>
      <c r="B1541" s="122" t="s">
        <v>90</v>
      </c>
      <c r="C1541" s="21"/>
      <c r="D1541" s="21"/>
      <c r="E1541" s="21"/>
      <c r="F1541" s="85" t="s">
        <v>91</v>
      </c>
      <c r="G1541" s="95">
        <f>+G1542+G1543+G1545+G1546+G1547+G1544</f>
        <v>198491820</v>
      </c>
      <c r="H1541" s="95">
        <f t="shared" ref="H1541:Q1541" si="622">+H1542+H1543+H1545+H1546+H1547+H1544</f>
        <v>0</v>
      </c>
      <c r="I1541" s="95">
        <f t="shared" si="622"/>
        <v>0</v>
      </c>
      <c r="J1541" s="95">
        <f t="shared" si="622"/>
        <v>49424884.280000001</v>
      </c>
      <c r="K1541" s="95">
        <f t="shared" si="622"/>
        <v>0</v>
      </c>
      <c r="L1541" s="95">
        <f t="shared" si="622"/>
        <v>49424884.280000001</v>
      </c>
      <c r="M1541" s="95">
        <f t="shared" si="622"/>
        <v>247916704.28</v>
      </c>
      <c r="N1541" s="95">
        <f t="shared" si="622"/>
        <v>149069959.84999999</v>
      </c>
      <c r="O1541" s="95">
        <f t="shared" si="622"/>
        <v>148249492.86999997</v>
      </c>
      <c r="P1541" s="95">
        <f t="shared" si="622"/>
        <v>45272924.659999989</v>
      </c>
      <c r="Q1541" s="97">
        <f t="shared" si="622"/>
        <v>45272924.659999989</v>
      </c>
    </row>
    <row r="1542" spans="1:17" ht="31.8" thickBot="1" x14ac:dyDescent="0.35">
      <c r="A1542" s="118" t="s">
        <v>435</v>
      </c>
      <c r="B1542" s="123" t="s">
        <v>92</v>
      </c>
      <c r="C1542" s="21" t="s">
        <v>21</v>
      </c>
      <c r="D1542" s="21">
        <v>20</v>
      </c>
      <c r="E1542" s="21" t="s">
        <v>22</v>
      </c>
      <c r="F1542" s="88" t="s">
        <v>93</v>
      </c>
      <c r="G1542" s="90">
        <v>40000000</v>
      </c>
      <c r="H1542" s="90">
        <v>0</v>
      </c>
      <c r="I1542" s="90">
        <v>0</v>
      </c>
      <c r="J1542" s="90">
        <v>0</v>
      </c>
      <c r="K1542" s="90">
        <v>0</v>
      </c>
      <c r="L1542" s="90">
        <f t="shared" si="610"/>
        <v>0</v>
      </c>
      <c r="M1542" s="90">
        <f t="shared" si="611"/>
        <v>40000000</v>
      </c>
      <c r="N1542" s="90">
        <v>15958726.300000001</v>
      </c>
      <c r="O1542" s="90">
        <v>15958430.85</v>
      </c>
      <c r="P1542" s="90">
        <v>2046829.07</v>
      </c>
      <c r="Q1542" s="91">
        <v>2046829.07</v>
      </c>
    </row>
    <row r="1543" spans="1:17" ht="47.4" thickBot="1" x14ac:dyDescent="0.35">
      <c r="A1543" s="118" t="s">
        <v>435</v>
      </c>
      <c r="B1543" s="123" t="s">
        <v>94</v>
      </c>
      <c r="C1543" s="21" t="s">
        <v>21</v>
      </c>
      <c r="D1543" s="21">
        <v>20</v>
      </c>
      <c r="E1543" s="21" t="s">
        <v>22</v>
      </c>
      <c r="F1543" s="88" t="s">
        <v>95</v>
      </c>
      <c r="G1543" s="90">
        <v>82491820</v>
      </c>
      <c r="H1543" s="90">
        <v>0</v>
      </c>
      <c r="I1543" s="90">
        <v>0</v>
      </c>
      <c r="J1543" s="90">
        <v>0</v>
      </c>
      <c r="K1543" s="90">
        <v>0</v>
      </c>
      <c r="L1543" s="90">
        <f t="shared" si="610"/>
        <v>0</v>
      </c>
      <c r="M1543" s="90">
        <f t="shared" si="611"/>
        <v>82491820</v>
      </c>
      <c r="N1543" s="90">
        <v>44102671.890000001</v>
      </c>
      <c r="O1543" s="90">
        <v>43285865.329999998</v>
      </c>
      <c r="P1543" s="90">
        <v>23579796.329999998</v>
      </c>
      <c r="Q1543" s="91">
        <v>23579796.329999998</v>
      </c>
    </row>
    <row r="1544" spans="1:17" ht="18.600000000000001" thickBot="1" x14ac:dyDescent="0.35">
      <c r="A1544" s="118" t="s">
        <v>435</v>
      </c>
      <c r="B1544" s="123" t="s">
        <v>96</v>
      </c>
      <c r="C1544" s="21" t="s">
        <v>21</v>
      </c>
      <c r="D1544" s="21">
        <v>20</v>
      </c>
      <c r="E1544" s="21" t="s">
        <v>22</v>
      </c>
      <c r="F1544" s="88" t="s">
        <v>97</v>
      </c>
      <c r="G1544" s="90">
        <v>2000000</v>
      </c>
      <c r="H1544" s="90">
        <v>0</v>
      </c>
      <c r="I1544" s="90">
        <v>0</v>
      </c>
      <c r="J1544" s="90">
        <v>0</v>
      </c>
      <c r="K1544" s="90">
        <v>0</v>
      </c>
      <c r="L1544" s="90">
        <f t="shared" si="610"/>
        <v>0</v>
      </c>
      <c r="M1544" s="90">
        <f t="shared" si="611"/>
        <v>2000000</v>
      </c>
      <c r="N1544" s="90">
        <v>210.04</v>
      </c>
      <c r="O1544" s="90">
        <v>10.039999999999999</v>
      </c>
      <c r="P1544" s="90">
        <v>10.039999999999999</v>
      </c>
      <c r="Q1544" s="91">
        <v>10.039999999999999</v>
      </c>
    </row>
    <row r="1545" spans="1:17" ht="47.4" thickBot="1" x14ac:dyDescent="0.35">
      <c r="A1545" s="118" t="s">
        <v>435</v>
      </c>
      <c r="B1545" s="123" t="s">
        <v>98</v>
      </c>
      <c r="C1545" s="21" t="s">
        <v>21</v>
      </c>
      <c r="D1545" s="21">
        <v>20</v>
      </c>
      <c r="E1545" s="21" t="s">
        <v>22</v>
      </c>
      <c r="F1545" s="88" t="s">
        <v>99</v>
      </c>
      <c r="G1545" s="90">
        <v>12000000</v>
      </c>
      <c r="H1545" s="90">
        <v>0</v>
      </c>
      <c r="I1545" s="90">
        <v>0</v>
      </c>
      <c r="J1545" s="90">
        <v>0</v>
      </c>
      <c r="K1545" s="90">
        <v>0</v>
      </c>
      <c r="L1545" s="90">
        <f t="shared" si="610"/>
        <v>0</v>
      </c>
      <c r="M1545" s="90">
        <f t="shared" si="611"/>
        <v>12000000</v>
      </c>
      <c r="N1545" s="90">
        <v>7584241.5199999996</v>
      </c>
      <c r="O1545" s="90">
        <v>7583941.5199999996</v>
      </c>
      <c r="P1545" s="90">
        <v>1026478.58</v>
      </c>
      <c r="Q1545" s="91">
        <v>1026478.58</v>
      </c>
    </row>
    <row r="1546" spans="1:17" ht="18.600000000000001" thickBot="1" x14ac:dyDescent="0.35">
      <c r="A1546" s="118" t="s">
        <v>435</v>
      </c>
      <c r="B1546" s="123" t="s">
        <v>100</v>
      </c>
      <c r="C1546" s="21" t="s">
        <v>21</v>
      </c>
      <c r="D1546" s="21">
        <v>20</v>
      </c>
      <c r="E1546" s="21" t="s">
        <v>22</v>
      </c>
      <c r="F1546" s="88" t="s">
        <v>101</v>
      </c>
      <c r="G1546" s="90">
        <v>10000000</v>
      </c>
      <c r="H1546" s="90">
        <v>0</v>
      </c>
      <c r="I1546" s="90">
        <v>0</v>
      </c>
      <c r="J1546" s="90">
        <v>23501000</v>
      </c>
      <c r="K1546" s="90">
        <v>0</v>
      </c>
      <c r="L1546" s="90">
        <f t="shared" si="610"/>
        <v>23501000</v>
      </c>
      <c r="M1546" s="90">
        <f t="shared" si="611"/>
        <v>33501000</v>
      </c>
      <c r="N1546" s="90">
        <v>3500225.82</v>
      </c>
      <c r="O1546" s="90">
        <v>3500025.82</v>
      </c>
      <c r="P1546" s="90">
        <v>305696.33</v>
      </c>
      <c r="Q1546" s="91">
        <v>305696.33</v>
      </c>
    </row>
    <row r="1547" spans="1:17" ht="18.600000000000001" thickBot="1" x14ac:dyDescent="0.35">
      <c r="A1547" s="118" t="s">
        <v>435</v>
      </c>
      <c r="B1547" s="123" t="s">
        <v>102</v>
      </c>
      <c r="C1547" s="21" t="s">
        <v>21</v>
      </c>
      <c r="D1547" s="21">
        <v>20</v>
      </c>
      <c r="E1547" s="21" t="s">
        <v>22</v>
      </c>
      <c r="F1547" s="88" t="s">
        <v>103</v>
      </c>
      <c r="G1547" s="90">
        <v>52000000</v>
      </c>
      <c r="H1547" s="90">
        <v>0</v>
      </c>
      <c r="I1547" s="90">
        <v>0</v>
      </c>
      <c r="J1547" s="90">
        <v>25923884.280000001</v>
      </c>
      <c r="K1547" s="90">
        <v>0</v>
      </c>
      <c r="L1547" s="90">
        <f t="shared" si="610"/>
        <v>25923884.280000001</v>
      </c>
      <c r="M1547" s="90">
        <f t="shared" si="611"/>
        <v>77923884.280000001</v>
      </c>
      <c r="N1547" s="90">
        <v>77923884.280000001</v>
      </c>
      <c r="O1547" s="90">
        <v>77921219.310000002</v>
      </c>
      <c r="P1547" s="90">
        <v>18314114.309999999</v>
      </c>
      <c r="Q1547" s="91">
        <v>18314114.309999999</v>
      </c>
    </row>
    <row r="1548" spans="1:17" ht="31.8" thickBot="1" x14ac:dyDescent="0.35">
      <c r="A1548" s="118" t="s">
        <v>435</v>
      </c>
      <c r="B1548" s="122" t="s">
        <v>427</v>
      </c>
      <c r="C1548" s="16"/>
      <c r="D1548" s="16"/>
      <c r="E1548" s="16"/>
      <c r="F1548" s="85" t="s">
        <v>428</v>
      </c>
      <c r="G1548" s="95">
        <f>+G1549</f>
        <v>0</v>
      </c>
      <c r="H1548" s="95">
        <f t="shared" ref="H1548:Q1548" si="623">+H1549</f>
        <v>0</v>
      </c>
      <c r="I1548" s="95">
        <f t="shared" si="623"/>
        <v>0</v>
      </c>
      <c r="J1548" s="95">
        <f t="shared" si="623"/>
        <v>100000000</v>
      </c>
      <c r="K1548" s="95">
        <f t="shared" si="623"/>
        <v>0</v>
      </c>
      <c r="L1548" s="95">
        <f t="shared" si="623"/>
        <v>100000000</v>
      </c>
      <c r="M1548" s="95">
        <f t="shared" si="623"/>
        <v>100000000</v>
      </c>
      <c r="N1548" s="95">
        <f t="shared" si="623"/>
        <v>3260600</v>
      </c>
      <c r="O1548" s="95">
        <f t="shared" si="623"/>
        <v>0</v>
      </c>
      <c r="P1548" s="95">
        <f t="shared" si="623"/>
        <v>0</v>
      </c>
      <c r="Q1548" s="97">
        <f t="shared" si="623"/>
        <v>0</v>
      </c>
    </row>
    <row r="1549" spans="1:17" ht="31.8" thickBot="1" x14ac:dyDescent="0.35">
      <c r="A1549" s="118" t="s">
        <v>435</v>
      </c>
      <c r="B1549" s="123" t="s">
        <v>429</v>
      </c>
      <c r="C1549" s="21" t="s">
        <v>21</v>
      </c>
      <c r="D1549" s="21">
        <v>20</v>
      </c>
      <c r="E1549" s="21" t="s">
        <v>22</v>
      </c>
      <c r="F1549" s="88" t="s">
        <v>430</v>
      </c>
      <c r="G1549" s="90">
        <v>0</v>
      </c>
      <c r="H1549" s="90">
        <v>0</v>
      </c>
      <c r="I1549" s="90">
        <v>0</v>
      </c>
      <c r="J1549" s="90">
        <v>100000000</v>
      </c>
      <c r="K1549" s="90">
        <v>0</v>
      </c>
      <c r="L1549" s="90">
        <f t="shared" si="610"/>
        <v>100000000</v>
      </c>
      <c r="M1549" s="90">
        <f t="shared" si="611"/>
        <v>100000000</v>
      </c>
      <c r="N1549" s="90">
        <v>3260600</v>
      </c>
      <c r="O1549" s="90">
        <v>0</v>
      </c>
      <c r="P1549" s="90">
        <v>0</v>
      </c>
      <c r="Q1549" s="91">
        <v>0</v>
      </c>
    </row>
    <row r="1550" spans="1:17" ht="18.600000000000001" thickBot="1" x14ac:dyDescent="0.35">
      <c r="A1550" s="118" t="s">
        <v>435</v>
      </c>
      <c r="B1550" s="120" t="s">
        <v>104</v>
      </c>
      <c r="C1550" s="21"/>
      <c r="D1550" s="21"/>
      <c r="E1550" s="21"/>
      <c r="F1550" s="85" t="s">
        <v>105</v>
      </c>
      <c r="G1550" s="95">
        <f>+G1551+G1561+G1568+G1574+G1557</f>
        <v>19161579180</v>
      </c>
      <c r="H1550" s="95">
        <f t="shared" ref="H1550:Q1550" si="624">+H1551+H1561+H1568+H1574+H1557</f>
        <v>0</v>
      </c>
      <c r="I1550" s="95">
        <f t="shared" si="624"/>
        <v>0</v>
      </c>
      <c r="J1550" s="95">
        <f t="shared" si="624"/>
        <v>218976486.25</v>
      </c>
      <c r="K1550" s="95">
        <f t="shared" si="624"/>
        <v>368401370.53000003</v>
      </c>
      <c r="L1550" s="95">
        <f t="shared" si="624"/>
        <v>-149424884.28</v>
      </c>
      <c r="M1550" s="95">
        <f t="shared" si="624"/>
        <v>19012154295.720001</v>
      </c>
      <c r="N1550" s="95">
        <f t="shared" si="624"/>
        <v>18469003490.290001</v>
      </c>
      <c r="O1550" s="95">
        <f t="shared" si="624"/>
        <v>17737537219.939999</v>
      </c>
      <c r="P1550" s="95">
        <f t="shared" si="624"/>
        <v>9849339587.6599998</v>
      </c>
      <c r="Q1550" s="97">
        <f t="shared" si="624"/>
        <v>9848994747.6599998</v>
      </c>
    </row>
    <row r="1551" spans="1:17" ht="63" thickBot="1" x14ac:dyDescent="0.35">
      <c r="A1551" s="118" t="s">
        <v>435</v>
      </c>
      <c r="B1551" s="120" t="s">
        <v>106</v>
      </c>
      <c r="C1551" s="21"/>
      <c r="D1551" s="21"/>
      <c r="E1551" s="21"/>
      <c r="F1551" s="85" t="s">
        <v>107</v>
      </c>
      <c r="G1551" s="95">
        <f t="shared" ref="G1551:Q1551" si="625">+G1552+G1554+G1555+G1556+G1553</f>
        <v>853000000</v>
      </c>
      <c r="H1551" s="95">
        <f t="shared" si="625"/>
        <v>0</v>
      </c>
      <c r="I1551" s="95">
        <f t="shared" si="625"/>
        <v>0</v>
      </c>
      <c r="J1551" s="95">
        <f t="shared" si="625"/>
        <v>3422220</v>
      </c>
      <c r="K1551" s="95">
        <f t="shared" si="625"/>
        <v>0</v>
      </c>
      <c r="L1551" s="95">
        <f t="shared" si="625"/>
        <v>3422220</v>
      </c>
      <c r="M1551" s="95">
        <f t="shared" si="625"/>
        <v>856422220</v>
      </c>
      <c r="N1551" s="95">
        <f t="shared" si="625"/>
        <v>773809634.79999995</v>
      </c>
      <c r="O1551" s="95">
        <f t="shared" si="625"/>
        <v>532709338.56999999</v>
      </c>
      <c r="P1551" s="95">
        <f t="shared" si="625"/>
        <v>142605884.56999999</v>
      </c>
      <c r="Q1551" s="97">
        <f t="shared" si="625"/>
        <v>142605884.56999999</v>
      </c>
    </row>
    <row r="1552" spans="1:17" ht="31.8" thickBot="1" x14ac:dyDescent="0.35">
      <c r="A1552" s="118" t="s">
        <v>435</v>
      </c>
      <c r="B1552" s="121" t="s">
        <v>108</v>
      </c>
      <c r="C1552" s="21" t="s">
        <v>21</v>
      </c>
      <c r="D1552" s="21">
        <v>20</v>
      </c>
      <c r="E1552" s="21" t="s">
        <v>22</v>
      </c>
      <c r="F1552" s="88" t="s">
        <v>109</v>
      </c>
      <c r="G1552" s="90">
        <v>6000000</v>
      </c>
      <c r="H1552" s="90">
        <v>0</v>
      </c>
      <c r="I1552" s="90">
        <v>0</v>
      </c>
      <c r="J1552" s="90">
        <v>0</v>
      </c>
      <c r="K1552" s="90">
        <v>0</v>
      </c>
      <c r="L1552" s="90">
        <f t="shared" si="610"/>
        <v>0</v>
      </c>
      <c r="M1552" s="90">
        <f t="shared" si="611"/>
        <v>6000000</v>
      </c>
      <c r="N1552" s="90">
        <v>2203000</v>
      </c>
      <c r="O1552" s="90">
        <v>2200000</v>
      </c>
      <c r="P1552" s="90">
        <v>2200000</v>
      </c>
      <c r="Q1552" s="91">
        <v>2200000</v>
      </c>
    </row>
    <row r="1553" spans="1:17" ht="18.600000000000001" thickBot="1" x14ac:dyDescent="0.35">
      <c r="A1553" s="118" t="s">
        <v>435</v>
      </c>
      <c r="B1553" s="121" t="s">
        <v>400</v>
      </c>
      <c r="C1553" s="21" t="s">
        <v>21</v>
      </c>
      <c r="D1553" s="21">
        <v>20</v>
      </c>
      <c r="E1553" s="21" t="s">
        <v>22</v>
      </c>
      <c r="F1553" s="88" t="s">
        <v>401</v>
      </c>
      <c r="G1553" s="90">
        <v>0</v>
      </c>
      <c r="H1553" s="90">
        <v>0</v>
      </c>
      <c r="I1553" s="90">
        <v>0</v>
      </c>
      <c r="J1553" s="90">
        <v>3422220</v>
      </c>
      <c r="K1553" s="90">
        <v>0</v>
      </c>
      <c r="L1553" s="90">
        <f t="shared" si="610"/>
        <v>3422220</v>
      </c>
      <c r="M1553" s="90">
        <f t="shared" si="611"/>
        <v>3422220</v>
      </c>
      <c r="N1553" s="90">
        <v>3422220</v>
      </c>
      <c r="O1553" s="90">
        <v>3422220</v>
      </c>
      <c r="P1553" s="90">
        <v>120000</v>
      </c>
      <c r="Q1553" s="91">
        <v>120000</v>
      </c>
    </row>
    <row r="1554" spans="1:17" ht="18.600000000000001" thickBot="1" x14ac:dyDescent="0.35">
      <c r="A1554" s="118" t="s">
        <v>435</v>
      </c>
      <c r="B1554" s="121" t="s">
        <v>110</v>
      </c>
      <c r="C1554" s="21" t="s">
        <v>21</v>
      </c>
      <c r="D1554" s="21">
        <v>20</v>
      </c>
      <c r="E1554" s="21" t="s">
        <v>22</v>
      </c>
      <c r="F1554" s="88" t="s">
        <v>111</v>
      </c>
      <c r="G1554" s="90">
        <v>15000000</v>
      </c>
      <c r="H1554" s="90">
        <v>0</v>
      </c>
      <c r="I1554" s="90">
        <v>0</v>
      </c>
      <c r="J1554" s="90">
        <v>0</v>
      </c>
      <c r="K1554" s="90">
        <v>0</v>
      </c>
      <c r="L1554" s="90">
        <f t="shared" si="610"/>
        <v>0</v>
      </c>
      <c r="M1554" s="90">
        <f t="shared" si="611"/>
        <v>15000000</v>
      </c>
      <c r="N1554" s="90">
        <v>7547830.7999999998</v>
      </c>
      <c r="O1554" s="90">
        <v>6834650</v>
      </c>
      <c r="P1554" s="90">
        <v>4665000</v>
      </c>
      <c r="Q1554" s="91">
        <v>4665000</v>
      </c>
    </row>
    <row r="1555" spans="1:17" ht="18.600000000000001" thickBot="1" x14ac:dyDescent="0.35">
      <c r="A1555" s="118" t="s">
        <v>435</v>
      </c>
      <c r="B1555" s="121" t="s">
        <v>112</v>
      </c>
      <c r="C1555" s="21" t="s">
        <v>21</v>
      </c>
      <c r="D1555" s="21">
        <v>20</v>
      </c>
      <c r="E1555" s="21" t="s">
        <v>22</v>
      </c>
      <c r="F1555" s="88" t="s">
        <v>113</v>
      </c>
      <c r="G1555" s="90">
        <v>456000000</v>
      </c>
      <c r="H1555" s="90">
        <v>0</v>
      </c>
      <c r="I1555" s="90">
        <v>0</v>
      </c>
      <c r="J1555" s="90">
        <v>0</v>
      </c>
      <c r="K1555" s="90">
        <v>0</v>
      </c>
      <c r="L1555" s="90">
        <f t="shared" si="610"/>
        <v>0</v>
      </c>
      <c r="M1555" s="90">
        <f t="shared" si="611"/>
        <v>456000000</v>
      </c>
      <c r="N1555" s="90">
        <v>384636584</v>
      </c>
      <c r="O1555" s="90">
        <v>384631584</v>
      </c>
      <c r="P1555" s="90">
        <v>0</v>
      </c>
      <c r="Q1555" s="91">
        <v>0</v>
      </c>
    </row>
    <row r="1556" spans="1:17" ht="31.8" thickBot="1" x14ac:dyDescent="0.35">
      <c r="A1556" s="118" t="s">
        <v>435</v>
      </c>
      <c r="B1556" s="121" t="s">
        <v>114</v>
      </c>
      <c r="C1556" s="21" t="s">
        <v>21</v>
      </c>
      <c r="D1556" s="21">
        <v>20</v>
      </c>
      <c r="E1556" s="21" t="s">
        <v>22</v>
      </c>
      <c r="F1556" s="88" t="s">
        <v>115</v>
      </c>
      <c r="G1556" s="90">
        <v>376000000</v>
      </c>
      <c r="H1556" s="90">
        <v>0</v>
      </c>
      <c r="I1556" s="90">
        <v>0</v>
      </c>
      <c r="J1556" s="90">
        <v>0</v>
      </c>
      <c r="K1556" s="90">
        <v>0</v>
      </c>
      <c r="L1556" s="90">
        <f t="shared" si="610"/>
        <v>0</v>
      </c>
      <c r="M1556" s="90">
        <f t="shared" si="611"/>
        <v>376000000</v>
      </c>
      <c r="N1556" s="90">
        <v>376000000</v>
      </c>
      <c r="O1556" s="90">
        <v>135620884.56999999</v>
      </c>
      <c r="P1556" s="90">
        <v>135620884.56999999</v>
      </c>
      <c r="Q1556" s="91">
        <v>135620884.56999999</v>
      </c>
    </row>
    <row r="1557" spans="1:17" ht="47.4" thickBot="1" x14ac:dyDescent="0.35">
      <c r="A1557" s="118" t="s">
        <v>435</v>
      </c>
      <c r="B1557" s="120" t="s">
        <v>116</v>
      </c>
      <c r="C1557" s="21"/>
      <c r="D1557" s="21"/>
      <c r="E1557" s="21"/>
      <c r="F1557" s="85" t="s">
        <v>117</v>
      </c>
      <c r="G1557" s="95">
        <f>+G1558+G1559+G1560</f>
        <v>9682389879</v>
      </c>
      <c r="H1557" s="95">
        <f t="shared" ref="H1557:Q1557" si="626">+H1558+H1559+H1560</f>
        <v>0</v>
      </c>
      <c r="I1557" s="95">
        <f t="shared" si="626"/>
        <v>0</v>
      </c>
      <c r="J1557" s="95">
        <f t="shared" si="626"/>
        <v>65459348</v>
      </c>
      <c r="K1557" s="95">
        <f t="shared" si="626"/>
        <v>11997995.1</v>
      </c>
      <c r="L1557" s="95">
        <f t="shared" si="626"/>
        <v>53461352.899999999</v>
      </c>
      <c r="M1557" s="95">
        <f t="shared" si="626"/>
        <v>9735851231.8999996</v>
      </c>
      <c r="N1557" s="95">
        <f t="shared" si="626"/>
        <v>9664256412.7799988</v>
      </c>
      <c r="O1557" s="95">
        <f t="shared" si="626"/>
        <v>9352268525.7999992</v>
      </c>
      <c r="P1557" s="95">
        <f t="shared" si="626"/>
        <v>5877457487.1300001</v>
      </c>
      <c r="Q1557" s="97">
        <f t="shared" si="626"/>
        <v>5877457487.1300001</v>
      </c>
    </row>
    <row r="1558" spans="1:17" ht="18.600000000000001" thickBot="1" x14ac:dyDescent="0.35">
      <c r="A1558" s="118" t="s">
        <v>435</v>
      </c>
      <c r="B1558" s="121" t="s">
        <v>118</v>
      </c>
      <c r="C1558" s="21" t="s">
        <v>21</v>
      </c>
      <c r="D1558" s="21">
        <v>20</v>
      </c>
      <c r="E1558" s="21" t="s">
        <v>22</v>
      </c>
      <c r="F1558" s="88" t="s">
        <v>119</v>
      </c>
      <c r="G1558" s="90">
        <v>1764740547</v>
      </c>
      <c r="H1558" s="90">
        <v>0</v>
      </c>
      <c r="I1558" s="90">
        <v>0</v>
      </c>
      <c r="J1558" s="90">
        <v>55459348</v>
      </c>
      <c r="K1558" s="90">
        <v>0</v>
      </c>
      <c r="L1558" s="90">
        <f t="shared" si="610"/>
        <v>55459348</v>
      </c>
      <c r="M1558" s="90">
        <f t="shared" si="611"/>
        <v>1820199895</v>
      </c>
      <c r="N1558" s="90">
        <v>1820199895</v>
      </c>
      <c r="O1558" s="90">
        <v>1820199895</v>
      </c>
      <c r="P1558" s="90">
        <v>1819683717</v>
      </c>
      <c r="Q1558" s="91">
        <v>1819683717</v>
      </c>
    </row>
    <row r="1559" spans="1:17" ht="18.600000000000001" thickBot="1" x14ac:dyDescent="0.35">
      <c r="A1559" s="118" t="s">
        <v>435</v>
      </c>
      <c r="B1559" s="121" t="s">
        <v>120</v>
      </c>
      <c r="C1559" s="21" t="s">
        <v>21</v>
      </c>
      <c r="D1559" s="21">
        <v>20</v>
      </c>
      <c r="E1559" s="21" t="s">
        <v>22</v>
      </c>
      <c r="F1559" s="88" t="s">
        <v>121</v>
      </c>
      <c r="G1559" s="90">
        <v>7916649332</v>
      </c>
      <c r="H1559" s="90">
        <v>0</v>
      </c>
      <c r="I1559" s="90">
        <v>0</v>
      </c>
      <c r="J1559" s="90">
        <v>0</v>
      </c>
      <c r="K1559" s="90">
        <f>3422220+8575775.1</f>
        <v>11997995.1</v>
      </c>
      <c r="L1559" s="90">
        <f t="shared" si="610"/>
        <v>-11997995.1</v>
      </c>
      <c r="M1559" s="90">
        <f t="shared" si="611"/>
        <v>7904651336.8999996</v>
      </c>
      <c r="N1559" s="90">
        <v>7833056517.7799997</v>
      </c>
      <c r="O1559" s="90">
        <v>7521068630.8000002</v>
      </c>
      <c r="P1559" s="90">
        <v>4056217525.54</v>
      </c>
      <c r="Q1559" s="91">
        <v>4056217525.54</v>
      </c>
    </row>
    <row r="1560" spans="1:17" ht="31.8" thickBot="1" x14ac:dyDescent="0.35">
      <c r="A1560" s="118" t="s">
        <v>435</v>
      </c>
      <c r="B1560" s="121" t="s">
        <v>122</v>
      </c>
      <c r="C1560" s="21" t="s">
        <v>21</v>
      </c>
      <c r="D1560" s="21">
        <v>20</v>
      </c>
      <c r="E1560" s="21" t="s">
        <v>22</v>
      </c>
      <c r="F1560" s="88" t="s">
        <v>123</v>
      </c>
      <c r="G1560" s="90">
        <v>1000000</v>
      </c>
      <c r="H1560" s="90">
        <v>0</v>
      </c>
      <c r="I1560" s="90">
        <v>0</v>
      </c>
      <c r="J1560" s="90">
        <v>10000000</v>
      </c>
      <c r="K1560" s="90">
        <v>0</v>
      </c>
      <c r="L1560" s="90">
        <f t="shared" si="610"/>
        <v>10000000</v>
      </c>
      <c r="M1560" s="90">
        <f t="shared" si="611"/>
        <v>11000000</v>
      </c>
      <c r="N1560" s="90">
        <v>11000000</v>
      </c>
      <c r="O1560" s="90">
        <v>11000000</v>
      </c>
      <c r="P1560" s="90">
        <v>1556244.59</v>
      </c>
      <c r="Q1560" s="91">
        <v>1556244.59</v>
      </c>
    </row>
    <row r="1561" spans="1:17" ht="31.8" thickBot="1" x14ac:dyDescent="0.35">
      <c r="A1561" s="118" t="s">
        <v>435</v>
      </c>
      <c r="B1561" s="120" t="s">
        <v>124</v>
      </c>
      <c r="C1561" s="21"/>
      <c r="D1561" s="21"/>
      <c r="E1561" s="21"/>
      <c r="F1561" s="85" t="s">
        <v>125</v>
      </c>
      <c r="G1561" s="95">
        <f>SUM(G1562:G1567)</f>
        <v>8027189301</v>
      </c>
      <c r="H1561" s="95">
        <f t="shared" ref="H1561:Q1561" si="627">SUM(H1562:H1567)</f>
        <v>0</v>
      </c>
      <c r="I1561" s="95">
        <f t="shared" si="627"/>
        <v>0</v>
      </c>
      <c r="J1561" s="95">
        <f t="shared" si="627"/>
        <v>68094918.25</v>
      </c>
      <c r="K1561" s="95">
        <f t="shared" si="627"/>
        <v>274403375.43000001</v>
      </c>
      <c r="L1561" s="95">
        <f t="shared" si="627"/>
        <v>-206308457.18000001</v>
      </c>
      <c r="M1561" s="95">
        <f t="shared" si="627"/>
        <v>7820880843.8199997</v>
      </c>
      <c r="N1561" s="95">
        <f t="shared" si="627"/>
        <v>7508494342.289999</v>
      </c>
      <c r="O1561" s="95">
        <f t="shared" si="627"/>
        <v>7402930085.9900007</v>
      </c>
      <c r="P1561" s="95">
        <f t="shared" si="627"/>
        <v>3659608154.3800001</v>
      </c>
      <c r="Q1561" s="97">
        <f t="shared" si="627"/>
        <v>3659263314.3800001</v>
      </c>
    </row>
    <row r="1562" spans="1:17" ht="18.600000000000001" thickBot="1" x14ac:dyDescent="0.35">
      <c r="A1562" s="118" t="s">
        <v>435</v>
      </c>
      <c r="B1562" s="121" t="s">
        <v>126</v>
      </c>
      <c r="C1562" s="21" t="s">
        <v>21</v>
      </c>
      <c r="D1562" s="21">
        <v>20</v>
      </c>
      <c r="E1562" s="21" t="s">
        <v>22</v>
      </c>
      <c r="F1562" s="88" t="s">
        <v>127</v>
      </c>
      <c r="G1562" s="90">
        <v>1901794484</v>
      </c>
      <c r="H1562" s="90">
        <v>0</v>
      </c>
      <c r="I1562" s="90">
        <v>0</v>
      </c>
      <c r="J1562" s="90">
        <v>58000000</v>
      </c>
      <c r="K1562" s="90">
        <v>0</v>
      </c>
      <c r="L1562" s="90">
        <f t="shared" si="610"/>
        <v>58000000</v>
      </c>
      <c r="M1562" s="90">
        <f t="shared" si="611"/>
        <v>1959794484</v>
      </c>
      <c r="N1562" s="90">
        <v>1948213004.0899999</v>
      </c>
      <c r="O1562" s="90">
        <v>1947827276.47</v>
      </c>
      <c r="P1562" s="90">
        <v>954863065.47000003</v>
      </c>
      <c r="Q1562" s="91">
        <v>954863065.47000003</v>
      </c>
    </row>
    <row r="1563" spans="1:17" ht="31.8" thickBot="1" x14ac:dyDescent="0.35">
      <c r="A1563" s="118" t="s">
        <v>435</v>
      </c>
      <c r="B1563" s="121" t="s">
        <v>128</v>
      </c>
      <c r="C1563" s="21" t="s">
        <v>21</v>
      </c>
      <c r="D1563" s="21">
        <v>20</v>
      </c>
      <c r="E1563" s="21" t="s">
        <v>22</v>
      </c>
      <c r="F1563" s="88" t="s">
        <v>129</v>
      </c>
      <c r="G1563" s="90">
        <v>3522762176</v>
      </c>
      <c r="H1563" s="90">
        <v>0</v>
      </c>
      <c r="I1563" s="90">
        <v>0</v>
      </c>
      <c r="J1563" s="90">
        <v>0</v>
      </c>
      <c r="K1563" s="90">
        <f>23501000+58000000</f>
        <v>81501000</v>
      </c>
      <c r="L1563" s="90">
        <f t="shared" si="610"/>
        <v>-81501000</v>
      </c>
      <c r="M1563" s="90">
        <f t="shared" si="611"/>
        <v>3441261176</v>
      </c>
      <c r="N1563" s="90">
        <v>3356443652.1999998</v>
      </c>
      <c r="O1563" s="90">
        <v>3307949556.1599998</v>
      </c>
      <c r="P1563" s="90">
        <v>1562811749.1600001</v>
      </c>
      <c r="Q1563" s="91">
        <v>1562811749.1600001</v>
      </c>
    </row>
    <row r="1564" spans="1:17" ht="31.8" thickBot="1" x14ac:dyDescent="0.35">
      <c r="A1564" s="118" t="s">
        <v>435</v>
      </c>
      <c r="B1564" s="121" t="s">
        <v>130</v>
      </c>
      <c r="C1564" s="21" t="s">
        <v>21</v>
      </c>
      <c r="D1564" s="21">
        <v>20</v>
      </c>
      <c r="E1564" s="21" t="s">
        <v>22</v>
      </c>
      <c r="F1564" s="88" t="s">
        <v>131</v>
      </c>
      <c r="G1564" s="90">
        <v>438053756</v>
      </c>
      <c r="H1564" s="90">
        <v>0</v>
      </c>
      <c r="I1564" s="90">
        <v>0</v>
      </c>
      <c r="J1564" s="90">
        <v>0</v>
      </c>
      <c r="K1564" s="90">
        <v>0</v>
      </c>
      <c r="L1564" s="90">
        <f t="shared" si="610"/>
        <v>0</v>
      </c>
      <c r="M1564" s="90">
        <f t="shared" si="611"/>
        <v>438053756</v>
      </c>
      <c r="N1564" s="90">
        <v>288970451.94999999</v>
      </c>
      <c r="O1564" s="90">
        <v>245314972.69999999</v>
      </c>
      <c r="P1564" s="90">
        <v>155493305.59999999</v>
      </c>
      <c r="Q1564" s="91">
        <v>155148465.59999999</v>
      </c>
    </row>
    <row r="1565" spans="1:17" ht="18.600000000000001" thickBot="1" x14ac:dyDescent="0.35">
      <c r="A1565" s="118" t="s">
        <v>435</v>
      </c>
      <c r="B1565" s="121" t="s">
        <v>132</v>
      </c>
      <c r="C1565" s="21" t="s">
        <v>21</v>
      </c>
      <c r="D1565" s="21">
        <v>20</v>
      </c>
      <c r="E1565" s="21" t="s">
        <v>22</v>
      </c>
      <c r="F1565" s="88" t="s">
        <v>133</v>
      </c>
      <c r="G1565" s="90">
        <v>1485186461</v>
      </c>
      <c r="H1565" s="90">
        <v>0</v>
      </c>
      <c r="I1565" s="90">
        <v>0</v>
      </c>
      <c r="J1565" s="90">
        <v>0</v>
      </c>
      <c r="K1565" s="90">
        <f>100000000+10000000</f>
        <v>110000000</v>
      </c>
      <c r="L1565" s="90">
        <f t="shared" si="610"/>
        <v>-110000000</v>
      </c>
      <c r="M1565" s="90">
        <f t="shared" si="611"/>
        <v>1375186461</v>
      </c>
      <c r="N1565" s="90">
        <v>1365430267.23</v>
      </c>
      <c r="O1565" s="90">
        <v>1365367078.0999999</v>
      </c>
      <c r="P1565" s="90">
        <v>691924057.59000003</v>
      </c>
      <c r="Q1565" s="91">
        <v>691924057.59000003</v>
      </c>
    </row>
    <row r="1566" spans="1:17" ht="47.4" thickBot="1" x14ac:dyDescent="0.35">
      <c r="A1566" s="118" t="s">
        <v>435</v>
      </c>
      <c r="B1566" s="121" t="s">
        <v>134</v>
      </c>
      <c r="C1566" s="21" t="s">
        <v>21</v>
      </c>
      <c r="D1566" s="21">
        <v>20</v>
      </c>
      <c r="E1566" s="21" t="s">
        <v>22</v>
      </c>
      <c r="F1566" s="88" t="s">
        <v>135</v>
      </c>
      <c r="G1566" s="90">
        <v>160471120</v>
      </c>
      <c r="H1566" s="90">
        <v>0</v>
      </c>
      <c r="I1566" s="90">
        <v>0</v>
      </c>
      <c r="J1566" s="90">
        <v>10094918.25</v>
      </c>
      <c r="K1566" s="90">
        <v>0</v>
      </c>
      <c r="L1566" s="90">
        <f t="shared" si="610"/>
        <v>10094918.25</v>
      </c>
      <c r="M1566" s="90">
        <f t="shared" si="611"/>
        <v>170566038.25</v>
      </c>
      <c r="N1566" s="90">
        <v>170566038.25</v>
      </c>
      <c r="O1566" s="90">
        <v>170498815.77000001</v>
      </c>
      <c r="P1566" s="90">
        <v>79899663.709999993</v>
      </c>
      <c r="Q1566" s="91">
        <v>79899663.709999993</v>
      </c>
    </row>
    <row r="1567" spans="1:17" ht="47.4" thickBot="1" x14ac:dyDescent="0.35">
      <c r="A1567" s="118" t="s">
        <v>435</v>
      </c>
      <c r="B1567" s="121" t="s">
        <v>136</v>
      </c>
      <c r="C1567" s="21" t="s">
        <v>21</v>
      </c>
      <c r="D1567" s="21">
        <v>20</v>
      </c>
      <c r="E1567" s="21" t="s">
        <v>22</v>
      </c>
      <c r="F1567" s="88" t="s">
        <v>137</v>
      </c>
      <c r="G1567" s="90">
        <v>518921304</v>
      </c>
      <c r="H1567" s="90">
        <v>0</v>
      </c>
      <c r="I1567" s="90">
        <v>0</v>
      </c>
      <c r="J1567" s="90">
        <v>0</v>
      </c>
      <c r="K1567" s="90">
        <f>55459348+27443027.43</f>
        <v>82902375.430000007</v>
      </c>
      <c r="L1567" s="90">
        <f t="shared" si="610"/>
        <v>-82902375.430000007</v>
      </c>
      <c r="M1567" s="90">
        <f t="shared" si="611"/>
        <v>436018928.56999999</v>
      </c>
      <c r="N1567" s="90">
        <v>378870928.56999999</v>
      </c>
      <c r="O1567" s="90">
        <v>365972386.79000002</v>
      </c>
      <c r="P1567" s="90">
        <v>214616312.84999999</v>
      </c>
      <c r="Q1567" s="91">
        <v>214616312.84999999</v>
      </c>
    </row>
    <row r="1568" spans="1:17" ht="31.8" thickBot="1" x14ac:dyDescent="0.35">
      <c r="A1568" s="118" t="s">
        <v>435</v>
      </c>
      <c r="B1568" s="120" t="s">
        <v>138</v>
      </c>
      <c r="C1568" s="21"/>
      <c r="D1568" s="21"/>
      <c r="E1568" s="21"/>
      <c r="F1568" s="85" t="s">
        <v>139</v>
      </c>
      <c r="G1568" s="95">
        <f>SUM(G1569:G1573)</f>
        <v>563000000</v>
      </c>
      <c r="H1568" s="95">
        <f t="shared" ref="H1568:Q1568" si="628">SUM(H1569:H1573)</f>
        <v>0</v>
      </c>
      <c r="I1568" s="95">
        <f t="shared" si="628"/>
        <v>0</v>
      </c>
      <c r="J1568" s="95">
        <f t="shared" si="628"/>
        <v>82000000</v>
      </c>
      <c r="K1568" s="95">
        <f t="shared" si="628"/>
        <v>82000000</v>
      </c>
      <c r="L1568" s="95">
        <f t="shared" si="628"/>
        <v>0</v>
      </c>
      <c r="M1568" s="95">
        <f t="shared" si="628"/>
        <v>563000000</v>
      </c>
      <c r="N1568" s="95">
        <f t="shared" si="628"/>
        <v>513372434.72000003</v>
      </c>
      <c r="O1568" s="95">
        <f t="shared" si="628"/>
        <v>441593382.5</v>
      </c>
      <c r="P1568" s="95">
        <f t="shared" si="628"/>
        <v>161632174.5</v>
      </c>
      <c r="Q1568" s="97">
        <f t="shared" si="628"/>
        <v>161632174.5</v>
      </c>
    </row>
    <row r="1569" spans="1:17" ht="18.600000000000001" thickBot="1" x14ac:dyDescent="0.35">
      <c r="A1569" s="118" t="s">
        <v>435</v>
      </c>
      <c r="B1569" s="121" t="s">
        <v>140</v>
      </c>
      <c r="C1569" s="21" t="s">
        <v>21</v>
      </c>
      <c r="D1569" s="21">
        <v>20</v>
      </c>
      <c r="E1569" s="21" t="s">
        <v>22</v>
      </c>
      <c r="F1569" s="88" t="s">
        <v>141</v>
      </c>
      <c r="G1569" s="90">
        <v>270000000</v>
      </c>
      <c r="H1569" s="90">
        <v>0</v>
      </c>
      <c r="I1569" s="90">
        <v>0</v>
      </c>
      <c r="J1569" s="90">
        <v>0</v>
      </c>
      <c r="K1569" s="90">
        <v>0</v>
      </c>
      <c r="L1569" s="90">
        <f t="shared" ref="L1569:L1629" si="629">+H1569-I1569+J1569-K1569</f>
        <v>0</v>
      </c>
      <c r="M1569" s="90">
        <f t="shared" ref="M1569:M1629" si="630">+G1569+L1569</f>
        <v>270000000</v>
      </c>
      <c r="N1569" s="90">
        <v>270000000</v>
      </c>
      <c r="O1569" s="90">
        <v>213587000</v>
      </c>
      <c r="P1569" s="90">
        <v>126957000</v>
      </c>
      <c r="Q1569" s="91">
        <v>126957000</v>
      </c>
    </row>
    <row r="1570" spans="1:17" ht="31.8" thickBot="1" x14ac:dyDescent="0.35">
      <c r="A1570" s="118" t="s">
        <v>435</v>
      </c>
      <c r="B1570" s="121" t="s">
        <v>142</v>
      </c>
      <c r="C1570" s="21" t="s">
        <v>21</v>
      </c>
      <c r="D1570" s="21">
        <v>20</v>
      </c>
      <c r="E1570" s="21" t="s">
        <v>22</v>
      </c>
      <c r="F1570" s="88" t="s">
        <v>143</v>
      </c>
      <c r="G1570" s="90">
        <v>50000000</v>
      </c>
      <c r="H1570" s="90">
        <v>0</v>
      </c>
      <c r="I1570" s="90">
        <v>0</v>
      </c>
      <c r="J1570" s="90">
        <v>0</v>
      </c>
      <c r="K1570" s="90">
        <v>0</v>
      </c>
      <c r="L1570" s="90">
        <f t="shared" si="629"/>
        <v>0</v>
      </c>
      <c r="M1570" s="90">
        <f t="shared" si="630"/>
        <v>50000000</v>
      </c>
      <c r="N1570" s="90">
        <v>30372434.719999999</v>
      </c>
      <c r="O1570" s="90">
        <v>17229038.719999999</v>
      </c>
      <c r="P1570" s="90">
        <v>126.72</v>
      </c>
      <c r="Q1570" s="91">
        <v>126.72</v>
      </c>
    </row>
    <row r="1571" spans="1:17" ht="47.4" thickBot="1" x14ac:dyDescent="0.35">
      <c r="A1571" s="118" t="s">
        <v>435</v>
      </c>
      <c r="B1571" s="121" t="s">
        <v>144</v>
      </c>
      <c r="C1571" s="21" t="s">
        <v>21</v>
      </c>
      <c r="D1571" s="21">
        <v>20</v>
      </c>
      <c r="E1571" s="21" t="s">
        <v>22</v>
      </c>
      <c r="F1571" s="88" t="s">
        <v>145</v>
      </c>
      <c r="G1571" s="90">
        <v>3000000</v>
      </c>
      <c r="H1571" s="90">
        <v>0</v>
      </c>
      <c r="I1571" s="90">
        <v>0</v>
      </c>
      <c r="J1571" s="90">
        <v>0</v>
      </c>
      <c r="K1571" s="90">
        <v>0</v>
      </c>
      <c r="L1571" s="90">
        <f t="shared" si="629"/>
        <v>0</v>
      </c>
      <c r="M1571" s="90">
        <f t="shared" si="630"/>
        <v>3000000</v>
      </c>
      <c r="N1571" s="90">
        <v>3000000</v>
      </c>
      <c r="O1571" s="90">
        <v>777343.78</v>
      </c>
      <c r="P1571" s="90">
        <v>777343.78</v>
      </c>
      <c r="Q1571" s="91">
        <v>777343.78</v>
      </c>
    </row>
    <row r="1572" spans="1:17" ht="31.8" thickBot="1" x14ac:dyDescent="0.35">
      <c r="A1572" s="118" t="s">
        <v>435</v>
      </c>
      <c r="B1572" s="121" t="s">
        <v>146</v>
      </c>
      <c r="C1572" s="21" t="s">
        <v>21</v>
      </c>
      <c r="D1572" s="21">
        <v>20</v>
      </c>
      <c r="E1572" s="21" t="s">
        <v>22</v>
      </c>
      <c r="F1572" s="88" t="s">
        <v>147</v>
      </c>
      <c r="G1572" s="90">
        <v>210000000</v>
      </c>
      <c r="H1572" s="90">
        <v>0</v>
      </c>
      <c r="I1572" s="90">
        <v>0</v>
      </c>
      <c r="J1572" s="90">
        <v>0</v>
      </c>
      <c r="K1572" s="90">
        <v>82000000</v>
      </c>
      <c r="L1572" s="90">
        <f t="shared" si="629"/>
        <v>-82000000</v>
      </c>
      <c r="M1572" s="92">
        <f t="shared" si="630"/>
        <v>128000000</v>
      </c>
      <c r="N1572" s="90">
        <v>98000000</v>
      </c>
      <c r="O1572" s="90">
        <v>98000000</v>
      </c>
      <c r="P1572" s="90">
        <v>4782404</v>
      </c>
      <c r="Q1572" s="91">
        <v>4782404</v>
      </c>
    </row>
    <row r="1573" spans="1:17" ht="18.600000000000001" thickBot="1" x14ac:dyDescent="0.35">
      <c r="A1573" s="118" t="s">
        <v>435</v>
      </c>
      <c r="B1573" s="121" t="s">
        <v>148</v>
      </c>
      <c r="C1573" s="21" t="s">
        <v>21</v>
      </c>
      <c r="D1573" s="21">
        <v>20</v>
      </c>
      <c r="E1573" s="21" t="s">
        <v>22</v>
      </c>
      <c r="F1573" s="88" t="s">
        <v>149</v>
      </c>
      <c r="G1573" s="90">
        <v>30000000</v>
      </c>
      <c r="H1573" s="90">
        <v>0</v>
      </c>
      <c r="I1573" s="90">
        <v>0</v>
      </c>
      <c r="J1573" s="90">
        <v>82000000</v>
      </c>
      <c r="K1573" s="90">
        <v>0</v>
      </c>
      <c r="L1573" s="90">
        <f t="shared" si="629"/>
        <v>82000000</v>
      </c>
      <c r="M1573" s="92">
        <f t="shared" si="630"/>
        <v>112000000</v>
      </c>
      <c r="N1573" s="90">
        <v>112000000</v>
      </c>
      <c r="O1573" s="90">
        <v>112000000</v>
      </c>
      <c r="P1573" s="90">
        <v>29115300</v>
      </c>
      <c r="Q1573" s="91">
        <v>29115300</v>
      </c>
    </row>
    <row r="1574" spans="1:17" ht="18.600000000000001" thickBot="1" x14ac:dyDescent="0.35">
      <c r="A1574" s="118" t="s">
        <v>435</v>
      </c>
      <c r="B1574" s="120" t="s">
        <v>150</v>
      </c>
      <c r="C1574" s="21" t="s">
        <v>21</v>
      </c>
      <c r="D1574" s="21">
        <v>20</v>
      </c>
      <c r="E1574" s="21" t="s">
        <v>22</v>
      </c>
      <c r="F1574" s="85" t="s">
        <v>151</v>
      </c>
      <c r="G1574" s="95">
        <v>36000000</v>
      </c>
      <c r="H1574" s="95">
        <v>0</v>
      </c>
      <c r="I1574" s="95">
        <v>0</v>
      </c>
      <c r="J1574" s="95">
        <v>0</v>
      </c>
      <c r="K1574" s="95">
        <v>0</v>
      </c>
      <c r="L1574" s="95">
        <f t="shared" si="629"/>
        <v>0</v>
      </c>
      <c r="M1574" s="95">
        <f t="shared" si="630"/>
        <v>36000000</v>
      </c>
      <c r="N1574" s="95">
        <v>9070665.6999999993</v>
      </c>
      <c r="O1574" s="95">
        <v>8035887.0800000001</v>
      </c>
      <c r="P1574" s="95">
        <v>8035887.0800000001</v>
      </c>
      <c r="Q1574" s="97">
        <v>8035887.0800000001</v>
      </c>
    </row>
    <row r="1575" spans="1:17" ht="18.600000000000001" thickBot="1" x14ac:dyDescent="0.35">
      <c r="A1575" s="118" t="s">
        <v>435</v>
      </c>
      <c r="B1575" s="120" t="s">
        <v>152</v>
      </c>
      <c r="C1575" s="16"/>
      <c r="D1575" s="16"/>
      <c r="E1575" s="21"/>
      <c r="F1575" s="85" t="s">
        <v>153</v>
      </c>
      <c r="G1575" s="95">
        <f>+G1576+G1579+G1584</f>
        <v>27177626000</v>
      </c>
      <c r="H1575" s="95">
        <f t="shared" ref="H1575:Q1575" si="631">+H1576+H1579+H1584</f>
        <v>0</v>
      </c>
      <c r="I1575" s="95">
        <f t="shared" si="631"/>
        <v>0</v>
      </c>
      <c r="J1575" s="95">
        <f t="shared" si="631"/>
        <v>0</v>
      </c>
      <c r="K1575" s="95">
        <f t="shared" si="631"/>
        <v>0</v>
      </c>
      <c r="L1575" s="95">
        <f t="shared" si="631"/>
        <v>0</v>
      </c>
      <c r="M1575" s="95">
        <f t="shared" si="631"/>
        <v>27177626000</v>
      </c>
      <c r="N1575" s="95">
        <f t="shared" si="631"/>
        <v>6596865657.3000002</v>
      </c>
      <c r="O1575" s="95">
        <f t="shared" si="631"/>
        <v>5846487949</v>
      </c>
      <c r="P1575" s="95">
        <f t="shared" si="631"/>
        <v>3567988393</v>
      </c>
      <c r="Q1575" s="97">
        <f t="shared" si="631"/>
        <v>3567988393</v>
      </c>
    </row>
    <row r="1576" spans="1:17" ht="18.600000000000001" thickBot="1" x14ac:dyDescent="0.35">
      <c r="A1576" s="118" t="s">
        <v>435</v>
      </c>
      <c r="B1576" s="120" t="s">
        <v>154</v>
      </c>
      <c r="C1576" s="16"/>
      <c r="D1576" s="16"/>
      <c r="E1576" s="21"/>
      <c r="F1576" s="85" t="s">
        <v>155</v>
      </c>
      <c r="G1576" s="95">
        <f t="shared" ref="G1576:Q1577" si="632">+G1577</f>
        <v>18767000000</v>
      </c>
      <c r="H1576" s="95">
        <f t="shared" si="632"/>
        <v>0</v>
      </c>
      <c r="I1576" s="95">
        <f t="shared" si="632"/>
        <v>0</v>
      </c>
      <c r="J1576" s="95">
        <f t="shared" si="632"/>
        <v>0</v>
      </c>
      <c r="K1576" s="95">
        <f t="shared" si="632"/>
        <v>0</v>
      </c>
      <c r="L1576" s="95">
        <f t="shared" si="632"/>
        <v>0</v>
      </c>
      <c r="M1576" s="95">
        <f t="shared" si="632"/>
        <v>18767000000</v>
      </c>
      <c r="N1576" s="95">
        <f t="shared" si="632"/>
        <v>0</v>
      </c>
      <c r="O1576" s="95">
        <f t="shared" si="632"/>
        <v>0</v>
      </c>
      <c r="P1576" s="95">
        <f t="shared" si="632"/>
        <v>0</v>
      </c>
      <c r="Q1576" s="97">
        <f t="shared" si="632"/>
        <v>0</v>
      </c>
    </row>
    <row r="1577" spans="1:17" ht="18.600000000000001" thickBot="1" x14ac:dyDescent="0.35">
      <c r="A1577" s="118" t="s">
        <v>435</v>
      </c>
      <c r="B1577" s="120" t="s">
        <v>156</v>
      </c>
      <c r="C1577" s="16"/>
      <c r="D1577" s="16"/>
      <c r="E1577" s="21"/>
      <c r="F1577" s="85" t="s">
        <v>157</v>
      </c>
      <c r="G1577" s="95">
        <f t="shared" si="632"/>
        <v>18767000000</v>
      </c>
      <c r="H1577" s="95">
        <f t="shared" si="632"/>
        <v>0</v>
      </c>
      <c r="I1577" s="95">
        <f t="shared" si="632"/>
        <v>0</v>
      </c>
      <c r="J1577" s="95">
        <f t="shared" si="632"/>
        <v>0</v>
      </c>
      <c r="K1577" s="95">
        <f t="shared" si="632"/>
        <v>0</v>
      </c>
      <c r="L1577" s="95">
        <f t="shared" si="632"/>
        <v>0</v>
      </c>
      <c r="M1577" s="95">
        <f t="shared" si="632"/>
        <v>18767000000</v>
      </c>
      <c r="N1577" s="95">
        <f t="shared" si="632"/>
        <v>0</v>
      </c>
      <c r="O1577" s="95">
        <f t="shared" si="632"/>
        <v>0</v>
      </c>
      <c r="P1577" s="95">
        <f t="shared" si="632"/>
        <v>0</v>
      </c>
      <c r="Q1577" s="97">
        <f t="shared" si="632"/>
        <v>0</v>
      </c>
    </row>
    <row r="1578" spans="1:17" ht="47.4" thickBot="1" x14ac:dyDescent="0.35">
      <c r="A1578" s="118" t="s">
        <v>435</v>
      </c>
      <c r="B1578" s="120" t="s">
        <v>158</v>
      </c>
      <c r="C1578" s="16" t="s">
        <v>21</v>
      </c>
      <c r="D1578" s="16">
        <v>20</v>
      </c>
      <c r="E1578" s="16" t="s">
        <v>22</v>
      </c>
      <c r="F1578" s="85" t="s">
        <v>159</v>
      </c>
      <c r="G1578" s="93">
        <v>18767000000</v>
      </c>
      <c r="H1578" s="95">
        <v>0</v>
      </c>
      <c r="I1578" s="95">
        <v>0</v>
      </c>
      <c r="J1578" s="95">
        <v>0</v>
      </c>
      <c r="K1578" s="95">
        <v>0</v>
      </c>
      <c r="L1578" s="95">
        <f t="shared" si="629"/>
        <v>0</v>
      </c>
      <c r="M1578" s="95">
        <f t="shared" si="630"/>
        <v>18767000000</v>
      </c>
      <c r="N1578" s="95">
        <v>0</v>
      </c>
      <c r="O1578" s="95">
        <v>0</v>
      </c>
      <c r="P1578" s="95">
        <v>0</v>
      </c>
      <c r="Q1578" s="97">
        <v>0</v>
      </c>
    </row>
    <row r="1579" spans="1:17" ht="18.600000000000001" thickBot="1" x14ac:dyDescent="0.35">
      <c r="A1579" s="118" t="s">
        <v>435</v>
      </c>
      <c r="B1579" s="120" t="s">
        <v>160</v>
      </c>
      <c r="C1579" s="16"/>
      <c r="D1579" s="16"/>
      <c r="E1579" s="21"/>
      <c r="F1579" s="85" t="s">
        <v>432</v>
      </c>
      <c r="G1579" s="95">
        <f t="shared" ref="G1579:Q1580" si="633">+G1580</f>
        <v>188000000</v>
      </c>
      <c r="H1579" s="95">
        <f t="shared" si="633"/>
        <v>0</v>
      </c>
      <c r="I1579" s="95">
        <f t="shared" si="633"/>
        <v>0</v>
      </c>
      <c r="J1579" s="95">
        <f t="shared" si="633"/>
        <v>0</v>
      </c>
      <c r="K1579" s="95">
        <f t="shared" si="633"/>
        <v>0</v>
      </c>
      <c r="L1579" s="95">
        <f t="shared" si="633"/>
        <v>0</v>
      </c>
      <c r="M1579" s="95">
        <f t="shared" si="633"/>
        <v>188000000</v>
      </c>
      <c r="N1579" s="95">
        <f t="shared" si="633"/>
        <v>188000000</v>
      </c>
      <c r="O1579" s="95">
        <f t="shared" si="633"/>
        <v>32446416.870000001</v>
      </c>
      <c r="P1579" s="95">
        <f t="shared" si="633"/>
        <v>22057949.870000001</v>
      </c>
      <c r="Q1579" s="97">
        <f t="shared" si="633"/>
        <v>22057949.870000001</v>
      </c>
    </row>
    <row r="1580" spans="1:17" ht="31.8" thickBot="1" x14ac:dyDescent="0.35">
      <c r="A1580" s="118" t="s">
        <v>435</v>
      </c>
      <c r="B1580" s="120" t="s">
        <v>162</v>
      </c>
      <c r="C1580" s="21"/>
      <c r="D1580" s="21"/>
      <c r="E1580" s="21"/>
      <c r="F1580" s="85" t="s">
        <v>163</v>
      </c>
      <c r="G1580" s="95">
        <f t="shared" si="633"/>
        <v>188000000</v>
      </c>
      <c r="H1580" s="95">
        <f t="shared" si="633"/>
        <v>0</v>
      </c>
      <c r="I1580" s="95">
        <f t="shared" si="633"/>
        <v>0</v>
      </c>
      <c r="J1580" s="95">
        <f t="shared" si="633"/>
        <v>0</v>
      </c>
      <c r="K1580" s="95">
        <f t="shared" si="633"/>
        <v>0</v>
      </c>
      <c r="L1580" s="95">
        <f t="shared" si="633"/>
        <v>0</v>
      </c>
      <c r="M1580" s="95">
        <f t="shared" si="633"/>
        <v>188000000</v>
      </c>
      <c r="N1580" s="95">
        <f t="shared" si="633"/>
        <v>188000000</v>
      </c>
      <c r="O1580" s="95">
        <f t="shared" si="633"/>
        <v>32446416.870000001</v>
      </c>
      <c r="P1580" s="95">
        <f t="shared" si="633"/>
        <v>22057949.870000001</v>
      </c>
      <c r="Q1580" s="97">
        <f t="shared" si="633"/>
        <v>22057949.870000001</v>
      </c>
    </row>
    <row r="1581" spans="1:17" ht="31.8" thickBot="1" x14ac:dyDescent="0.35">
      <c r="A1581" s="118" t="s">
        <v>435</v>
      </c>
      <c r="B1581" s="120" t="s">
        <v>164</v>
      </c>
      <c r="C1581" s="21"/>
      <c r="D1581" s="21"/>
      <c r="E1581" s="21"/>
      <c r="F1581" s="85" t="s">
        <v>165</v>
      </c>
      <c r="G1581" s="95">
        <f>+G1582+G1583</f>
        <v>188000000</v>
      </c>
      <c r="H1581" s="95">
        <f t="shared" ref="H1581:Q1581" si="634">+H1582+H1583</f>
        <v>0</v>
      </c>
      <c r="I1581" s="95">
        <f t="shared" si="634"/>
        <v>0</v>
      </c>
      <c r="J1581" s="95">
        <f t="shared" si="634"/>
        <v>0</v>
      </c>
      <c r="K1581" s="95">
        <f t="shared" si="634"/>
        <v>0</v>
      </c>
      <c r="L1581" s="95">
        <f t="shared" si="634"/>
        <v>0</v>
      </c>
      <c r="M1581" s="95">
        <f t="shared" si="634"/>
        <v>188000000</v>
      </c>
      <c r="N1581" s="95">
        <f t="shared" si="634"/>
        <v>188000000</v>
      </c>
      <c r="O1581" s="95">
        <f t="shared" si="634"/>
        <v>32446416.870000001</v>
      </c>
      <c r="P1581" s="95">
        <f t="shared" si="634"/>
        <v>22057949.870000001</v>
      </c>
      <c r="Q1581" s="97">
        <f t="shared" si="634"/>
        <v>22057949.870000001</v>
      </c>
    </row>
    <row r="1582" spans="1:17" ht="18.600000000000001" thickBot="1" x14ac:dyDescent="0.35">
      <c r="A1582" s="118" t="s">
        <v>435</v>
      </c>
      <c r="B1582" s="121" t="s">
        <v>166</v>
      </c>
      <c r="C1582" s="21" t="s">
        <v>21</v>
      </c>
      <c r="D1582" s="21">
        <v>20</v>
      </c>
      <c r="E1582" s="21" t="s">
        <v>22</v>
      </c>
      <c r="F1582" s="88" t="s">
        <v>167</v>
      </c>
      <c r="G1582" s="90">
        <v>68000000</v>
      </c>
      <c r="H1582" s="90">
        <v>0</v>
      </c>
      <c r="I1582" s="90">
        <v>0</v>
      </c>
      <c r="J1582" s="90">
        <v>0</v>
      </c>
      <c r="K1582" s="90">
        <v>0</v>
      </c>
      <c r="L1582" s="90">
        <f t="shared" si="629"/>
        <v>0</v>
      </c>
      <c r="M1582" s="90">
        <f t="shared" si="630"/>
        <v>68000000</v>
      </c>
      <c r="N1582" s="90">
        <v>68000000</v>
      </c>
      <c r="O1582" s="90">
        <v>32417738.98</v>
      </c>
      <c r="P1582" s="90">
        <v>22029271.98</v>
      </c>
      <c r="Q1582" s="91">
        <v>22029271.98</v>
      </c>
    </row>
    <row r="1583" spans="1:17" ht="31.8" thickBot="1" x14ac:dyDescent="0.35">
      <c r="A1583" s="118" t="s">
        <v>435</v>
      </c>
      <c r="B1583" s="121" t="s">
        <v>168</v>
      </c>
      <c r="C1583" s="21" t="s">
        <v>21</v>
      </c>
      <c r="D1583" s="21">
        <v>20</v>
      </c>
      <c r="E1583" s="21" t="s">
        <v>22</v>
      </c>
      <c r="F1583" s="88" t="s">
        <v>169</v>
      </c>
      <c r="G1583" s="90">
        <v>120000000</v>
      </c>
      <c r="H1583" s="90">
        <v>0</v>
      </c>
      <c r="I1583" s="90">
        <v>0</v>
      </c>
      <c r="J1583" s="90">
        <v>0</v>
      </c>
      <c r="K1583" s="90">
        <v>0</v>
      </c>
      <c r="L1583" s="90">
        <f t="shared" si="629"/>
        <v>0</v>
      </c>
      <c r="M1583" s="90">
        <f t="shared" si="630"/>
        <v>120000000</v>
      </c>
      <c r="N1583" s="90">
        <v>120000000</v>
      </c>
      <c r="O1583" s="90">
        <v>28677.89</v>
      </c>
      <c r="P1583" s="90">
        <v>28677.89</v>
      </c>
      <c r="Q1583" s="91">
        <v>28677.89</v>
      </c>
    </row>
    <row r="1584" spans="1:17" ht="18.600000000000001" thickBot="1" x14ac:dyDescent="0.35">
      <c r="A1584" s="118" t="s">
        <v>435</v>
      </c>
      <c r="B1584" s="120" t="s">
        <v>170</v>
      </c>
      <c r="C1584" s="16"/>
      <c r="D1584" s="16"/>
      <c r="E1584" s="21"/>
      <c r="F1584" s="85" t="s">
        <v>171</v>
      </c>
      <c r="G1584" s="95">
        <f>+G1585</f>
        <v>8222626000</v>
      </c>
      <c r="H1584" s="95">
        <f t="shared" ref="H1584:Q1584" si="635">+H1585</f>
        <v>0</v>
      </c>
      <c r="I1584" s="95">
        <f t="shared" si="635"/>
        <v>0</v>
      </c>
      <c r="J1584" s="95">
        <f t="shared" si="635"/>
        <v>0</v>
      </c>
      <c r="K1584" s="95">
        <f t="shared" si="635"/>
        <v>0</v>
      </c>
      <c r="L1584" s="95">
        <f t="shared" si="635"/>
        <v>0</v>
      </c>
      <c r="M1584" s="95">
        <f t="shared" si="635"/>
        <v>8222626000</v>
      </c>
      <c r="N1584" s="95">
        <f t="shared" si="635"/>
        <v>6408865657.3000002</v>
      </c>
      <c r="O1584" s="95">
        <f t="shared" si="635"/>
        <v>5814041532.1300001</v>
      </c>
      <c r="P1584" s="95">
        <f t="shared" si="635"/>
        <v>3545930443.1300001</v>
      </c>
      <c r="Q1584" s="97">
        <f t="shared" si="635"/>
        <v>3545930443.1300001</v>
      </c>
    </row>
    <row r="1585" spans="1:17" ht="18.600000000000001" thickBot="1" x14ac:dyDescent="0.35">
      <c r="A1585" s="118" t="s">
        <v>435</v>
      </c>
      <c r="B1585" s="120" t="s">
        <v>172</v>
      </c>
      <c r="C1585" s="16"/>
      <c r="D1585" s="16"/>
      <c r="E1585" s="21"/>
      <c r="F1585" s="85" t="s">
        <v>173</v>
      </c>
      <c r="G1585" s="95">
        <f>+G1586+G1587+G1588</f>
        <v>8222626000</v>
      </c>
      <c r="H1585" s="95">
        <f t="shared" ref="H1585:Q1585" si="636">+H1586+H1587+H1588</f>
        <v>0</v>
      </c>
      <c r="I1585" s="95">
        <f t="shared" si="636"/>
        <v>0</v>
      </c>
      <c r="J1585" s="95">
        <f t="shared" si="636"/>
        <v>0</v>
      </c>
      <c r="K1585" s="95">
        <f t="shared" si="636"/>
        <v>0</v>
      </c>
      <c r="L1585" s="95">
        <f t="shared" si="636"/>
        <v>0</v>
      </c>
      <c r="M1585" s="95">
        <f t="shared" si="636"/>
        <v>8222626000</v>
      </c>
      <c r="N1585" s="95">
        <f t="shared" si="636"/>
        <v>6408865657.3000002</v>
      </c>
      <c r="O1585" s="95">
        <f t="shared" si="636"/>
        <v>5814041532.1300001</v>
      </c>
      <c r="P1585" s="95">
        <f t="shared" si="636"/>
        <v>3545930443.1300001</v>
      </c>
      <c r="Q1585" s="97">
        <f t="shared" si="636"/>
        <v>3545930443.1300001</v>
      </c>
    </row>
    <row r="1586" spans="1:17" ht="18.600000000000001" thickBot="1" x14ac:dyDescent="0.35">
      <c r="A1586" s="118" t="s">
        <v>435</v>
      </c>
      <c r="B1586" s="121" t="s">
        <v>174</v>
      </c>
      <c r="C1586" s="21" t="s">
        <v>175</v>
      </c>
      <c r="D1586" s="21">
        <v>10</v>
      </c>
      <c r="E1586" s="21" t="s">
        <v>22</v>
      </c>
      <c r="F1586" s="88" t="s">
        <v>176</v>
      </c>
      <c r="G1586" s="90">
        <v>1408779000</v>
      </c>
      <c r="H1586" s="90">
        <v>0</v>
      </c>
      <c r="I1586" s="90">
        <v>0</v>
      </c>
      <c r="J1586" s="90">
        <v>0</v>
      </c>
      <c r="K1586" s="90">
        <v>0</v>
      </c>
      <c r="L1586" s="90">
        <f t="shared" si="629"/>
        <v>0</v>
      </c>
      <c r="M1586" s="90">
        <f t="shared" si="630"/>
        <v>1408779000</v>
      </c>
      <c r="N1586" s="90">
        <v>1408779000</v>
      </c>
      <c r="O1586" s="90">
        <v>1408779000</v>
      </c>
      <c r="P1586" s="90">
        <v>1408779000</v>
      </c>
      <c r="Q1586" s="91">
        <v>1408779000</v>
      </c>
    </row>
    <row r="1587" spans="1:17" ht="18.600000000000001" thickBot="1" x14ac:dyDescent="0.35">
      <c r="A1587" s="118" t="s">
        <v>435</v>
      </c>
      <c r="B1587" s="121" t="s">
        <v>174</v>
      </c>
      <c r="C1587" s="21" t="s">
        <v>21</v>
      </c>
      <c r="D1587" s="21">
        <v>20</v>
      </c>
      <c r="E1587" s="21" t="s">
        <v>22</v>
      </c>
      <c r="F1587" s="88" t="s">
        <v>176</v>
      </c>
      <c r="G1587" s="90">
        <v>848378000</v>
      </c>
      <c r="H1587" s="90">
        <v>0</v>
      </c>
      <c r="I1587" s="90">
        <v>0</v>
      </c>
      <c r="J1587" s="90">
        <v>0</v>
      </c>
      <c r="K1587" s="90">
        <v>0</v>
      </c>
      <c r="L1587" s="90">
        <f t="shared" si="629"/>
        <v>0</v>
      </c>
      <c r="M1587" s="90">
        <f t="shared" si="630"/>
        <v>848378000</v>
      </c>
      <c r="N1587" s="90">
        <v>94272625.510000005</v>
      </c>
      <c r="O1587" s="90">
        <v>79069314.609999999</v>
      </c>
      <c r="P1587" s="90">
        <v>79069314.609999999</v>
      </c>
      <c r="Q1587" s="91">
        <v>79069314.609999999</v>
      </c>
    </row>
    <row r="1588" spans="1:17" ht="18.600000000000001" thickBot="1" x14ac:dyDescent="0.35">
      <c r="A1588" s="118" t="s">
        <v>435</v>
      </c>
      <c r="B1588" s="121" t="s">
        <v>177</v>
      </c>
      <c r="C1588" s="21" t="s">
        <v>21</v>
      </c>
      <c r="D1588" s="21">
        <v>20</v>
      </c>
      <c r="E1588" s="21" t="s">
        <v>22</v>
      </c>
      <c r="F1588" s="88" t="s">
        <v>178</v>
      </c>
      <c r="G1588" s="90">
        <v>5965469000</v>
      </c>
      <c r="H1588" s="90">
        <v>0</v>
      </c>
      <c r="I1588" s="90">
        <v>0</v>
      </c>
      <c r="J1588" s="90">
        <v>0</v>
      </c>
      <c r="K1588" s="90">
        <v>0</v>
      </c>
      <c r="L1588" s="90">
        <f t="shared" si="629"/>
        <v>0</v>
      </c>
      <c r="M1588" s="90">
        <f t="shared" si="630"/>
        <v>5965469000</v>
      </c>
      <c r="N1588" s="90">
        <v>4905814031.79</v>
      </c>
      <c r="O1588" s="90">
        <v>4326193217.5200005</v>
      </c>
      <c r="P1588" s="90">
        <v>2058082128.52</v>
      </c>
      <c r="Q1588" s="91">
        <v>2058082128.52</v>
      </c>
    </row>
    <row r="1589" spans="1:17" ht="31.8" thickBot="1" x14ac:dyDescent="0.35">
      <c r="A1589" s="118" t="s">
        <v>435</v>
      </c>
      <c r="B1589" s="120" t="s">
        <v>179</v>
      </c>
      <c r="C1589" s="16"/>
      <c r="D1589" s="16"/>
      <c r="E1589" s="21"/>
      <c r="F1589" s="85" t="s">
        <v>180</v>
      </c>
      <c r="G1589" s="95">
        <f t="shared" ref="G1589:Q1590" si="637">+G1590</f>
        <v>6122200000</v>
      </c>
      <c r="H1589" s="95">
        <f t="shared" si="637"/>
        <v>0</v>
      </c>
      <c r="I1589" s="95">
        <f t="shared" si="637"/>
        <v>0</v>
      </c>
      <c r="J1589" s="95">
        <f t="shared" si="637"/>
        <v>0</v>
      </c>
      <c r="K1589" s="95">
        <f t="shared" si="637"/>
        <v>0</v>
      </c>
      <c r="L1589" s="95">
        <f t="shared" si="637"/>
        <v>0</v>
      </c>
      <c r="M1589" s="95">
        <f t="shared" si="637"/>
        <v>6122200000</v>
      </c>
      <c r="N1589" s="95">
        <f t="shared" si="637"/>
        <v>4640071275.4499998</v>
      </c>
      <c r="O1589" s="95">
        <f t="shared" si="637"/>
        <v>4640071275.4499998</v>
      </c>
      <c r="P1589" s="95">
        <f t="shared" si="637"/>
        <v>4640071275.4499998</v>
      </c>
      <c r="Q1589" s="97">
        <f t="shared" si="637"/>
        <v>4640071275.4499998</v>
      </c>
    </row>
    <row r="1590" spans="1:17" ht="18.600000000000001" thickBot="1" x14ac:dyDescent="0.35">
      <c r="A1590" s="118" t="s">
        <v>435</v>
      </c>
      <c r="B1590" s="120" t="s">
        <v>181</v>
      </c>
      <c r="C1590" s="16"/>
      <c r="D1590" s="16"/>
      <c r="E1590" s="21"/>
      <c r="F1590" s="85" t="s">
        <v>182</v>
      </c>
      <c r="G1590" s="95">
        <f t="shared" si="637"/>
        <v>6122200000</v>
      </c>
      <c r="H1590" s="95">
        <f t="shared" si="637"/>
        <v>0</v>
      </c>
      <c r="I1590" s="95">
        <f t="shared" si="637"/>
        <v>0</v>
      </c>
      <c r="J1590" s="95">
        <f t="shared" si="637"/>
        <v>0</v>
      </c>
      <c r="K1590" s="95">
        <f t="shared" si="637"/>
        <v>0</v>
      </c>
      <c r="L1590" s="95">
        <f t="shared" si="637"/>
        <v>0</v>
      </c>
      <c r="M1590" s="95">
        <f t="shared" si="637"/>
        <v>6122200000</v>
      </c>
      <c r="N1590" s="95">
        <f t="shared" si="637"/>
        <v>4640071275.4499998</v>
      </c>
      <c r="O1590" s="95">
        <f t="shared" si="637"/>
        <v>4640071275.4499998</v>
      </c>
      <c r="P1590" s="95">
        <f t="shared" si="637"/>
        <v>4640071275.4499998</v>
      </c>
      <c r="Q1590" s="97">
        <f t="shared" si="637"/>
        <v>4640071275.4499998</v>
      </c>
    </row>
    <row r="1591" spans="1:17" ht="18.600000000000001" thickBot="1" x14ac:dyDescent="0.35">
      <c r="A1591" s="118" t="s">
        <v>435</v>
      </c>
      <c r="B1591" s="124" t="s">
        <v>183</v>
      </c>
      <c r="C1591" s="37" t="s">
        <v>21</v>
      </c>
      <c r="D1591" s="37">
        <v>20</v>
      </c>
      <c r="E1591" s="37" t="s">
        <v>22</v>
      </c>
      <c r="F1591" s="99" t="s">
        <v>184</v>
      </c>
      <c r="G1591" s="100">
        <v>6122200000</v>
      </c>
      <c r="H1591" s="100">
        <v>0</v>
      </c>
      <c r="I1591" s="100">
        <v>0</v>
      </c>
      <c r="J1591" s="100">
        <v>0</v>
      </c>
      <c r="K1591" s="100">
        <v>0</v>
      </c>
      <c r="L1591" s="100">
        <f t="shared" si="629"/>
        <v>0</v>
      </c>
      <c r="M1591" s="100">
        <f t="shared" si="630"/>
        <v>6122200000</v>
      </c>
      <c r="N1591" s="100">
        <v>4640071275.4499998</v>
      </c>
      <c r="O1591" s="100">
        <v>4640071275.4499998</v>
      </c>
      <c r="P1591" s="100">
        <v>4640071275.4499998</v>
      </c>
      <c r="Q1591" s="101">
        <v>4640071275.4499998</v>
      </c>
    </row>
    <row r="1592" spans="1:17" ht="18.600000000000001" thickBot="1" x14ac:dyDescent="0.35">
      <c r="A1592" s="118" t="s">
        <v>435</v>
      </c>
      <c r="B1592" s="5" t="s">
        <v>185</v>
      </c>
      <c r="C1592" s="6"/>
      <c r="D1592" s="6"/>
      <c r="E1592" s="6"/>
      <c r="F1592" s="81" t="s">
        <v>186</v>
      </c>
      <c r="G1592" s="8">
        <f>G1593+G1596</f>
        <v>969198470862</v>
      </c>
      <c r="H1592" s="8">
        <f t="shared" ref="H1592:Q1592" si="638">H1593+H1596</f>
        <v>0</v>
      </c>
      <c r="I1592" s="8">
        <f t="shared" si="638"/>
        <v>0</v>
      </c>
      <c r="J1592" s="8">
        <f t="shared" si="638"/>
        <v>0</v>
      </c>
      <c r="K1592" s="8">
        <f t="shared" si="638"/>
        <v>0</v>
      </c>
      <c r="L1592" s="8">
        <f t="shared" si="638"/>
        <v>0</v>
      </c>
      <c r="M1592" s="8">
        <f t="shared" si="638"/>
        <v>969198470862</v>
      </c>
      <c r="N1592" s="8">
        <f t="shared" si="638"/>
        <v>551552437192</v>
      </c>
      <c r="O1592" s="8">
        <f t="shared" si="638"/>
        <v>416716266330</v>
      </c>
      <c r="P1592" s="8">
        <f t="shared" si="638"/>
        <v>416716266330</v>
      </c>
      <c r="Q1592" s="9">
        <f t="shared" si="638"/>
        <v>416716266330</v>
      </c>
    </row>
    <row r="1593" spans="1:17" ht="18.600000000000001" thickBot="1" x14ac:dyDescent="0.35">
      <c r="A1593" s="118" t="s">
        <v>435</v>
      </c>
      <c r="B1593" s="119" t="s">
        <v>187</v>
      </c>
      <c r="C1593" s="11"/>
      <c r="D1593" s="11"/>
      <c r="E1593" s="42"/>
      <c r="F1593" s="82" t="s">
        <v>188</v>
      </c>
      <c r="G1593" s="43">
        <f>G1594</f>
        <v>134836170862</v>
      </c>
      <c r="H1593" s="43">
        <f t="shared" ref="H1593:Q1593" si="639">H1594</f>
        <v>0</v>
      </c>
      <c r="I1593" s="43">
        <f t="shared" si="639"/>
        <v>0</v>
      </c>
      <c r="J1593" s="43">
        <f t="shared" si="639"/>
        <v>0</v>
      </c>
      <c r="K1593" s="43">
        <f t="shared" si="639"/>
        <v>0</v>
      </c>
      <c r="L1593" s="43">
        <f t="shared" si="639"/>
        <v>0</v>
      </c>
      <c r="M1593" s="43">
        <f t="shared" si="639"/>
        <v>134836170862</v>
      </c>
      <c r="N1593" s="43">
        <f t="shared" si="639"/>
        <v>134836170862</v>
      </c>
      <c r="O1593" s="43">
        <f t="shared" si="639"/>
        <v>0</v>
      </c>
      <c r="P1593" s="43">
        <f t="shared" si="639"/>
        <v>0</v>
      </c>
      <c r="Q1593" s="44">
        <f t="shared" si="639"/>
        <v>0</v>
      </c>
    </row>
    <row r="1594" spans="1:17" ht="18.600000000000001" thickBot="1" x14ac:dyDescent="0.35">
      <c r="A1594" s="118" t="s">
        <v>435</v>
      </c>
      <c r="B1594" s="120" t="s">
        <v>189</v>
      </c>
      <c r="C1594" s="16"/>
      <c r="D1594" s="16"/>
      <c r="E1594" s="21"/>
      <c r="F1594" s="85" t="s">
        <v>190</v>
      </c>
      <c r="G1594" s="45">
        <f t="shared" ref="G1594:Q1594" si="640">+G1595</f>
        <v>134836170862</v>
      </c>
      <c r="H1594" s="45">
        <f t="shared" si="640"/>
        <v>0</v>
      </c>
      <c r="I1594" s="45">
        <f t="shared" si="640"/>
        <v>0</v>
      </c>
      <c r="J1594" s="45">
        <f t="shared" si="640"/>
        <v>0</v>
      </c>
      <c r="K1594" s="45">
        <f t="shared" si="640"/>
        <v>0</v>
      </c>
      <c r="L1594" s="45">
        <f t="shared" si="640"/>
        <v>0</v>
      </c>
      <c r="M1594" s="45">
        <f t="shared" si="640"/>
        <v>134836170862</v>
      </c>
      <c r="N1594" s="45">
        <f t="shared" si="640"/>
        <v>134836170862</v>
      </c>
      <c r="O1594" s="45">
        <f t="shared" si="640"/>
        <v>0</v>
      </c>
      <c r="P1594" s="45">
        <f t="shared" si="640"/>
        <v>0</v>
      </c>
      <c r="Q1594" s="46">
        <f t="shared" si="640"/>
        <v>0</v>
      </c>
    </row>
    <row r="1595" spans="1:17" ht="18.600000000000001" thickBot="1" x14ac:dyDescent="0.35">
      <c r="A1595" s="118" t="s">
        <v>435</v>
      </c>
      <c r="B1595" s="121" t="s">
        <v>191</v>
      </c>
      <c r="C1595" s="21" t="s">
        <v>175</v>
      </c>
      <c r="D1595" s="21">
        <v>11</v>
      </c>
      <c r="E1595" s="21" t="s">
        <v>192</v>
      </c>
      <c r="F1595" s="88" t="s">
        <v>193</v>
      </c>
      <c r="G1595" s="47">
        <v>134836170862</v>
      </c>
      <c r="H1595" s="47">
        <v>0</v>
      </c>
      <c r="I1595" s="47">
        <v>0</v>
      </c>
      <c r="J1595" s="47">
        <v>0</v>
      </c>
      <c r="K1595" s="47">
        <v>0</v>
      </c>
      <c r="L1595" s="47">
        <f t="shared" si="629"/>
        <v>0</v>
      </c>
      <c r="M1595" s="47">
        <f t="shared" si="630"/>
        <v>134836170862</v>
      </c>
      <c r="N1595" s="47">
        <v>134836170862</v>
      </c>
      <c r="O1595" s="47">
        <v>0</v>
      </c>
      <c r="P1595" s="47">
        <v>0</v>
      </c>
      <c r="Q1595" s="48">
        <v>0</v>
      </c>
    </row>
    <row r="1596" spans="1:17" ht="18.600000000000001" thickBot="1" x14ac:dyDescent="0.35">
      <c r="A1596" s="118" t="s">
        <v>435</v>
      </c>
      <c r="B1596" s="120" t="s">
        <v>194</v>
      </c>
      <c r="C1596" s="16"/>
      <c r="D1596" s="16"/>
      <c r="E1596" s="21"/>
      <c r="F1596" s="85" t="s">
        <v>195</v>
      </c>
      <c r="G1596" s="45">
        <f>G1597</f>
        <v>834362300000</v>
      </c>
      <c r="H1596" s="45">
        <f t="shared" ref="H1596:Q1596" si="641">H1597</f>
        <v>0</v>
      </c>
      <c r="I1596" s="45">
        <f t="shared" si="641"/>
        <v>0</v>
      </c>
      <c r="J1596" s="45">
        <f t="shared" si="641"/>
        <v>0</v>
      </c>
      <c r="K1596" s="45">
        <f t="shared" si="641"/>
        <v>0</v>
      </c>
      <c r="L1596" s="45">
        <f t="shared" si="641"/>
        <v>0</v>
      </c>
      <c r="M1596" s="45">
        <f t="shared" si="641"/>
        <v>834362300000</v>
      </c>
      <c r="N1596" s="45">
        <f t="shared" si="641"/>
        <v>416716266330</v>
      </c>
      <c r="O1596" s="45">
        <f t="shared" si="641"/>
        <v>416716266330</v>
      </c>
      <c r="P1596" s="45">
        <f t="shared" si="641"/>
        <v>416716266330</v>
      </c>
      <c r="Q1596" s="46">
        <f t="shared" si="641"/>
        <v>416716266330</v>
      </c>
    </row>
    <row r="1597" spans="1:17" ht="18.600000000000001" thickBot="1" x14ac:dyDescent="0.35">
      <c r="A1597" s="118" t="s">
        <v>435</v>
      </c>
      <c r="B1597" s="120" t="s">
        <v>196</v>
      </c>
      <c r="C1597" s="16"/>
      <c r="D1597" s="16"/>
      <c r="E1597" s="21"/>
      <c r="F1597" s="85" t="s">
        <v>197</v>
      </c>
      <c r="G1597" s="45">
        <f>+G1598</f>
        <v>834362300000</v>
      </c>
      <c r="H1597" s="45">
        <f t="shared" ref="H1597:Q1597" si="642">+H1598</f>
        <v>0</v>
      </c>
      <c r="I1597" s="45">
        <f t="shared" si="642"/>
        <v>0</v>
      </c>
      <c r="J1597" s="45">
        <f t="shared" si="642"/>
        <v>0</v>
      </c>
      <c r="K1597" s="45">
        <f t="shared" si="642"/>
        <v>0</v>
      </c>
      <c r="L1597" s="45">
        <f t="shared" si="642"/>
        <v>0</v>
      </c>
      <c r="M1597" s="45">
        <f t="shared" si="642"/>
        <v>834362300000</v>
      </c>
      <c r="N1597" s="45">
        <f t="shared" si="642"/>
        <v>416716266330</v>
      </c>
      <c r="O1597" s="45">
        <f t="shared" si="642"/>
        <v>416716266330</v>
      </c>
      <c r="P1597" s="45">
        <f t="shared" si="642"/>
        <v>416716266330</v>
      </c>
      <c r="Q1597" s="46">
        <f t="shared" si="642"/>
        <v>416716266330</v>
      </c>
    </row>
    <row r="1598" spans="1:17" ht="18.600000000000001" thickBot="1" x14ac:dyDescent="0.35">
      <c r="A1598" s="118" t="s">
        <v>435</v>
      </c>
      <c r="B1598" s="124" t="s">
        <v>198</v>
      </c>
      <c r="C1598" s="37" t="s">
        <v>175</v>
      </c>
      <c r="D1598" s="37">
        <v>11</v>
      </c>
      <c r="E1598" s="37" t="s">
        <v>22</v>
      </c>
      <c r="F1598" s="99" t="s">
        <v>199</v>
      </c>
      <c r="G1598" s="49">
        <v>834362300000</v>
      </c>
      <c r="H1598" s="49">
        <v>0</v>
      </c>
      <c r="I1598" s="49">
        <v>0</v>
      </c>
      <c r="J1598" s="49">
        <v>0</v>
      </c>
      <c r="K1598" s="49">
        <v>0</v>
      </c>
      <c r="L1598" s="49">
        <f t="shared" si="629"/>
        <v>0</v>
      </c>
      <c r="M1598" s="49">
        <f t="shared" si="630"/>
        <v>834362300000</v>
      </c>
      <c r="N1598" s="49">
        <v>416716266330</v>
      </c>
      <c r="O1598" s="49">
        <v>416716266330</v>
      </c>
      <c r="P1598" s="49">
        <v>416716266330</v>
      </c>
      <c r="Q1598" s="50">
        <v>416716266330</v>
      </c>
    </row>
    <row r="1599" spans="1:17" ht="18.600000000000001" thickBot="1" x14ac:dyDescent="0.35">
      <c r="A1599" s="118" t="s">
        <v>435</v>
      </c>
      <c r="B1599" s="5" t="s">
        <v>200</v>
      </c>
      <c r="C1599" s="6"/>
      <c r="D1599" s="6"/>
      <c r="E1599" s="6"/>
      <c r="F1599" s="81" t="s">
        <v>445</v>
      </c>
      <c r="G1599" s="8">
        <f t="shared" ref="G1599:Q1599" si="643">+G1600+G1704+G1710+G1722+G1733</f>
        <v>4237527256305</v>
      </c>
      <c r="H1599" s="8">
        <f t="shared" si="643"/>
        <v>0</v>
      </c>
      <c r="I1599" s="8">
        <f t="shared" si="643"/>
        <v>0</v>
      </c>
      <c r="J1599" s="8">
        <f t="shared" si="643"/>
        <v>21990000000</v>
      </c>
      <c r="K1599" s="8">
        <f t="shared" si="643"/>
        <v>21990000000</v>
      </c>
      <c r="L1599" s="8">
        <f t="shared" si="643"/>
        <v>0</v>
      </c>
      <c r="M1599" s="8">
        <f t="shared" si="643"/>
        <v>4237527256305</v>
      </c>
      <c r="N1599" s="8">
        <f t="shared" si="643"/>
        <v>4172526442620.2305</v>
      </c>
      <c r="O1599" s="8">
        <f t="shared" si="643"/>
        <v>4112147157148.98</v>
      </c>
      <c r="P1599" s="8">
        <f t="shared" si="643"/>
        <v>151358183289.89999</v>
      </c>
      <c r="Q1599" s="9">
        <f t="shared" si="643"/>
        <v>151347033382.94</v>
      </c>
    </row>
    <row r="1600" spans="1:17" ht="18.600000000000001" thickBot="1" x14ac:dyDescent="0.35">
      <c r="A1600" s="118" t="s">
        <v>435</v>
      </c>
      <c r="B1600" s="119" t="s">
        <v>201</v>
      </c>
      <c r="C1600" s="11"/>
      <c r="D1600" s="11"/>
      <c r="E1600" s="42"/>
      <c r="F1600" s="82" t="s">
        <v>202</v>
      </c>
      <c r="G1600" s="102">
        <f>+G1601</f>
        <v>4013197084476</v>
      </c>
      <c r="H1600" s="102">
        <f t="shared" ref="H1600:Q1600" si="644">+H1601</f>
        <v>0</v>
      </c>
      <c r="I1600" s="102">
        <f t="shared" si="644"/>
        <v>0</v>
      </c>
      <c r="J1600" s="102">
        <f t="shared" si="644"/>
        <v>0</v>
      </c>
      <c r="K1600" s="102">
        <f t="shared" si="644"/>
        <v>0</v>
      </c>
      <c r="L1600" s="102">
        <f t="shared" si="644"/>
        <v>0</v>
      </c>
      <c r="M1600" s="102">
        <f t="shared" si="644"/>
        <v>4013197084476</v>
      </c>
      <c r="N1600" s="102">
        <f t="shared" si="644"/>
        <v>4000308900560.8604</v>
      </c>
      <c r="O1600" s="102">
        <f t="shared" si="644"/>
        <v>3993008472620.1396</v>
      </c>
      <c r="P1600" s="102">
        <f t="shared" si="644"/>
        <v>122648599776.94</v>
      </c>
      <c r="Q1600" s="103">
        <f t="shared" si="644"/>
        <v>122645938738.94</v>
      </c>
    </row>
    <row r="1601" spans="1:17" ht="18.600000000000001" thickBot="1" x14ac:dyDescent="0.35">
      <c r="A1601" s="118" t="s">
        <v>435</v>
      </c>
      <c r="B1601" s="120" t="s">
        <v>203</v>
      </c>
      <c r="C1601" s="16"/>
      <c r="D1601" s="16"/>
      <c r="E1601" s="21"/>
      <c r="F1601" s="85" t="s">
        <v>204</v>
      </c>
      <c r="G1601" s="95">
        <f t="shared" ref="G1601:Q1601" si="645">+G1602+G1606+G1610+G1614+G1618+G1622+G1626+G1630+G1634+G1638+G1644+G1648+G1652+G1656+G1660+G1664+G1668+G1673+G1676+G1680+G1684+G1688+G1692+G1696</f>
        <v>4013197084476</v>
      </c>
      <c r="H1601" s="95">
        <f t="shared" si="645"/>
        <v>0</v>
      </c>
      <c r="I1601" s="95">
        <f t="shared" si="645"/>
        <v>0</v>
      </c>
      <c r="J1601" s="95">
        <f t="shared" si="645"/>
        <v>0</v>
      </c>
      <c r="K1601" s="95">
        <f t="shared" si="645"/>
        <v>0</v>
      </c>
      <c r="L1601" s="95">
        <f t="shared" si="645"/>
        <v>0</v>
      </c>
      <c r="M1601" s="95">
        <f t="shared" si="645"/>
        <v>4013197084476</v>
      </c>
      <c r="N1601" s="95">
        <f t="shared" si="645"/>
        <v>4000308900560.8604</v>
      </c>
      <c r="O1601" s="95">
        <f t="shared" si="645"/>
        <v>3993008472620.1396</v>
      </c>
      <c r="P1601" s="95">
        <f t="shared" si="645"/>
        <v>122648599776.94</v>
      </c>
      <c r="Q1601" s="97">
        <f t="shared" si="645"/>
        <v>122645938738.94</v>
      </c>
    </row>
    <row r="1602" spans="1:17" ht="47.4" thickBot="1" x14ac:dyDescent="0.35">
      <c r="A1602" s="118" t="s">
        <v>435</v>
      </c>
      <c r="B1602" s="120" t="s">
        <v>205</v>
      </c>
      <c r="C1602" s="21"/>
      <c r="D1602" s="21"/>
      <c r="E1602" s="21"/>
      <c r="F1602" s="85" t="s">
        <v>206</v>
      </c>
      <c r="G1602" s="95">
        <f t="shared" ref="G1602:Q1604" si="646">+G1603</f>
        <v>197403295128</v>
      </c>
      <c r="H1602" s="95">
        <f t="shared" si="646"/>
        <v>0</v>
      </c>
      <c r="I1602" s="95">
        <f t="shared" si="646"/>
        <v>0</v>
      </c>
      <c r="J1602" s="95">
        <f t="shared" si="646"/>
        <v>0</v>
      </c>
      <c r="K1602" s="95">
        <f t="shared" si="646"/>
        <v>0</v>
      </c>
      <c r="L1602" s="95">
        <f t="shared" si="646"/>
        <v>0</v>
      </c>
      <c r="M1602" s="95">
        <f t="shared" si="646"/>
        <v>197403295128</v>
      </c>
      <c r="N1602" s="95">
        <f t="shared" si="646"/>
        <v>197403295128</v>
      </c>
      <c r="O1602" s="95">
        <f t="shared" si="646"/>
        <v>197403295128</v>
      </c>
      <c r="P1602" s="95">
        <f t="shared" si="646"/>
        <v>0</v>
      </c>
      <c r="Q1602" s="97">
        <f t="shared" si="646"/>
        <v>0</v>
      </c>
    </row>
    <row r="1603" spans="1:17" ht="47.4" thickBot="1" x14ac:dyDescent="0.35">
      <c r="A1603" s="118" t="s">
        <v>435</v>
      </c>
      <c r="B1603" s="120" t="s">
        <v>207</v>
      </c>
      <c r="C1603" s="53"/>
      <c r="D1603" s="53"/>
      <c r="E1603" s="21"/>
      <c r="F1603" s="85" t="s">
        <v>206</v>
      </c>
      <c r="G1603" s="95">
        <f t="shared" si="646"/>
        <v>197403295128</v>
      </c>
      <c r="H1603" s="95">
        <f t="shared" si="646"/>
        <v>0</v>
      </c>
      <c r="I1603" s="95">
        <f t="shared" si="646"/>
        <v>0</v>
      </c>
      <c r="J1603" s="95">
        <f t="shared" si="646"/>
        <v>0</v>
      </c>
      <c r="K1603" s="95">
        <f t="shared" si="646"/>
        <v>0</v>
      </c>
      <c r="L1603" s="95">
        <f t="shared" si="646"/>
        <v>0</v>
      </c>
      <c r="M1603" s="95">
        <f t="shared" si="646"/>
        <v>197403295128</v>
      </c>
      <c r="N1603" s="95">
        <f t="shared" si="646"/>
        <v>197403295128</v>
      </c>
      <c r="O1603" s="95">
        <f t="shared" si="646"/>
        <v>197403295128</v>
      </c>
      <c r="P1603" s="95">
        <f t="shared" si="646"/>
        <v>0</v>
      </c>
      <c r="Q1603" s="97">
        <f t="shared" si="646"/>
        <v>0</v>
      </c>
    </row>
    <row r="1604" spans="1:17" ht="18.600000000000001" thickBot="1" x14ac:dyDescent="0.35">
      <c r="A1604" s="118" t="s">
        <v>435</v>
      </c>
      <c r="B1604" s="120" t="s">
        <v>208</v>
      </c>
      <c r="C1604" s="53"/>
      <c r="D1604" s="53"/>
      <c r="E1604" s="21"/>
      <c r="F1604" s="85" t="s">
        <v>209</v>
      </c>
      <c r="G1604" s="95">
        <f t="shared" si="646"/>
        <v>197403295128</v>
      </c>
      <c r="H1604" s="95">
        <f t="shared" si="646"/>
        <v>0</v>
      </c>
      <c r="I1604" s="95">
        <f t="shared" si="646"/>
        <v>0</v>
      </c>
      <c r="J1604" s="95">
        <f t="shared" si="646"/>
        <v>0</v>
      </c>
      <c r="K1604" s="95">
        <f t="shared" si="646"/>
        <v>0</v>
      </c>
      <c r="L1604" s="95">
        <f t="shared" si="646"/>
        <v>0</v>
      </c>
      <c r="M1604" s="95">
        <f t="shared" si="646"/>
        <v>197403295128</v>
      </c>
      <c r="N1604" s="95">
        <f t="shared" si="646"/>
        <v>197403295128</v>
      </c>
      <c r="O1604" s="95">
        <f t="shared" si="646"/>
        <v>197403295128</v>
      </c>
      <c r="P1604" s="95">
        <f t="shared" si="646"/>
        <v>0</v>
      </c>
      <c r="Q1604" s="97">
        <f t="shared" si="646"/>
        <v>0</v>
      </c>
    </row>
    <row r="1605" spans="1:17" ht="18.600000000000001" thickBot="1" x14ac:dyDescent="0.35">
      <c r="A1605" s="118" t="s">
        <v>435</v>
      </c>
      <c r="B1605" s="121" t="s">
        <v>210</v>
      </c>
      <c r="C1605" s="21" t="s">
        <v>175</v>
      </c>
      <c r="D1605" s="21">
        <v>11</v>
      </c>
      <c r="E1605" s="21" t="s">
        <v>22</v>
      </c>
      <c r="F1605" s="88" t="s">
        <v>211</v>
      </c>
      <c r="G1605" s="90">
        <v>197403295128</v>
      </c>
      <c r="H1605" s="90">
        <v>0</v>
      </c>
      <c r="I1605" s="90">
        <v>0</v>
      </c>
      <c r="J1605" s="90">
        <v>0</v>
      </c>
      <c r="K1605" s="90">
        <v>0</v>
      </c>
      <c r="L1605" s="90">
        <f t="shared" si="629"/>
        <v>0</v>
      </c>
      <c r="M1605" s="90">
        <f t="shared" si="630"/>
        <v>197403295128</v>
      </c>
      <c r="N1605" s="90">
        <v>197403295128</v>
      </c>
      <c r="O1605" s="90">
        <v>197403295128</v>
      </c>
      <c r="P1605" s="90">
        <v>0</v>
      </c>
      <c r="Q1605" s="91">
        <v>0</v>
      </c>
    </row>
    <row r="1606" spans="1:17" ht="47.4" thickBot="1" x14ac:dyDescent="0.35">
      <c r="A1606" s="118" t="s">
        <v>435</v>
      </c>
      <c r="B1606" s="120" t="s">
        <v>212</v>
      </c>
      <c r="C1606" s="53"/>
      <c r="D1606" s="53"/>
      <c r="E1606" s="21"/>
      <c r="F1606" s="85" t="s">
        <v>213</v>
      </c>
      <c r="G1606" s="95">
        <f t="shared" ref="G1606:Q1608" si="647">+G1607</f>
        <v>1740600000</v>
      </c>
      <c r="H1606" s="95">
        <f t="shared" si="647"/>
        <v>0</v>
      </c>
      <c r="I1606" s="95">
        <f t="shared" si="647"/>
        <v>0</v>
      </c>
      <c r="J1606" s="95">
        <f t="shared" si="647"/>
        <v>0</v>
      </c>
      <c r="K1606" s="95">
        <f t="shared" si="647"/>
        <v>0</v>
      </c>
      <c r="L1606" s="95">
        <f t="shared" si="647"/>
        <v>0</v>
      </c>
      <c r="M1606" s="95">
        <f t="shared" si="647"/>
        <v>1740600000</v>
      </c>
      <c r="N1606" s="95">
        <f t="shared" si="647"/>
        <v>1740600000</v>
      </c>
      <c r="O1606" s="95">
        <f t="shared" si="647"/>
        <v>1740600000</v>
      </c>
      <c r="P1606" s="95">
        <f t="shared" si="647"/>
        <v>0</v>
      </c>
      <c r="Q1606" s="97">
        <f t="shared" si="647"/>
        <v>0</v>
      </c>
    </row>
    <row r="1607" spans="1:17" ht="47.4" thickBot="1" x14ac:dyDescent="0.35">
      <c r="A1607" s="118" t="s">
        <v>435</v>
      </c>
      <c r="B1607" s="120" t="s">
        <v>214</v>
      </c>
      <c r="C1607" s="21"/>
      <c r="D1607" s="21"/>
      <c r="E1607" s="21"/>
      <c r="F1607" s="104" t="s">
        <v>213</v>
      </c>
      <c r="G1607" s="95">
        <f t="shared" si="647"/>
        <v>1740600000</v>
      </c>
      <c r="H1607" s="95">
        <f t="shared" si="647"/>
        <v>0</v>
      </c>
      <c r="I1607" s="95">
        <f t="shared" si="647"/>
        <v>0</v>
      </c>
      <c r="J1607" s="95">
        <f t="shared" si="647"/>
        <v>0</v>
      </c>
      <c r="K1607" s="95">
        <f t="shared" si="647"/>
        <v>0</v>
      </c>
      <c r="L1607" s="95">
        <f t="shared" si="647"/>
        <v>0</v>
      </c>
      <c r="M1607" s="95">
        <f t="shared" si="647"/>
        <v>1740600000</v>
      </c>
      <c r="N1607" s="95">
        <f t="shared" si="647"/>
        <v>1740600000</v>
      </c>
      <c r="O1607" s="95">
        <f t="shared" si="647"/>
        <v>1740600000</v>
      </c>
      <c r="P1607" s="95">
        <f t="shared" si="647"/>
        <v>0</v>
      </c>
      <c r="Q1607" s="97">
        <f t="shared" si="647"/>
        <v>0</v>
      </c>
    </row>
    <row r="1608" spans="1:17" ht="18.600000000000001" thickBot="1" x14ac:dyDescent="0.35">
      <c r="A1608" s="118" t="s">
        <v>435</v>
      </c>
      <c r="B1608" s="120" t="s">
        <v>215</v>
      </c>
      <c r="C1608" s="21"/>
      <c r="D1608" s="21"/>
      <c r="E1608" s="21"/>
      <c r="F1608" s="85" t="s">
        <v>209</v>
      </c>
      <c r="G1608" s="95">
        <f t="shared" si="647"/>
        <v>1740600000</v>
      </c>
      <c r="H1608" s="95">
        <f t="shared" si="647"/>
        <v>0</v>
      </c>
      <c r="I1608" s="95">
        <f t="shared" si="647"/>
        <v>0</v>
      </c>
      <c r="J1608" s="95">
        <f t="shared" si="647"/>
        <v>0</v>
      </c>
      <c r="K1608" s="95">
        <f t="shared" si="647"/>
        <v>0</v>
      </c>
      <c r="L1608" s="95">
        <f t="shared" si="647"/>
        <v>0</v>
      </c>
      <c r="M1608" s="95">
        <f t="shared" si="647"/>
        <v>1740600000</v>
      </c>
      <c r="N1608" s="95">
        <f t="shared" si="647"/>
        <v>1740600000</v>
      </c>
      <c r="O1608" s="95">
        <f t="shared" si="647"/>
        <v>1740600000</v>
      </c>
      <c r="P1608" s="95">
        <f t="shared" si="647"/>
        <v>0</v>
      </c>
      <c r="Q1608" s="97">
        <f t="shared" si="647"/>
        <v>0</v>
      </c>
    </row>
    <row r="1609" spans="1:17" ht="18.600000000000001" thickBot="1" x14ac:dyDescent="0.35">
      <c r="A1609" s="118" t="s">
        <v>435</v>
      </c>
      <c r="B1609" s="121" t="s">
        <v>216</v>
      </c>
      <c r="C1609" s="21" t="s">
        <v>175</v>
      </c>
      <c r="D1609" s="21">
        <v>11</v>
      </c>
      <c r="E1609" s="21" t="s">
        <v>22</v>
      </c>
      <c r="F1609" s="88" t="s">
        <v>211</v>
      </c>
      <c r="G1609" s="90">
        <v>1740600000</v>
      </c>
      <c r="H1609" s="90">
        <v>0</v>
      </c>
      <c r="I1609" s="90">
        <v>0</v>
      </c>
      <c r="J1609" s="90">
        <v>0</v>
      </c>
      <c r="K1609" s="90">
        <v>0</v>
      </c>
      <c r="L1609" s="90">
        <f t="shared" si="629"/>
        <v>0</v>
      </c>
      <c r="M1609" s="90">
        <f t="shared" si="630"/>
        <v>1740600000</v>
      </c>
      <c r="N1609" s="90">
        <v>1740600000</v>
      </c>
      <c r="O1609" s="90">
        <v>1740600000</v>
      </c>
      <c r="P1609" s="90">
        <v>0</v>
      </c>
      <c r="Q1609" s="91">
        <v>0</v>
      </c>
    </row>
    <row r="1610" spans="1:17" ht="63" thickBot="1" x14ac:dyDescent="0.35">
      <c r="A1610" s="118" t="s">
        <v>435</v>
      </c>
      <c r="B1610" s="120" t="s">
        <v>217</v>
      </c>
      <c r="C1610" s="21"/>
      <c r="D1610" s="21"/>
      <c r="E1610" s="21"/>
      <c r="F1610" s="85" t="s">
        <v>218</v>
      </c>
      <c r="G1610" s="95">
        <f t="shared" ref="G1610:Q1612" si="648">+G1611</f>
        <v>152413550265</v>
      </c>
      <c r="H1610" s="95">
        <f t="shared" si="648"/>
        <v>0</v>
      </c>
      <c r="I1610" s="95">
        <f t="shared" si="648"/>
        <v>0</v>
      </c>
      <c r="J1610" s="95">
        <f t="shared" si="648"/>
        <v>0</v>
      </c>
      <c r="K1610" s="95">
        <f t="shared" si="648"/>
        <v>0</v>
      </c>
      <c r="L1610" s="95">
        <f t="shared" si="648"/>
        <v>0</v>
      </c>
      <c r="M1610" s="95">
        <f t="shared" si="648"/>
        <v>152413550265</v>
      </c>
      <c r="N1610" s="95">
        <f t="shared" si="648"/>
        <v>152413550265</v>
      </c>
      <c r="O1610" s="95">
        <f t="shared" si="648"/>
        <v>152413550265</v>
      </c>
      <c r="P1610" s="95">
        <f t="shared" si="648"/>
        <v>0</v>
      </c>
      <c r="Q1610" s="97">
        <f t="shared" si="648"/>
        <v>0</v>
      </c>
    </row>
    <row r="1611" spans="1:17" ht="63" thickBot="1" x14ac:dyDescent="0.35">
      <c r="A1611" s="118" t="s">
        <v>435</v>
      </c>
      <c r="B1611" s="120" t="s">
        <v>219</v>
      </c>
      <c r="C1611" s="53"/>
      <c r="D1611" s="53"/>
      <c r="E1611" s="21"/>
      <c r="F1611" s="85" t="s">
        <v>218</v>
      </c>
      <c r="G1611" s="95">
        <f t="shared" si="648"/>
        <v>152413550265</v>
      </c>
      <c r="H1611" s="95">
        <f t="shared" si="648"/>
        <v>0</v>
      </c>
      <c r="I1611" s="95">
        <f t="shared" si="648"/>
        <v>0</v>
      </c>
      <c r="J1611" s="95">
        <f t="shared" si="648"/>
        <v>0</v>
      </c>
      <c r="K1611" s="95">
        <f t="shared" si="648"/>
        <v>0</v>
      </c>
      <c r="L1611" s="95">
        <f t="shared" si="648"/>
        <v>0</v>
      </c>
      <c r="M1611" s="95">
        <f t="shared" si="648"/>
        <v>152413550265</v>
      </c>
      <c r="N1611" s="95">
        <f t="shared" si="648"/>
        <v>152413550265</v>
      </c>
      <c r="O1611" s="95">
        <f t="shared" si="648"/>
        <v>152413550265</v>
      </c>
      <c r="P1611" s="95">
        <f t="shared" si="648"/>
        <v>0</v>
      </c>
      <c r="Q1611" s="97">
        <f t="shared" si="648"/>
        <v>0</v>
      </c>
    </row>
    <row r="1612" spans="1:17" ht="18.600000000000001" thickBot="1" x14ac:dyDescent="0.35">
      <c r="A1612" s="118" t="s">
        <v>435</v>
      </c>
      <c r="B1612" s="120" t="s">
        <v>220</v>
      </c>
      <c r="C1612" s="53"/>
      <c r="D1612" s="53"/>
      <c r="E1612" s="21"/>
      <c r="F1612" s="85" t="s">
        <v>221</v>
      </c>
      <c r="G1612" s="95">
        <f t="shared" si="648"/>
        <v>152413550265</v>
      </c>
      <c r="H1612" s="95">
        <f t="shared" si="648"/>
        <v>0</v>
      </c>
      <c r="I1612" s="95">
        <f t="shared" si="648"/>
        <v>0</v>
      </c>
      <c r="J1612" s="95">
        <f t="shared" si="648"/>
        <v>0</v>
      </c>
      <c r="K1612" s="95">
        <f t="shared" si="648"/>
        <v>0</v>
      </c>
      <c r="L1612" s="95">
        <f t="shared" si="648"/>
        <v>0</v>
      </c>
      <c r="M1612" s="95">
        <f t="shared" si="648"/>
        <v>152413550265</v>
      </c>
      <c r="N1612" s="95">
        <f t="shared" si="648"/>
        <v>152413550265</v>
      </c>
      <c r="O1612" s="95">
        <f t="shared" si="648"/>
        <v>152413550265</v>
      </c>
      <c r="P1612" s="95">
        <f t="shared" si="648"/>
        <v>0</v>
      </c>
      <c r="Q1612" s="97">
        <f t="shared" si="648"/>
        <v>0</v>
      </c>
    </row>
    <row r="1613" spans="1:17" ht="18.600000000000001" thickBot="1" x14ac:dyDescent="0.35">
      <c r="A1613" s="118" t="s">
        <v>435</v>
      </c>
      <c r="B1613" s="121" t="s">
        <v>222</v>
      </c>
      <c r="C1613" s="21" t="s">
        <v>175</v>
      </c>
      <c r="D1613" s="21">
        <v>11</v>
      </c>
      <c r="E1613" s="21" t="s">
        <v>22</v>
      </c>
      <c r="F1613" s="88" t="s">
        <v>211</v>
      </c>
      <c r="G1613" s="90">
        <v>152413550265</v>
      </c>
      <c r="H1613" s="90">
        <v>0</v>
      </c>
      <c r="I1613" s="90">
        <v>0</v>
      </c>
      <c r="J1613" s="90">
        <v>0</v>
      </c>
      <c r="K1613" s="90">
        <v>0</v>
      </c>
      <c r="L1613" s="90">
        <f t="shared" si="629"/>
        <v>0</v>
      </c>
      <c r="M1613" s="90">
        <f t="shared" si="630"/>
        <v>152413550265</v>
      </c>
      <c r="N1613" s="90">
        <v>152413550265</v>
      </c>
      <c r="O1613" s="90">
        <v>152413550265</v>
      </c>
      <c r="P1613" s="90">
        <v>0</v>
      </c>
      <c r="Q1613" s="91">
        <v>0</v>
      </c>
    </row>
    <row r="1614" spans="1:17" ht="78.599999999999994" thickBot="1" x14ac:dyDescent="0.35">
      <c r="A1614" s="118" t="s">
        <v>435</v>
      </c>
      <c r="B1614" s="120" t="s">
        <v>223</v>
      </c>
      <c r="C1614" s="21"/>
      <c r="D1614" s="21"/>
      <c r="E1614" s="21"/>
      <c r="F1614" s="104" t="s">
        <v>224</v>
      </c>
      <c r="G1614" s="95">
        <f t="shared" ref="G1614:Q1616" si="649">+G1615</f>
        <v>174246806812</v>
      </c>
      <c r="H1614" s="95">
        <f t="shared" si="649"/>
        <v>0</v>
      </c>
      <c r="I1614" s="95">
        <f t="shared" si="649"/>
        <v>0</v>
      </c>
      <c r="J1614" s="95">
        <f t="shared" si="649"/>
        <v>0</v>
      </c>
      <c r="K1614" s="95">
        <f t="shared" si="649"/>
        <v>0</v>
      </c>
      <c r="L1614" s="95">
        <f t="shared" si="649"/>
        <v>0</v>
      </c>
      <c r="M1614" s="95">
        <f t="shared" si="649"/>
        <v>174246806812</v>
      </c>
      <c r="N1614" s="95">
        <f t="shared" si="649"/>
        <v>174246806812</v>
      </c>
      <c r="O1614" s="95">
        <f t="shared" si="649"/>
        <v>174246806812</v>
      </c>
      <c r="P1614" s="95">
        <f t="shared" si="649"/>
        <v>0</v>
      </c>
      <c r="Q1614" s="97">
        <f t="shared" si="649"/>
        <v>0</v>
      </c>
    </row>
    <row r="1615" spans="1:17" ht="78.599999999999994" thickBot="1" x14ac:dyDescent="0.35">
      <c r="A1615" s="118" t="s">
        <v>435</v>
      </c>
      <c r="B1615" s="120" t="s">
        <v>225</v>
      </c>
      <c r="C1615" s="53"/>
      <c r="D1615" s="53"/>
      <c r="E1615" s="21"/>
      <c r="F1615" s="104" t="s">
        <v>224</v>
      </c>
      <c r="G1615" s="95">
        <f t="shared" si="649"/>
        <v>174246806812</v>
      </c>
      <c r="H1615" s="95">
        <f t="shared" si="649"/>
        <v>0</v>
      </c>
      <c r="I1615" s="95">
        <f t="shared" si="649"/>
        <v>0</v>
      </c>
      <c r="J1615" s="95">
        <f t="shared" si="649"/>
        <v>0</v>
      </c>
      <c r="K1615" s="95">
        <f t="shared" si="649"/>
        <v>0</v>
      </c>
      <c r="L1615" s="95">
        <f t="shared" si="649"/>
        <v>0</v>
      </c>
      <c r="M1615" s="95">
        <f t="shared" si="649"/>
        <v>174246806812</v>
      </c>
      <c r="N1615" s="95">
        <f t="shared" si="649"/>
        <v>174246806812</v>
      </c>
      <c r="O1615" s="95">
        <f t="shared" si="649"/>
        <v>174246806812</v>
      </c>
      <c r="P1615" s="95">
        <f t="shared" si="649"/>
        <v>0</v>
      </c>
      <c r="Q1615" s="97">
        <f t="shared" si="649"/>
        <v>0</v>
      </c>
    </row>
    <row r="1616" spans="1:17" ht="18.600000000000001" thickBot="1" x14ac:dyDescent="0.35">
      <c r="A1616" s="118" t="s">
        <v>435</v>
      </c>
      <c r="B1616" s="120" t="s">
        <v>226</v>
      </c>
      <c r="C1616" s="53"/>
      <c r="D1616" s="53"/>
      <c r="E1616" s="21"/>
      <c r="F1616" s="85" t="s">
        <v>221</v>
      </c>
      <c r="G1616" s="95">
        <f t="shared" si="649"/>
        <v>174246806812</v>
      </c>
      <c r="H1616" s="95">
        <f t="shared" si="649"/>
        <v>0</v>
      </c>
      <c r="I1616" s="95">
        <f t="shared" si="649"/>
        <v>0</v>
      </c>
      <c r="J1616" s="95">
        <f t="shared" si="649"/>
        <v>0</v>
      </c>
      <c r="K1616" s="95">
        <f t="shared" si="649"/>
        <v>0</v>
      </c>
      <c r="L1616" s="95">
        <f t="shared" si="649"/>
        <v>0</v>
      </c>
      <c r="M1616" s="95">
        <f t="shared" si="649"/>
        <v>174246806812</v>
      </c>
      <c r="N1616" s="95">
        <f t="shared" si="649"/>
        <v>174246806812</v>
      </c>
      <c r="O1616" s="95">
        <f t="shared" si="649"/>
        <v>174246806812</v>
      </c>
      <c r="P1616" s="95">
        <f t="shared" si="649"/>
        <v>0</v>
      </c>
      <c r="Q1616" s="97">
        <f t="shared" si="649"/>
        <v>0</v>
      </c>
    </row>
    <row r="1617" spans="1:17" ht="18.600000000000001" thickBot="1" x14ac:dyDescent="0.35">
      <c r="A1617" s="118" t="s">
        <v>435</v>
      </c>
      <c r="B1617" s="121" t="s">
        <v>227</v>
      </c>
      <c r="C1617" s="21" t="s">
        <v>175</v>
      </c>
      <c r="D1617" s="21">
        <v>11</v>
      </c>
      <c r="E1617" s="21" t="s">
        <v>22</v>
      </c>
      <c r="F1617" s="88" t="s">
        <v>211</v>
      </c>
      <c r="G1617" s="90">
        <v>174246806812</v>
      </c>
      <c r="H1617" s="90">
        <v>0</v>
      </c>
      <c r="I1617" s="90">
        <v>0</v>
      </c>
      <c r="J1617" s="90">
        <v>0</v>
      </c>
      <c r="K1617" s="90">
        <v>0</v>
      </c>
      <c r="L1617" s="90">
        <f t="shared" si="629"/>
        <v>0</v>
      </c>
      <c r="M1617" s="90">
        <f t="shared" si="630"/>
        <v>174246806812</v>
      </c>
      <c r="N1617" s="90">
        <v>174246806812</v>
      </c>
      <c r="O1617" s="90">
        <v>174246806812</v>
      </c>
      <c r="P1617" s="90">
        <v>0</v>
      </c>
      <c r="Q1617" s="91">
        <v>0</v>
      </c>
    </row>
    <row r="1618" spans="1:17" ht="63" thickBot="1" x14ac:dyDescent="0.35">
      <c r="A1618" s="118" t="s">
        <v>435</v>
      </c>
      <c r="B1618" s="120" t="s">
        <v>228</v>
      </c>
      <c r="C1618" s="16"/>
      <c r="D1618" s="16"/>
      <c r="E1618" s="16"/>
      <c r="F1618" s="85" t="s">
        <v>229</v>
      </c>
      <c r="G1618" s="95">
        <f t="shared" ref="G1618:Q1620" si="650">+G1619</f>
        <v>251092107058</v>
      </c>
      <c r="H1618" s="95">
        <f t="shared" si="650"/>
        <v>0</v>
      </c>
      <c r="I1618" s="95">
        <f t="shared" si="650"/>
        <v>0</v>
      </c>
      <c r="J1618" s="95">
        <f t="shared" si="650"/>
        <v>0</v>
      </c>
      <c r="K1618" s="95">
        <f t="shared" si="650"/>
        <v>0</v>
      </c>
      <c r="L1618" s="95">
        <f t="shared" si="650"/>
        <v>0</v>
      </c>
      <c r="M1618" s="95">
        <f t="shared" si="650"/>
        <v>251092107058</v>
      </c>
      <c r="N1618" s="95">
        <f t="shared" si="650"/>
        <v>251092107058</v>
      </c>
      <c r="O1618" s="95">
        <f t="shared" si="650"/>
        <v>251092107058</v>
      </c>
      <c r="P1618" s="95">
        <f t="shared" si="650"/>
        <v>0</v>
      </c>
      <c r="Q1618" s="97">
        <f t="shared" si="650"/>
        <v>0</v>
      </c>
    </row>
    <row r="1619" spans="1:17" ht="63" thickBot="1" x14ac:dyDescent="0.35">
      <c r="A1619" s="118" t="s">
        <v>435</v>
      </c>
      <c r="B1619" s="120" t="s">
        <v>230</v>
      </c>
      <c r="C1619" s="55"/>
      <c r="D1619" s="55"/>
      <c r="E1619" s="16"/>
      <c r="F1619" s="104" t="s">
        <v>229</v>
      </c>
      <c r="G1619" s="95">
        <f t="shared" si="650"/>
        <v>251092107058</v>
      </c>
      <c r="H1619" s="95">
        <f t="shared" si="650"/>
        <v>0</v>
      </c>
      <c r="I1619" s="95">
        <f t="shared" si="650"/>
        <v>0</v>
      </c>
      <c r="J1619" s="95">
        <f t="shared" si="650"/>
        <v>0</v>
      </c>
      <c r="K1619" s="95">
        <f t="shared" si="650"/>
        <v>0</v>
      </c>
      <c r="L1619" s="95">
        <f t="shared" si="650"/>
        <v>0</v>
      </c>
      <c r="M1619" s="95">
        <f t="shared" si="650"/>
        <v>251092107058</v>
      </c>
      <c r="N1619" s="95">
        <f t="shared" si="650"/>
        <v>251092107058</v>
      </c>
      <c r="O1619" s="95">
        <f t="shared" si="650"/>
        <v>251092107058</v>
      </c>
      <c r="P1619" s="95">
        <f t="shared" si="650"/>
        <v>0</v>
      </c>
      <c r="Q1619" s="97">
        <f t="shared" si="650"/>
        <v>0</v>
      </c>
    </row>
    <row r="1620" spans="1:17" ht="18.600000000000001" thickBot="1" x14ac:dyDescent="0.35">
      <c r="A1620" s="118" t="s">
        <v>435</v>
      </c>
      <c r="B1620" s="120" t="s">
        <v>231</v>
      </c>
      <c r="C1620" s="55"/>
      <c r="D1620" s="55"/>
      <c r="E1620" s="16"/>
      <c r="F1620" s="85" t="s">
        <v>221</v>
      </c>
      <c r="G1620" s="95">
        <f t="shared" si="650"/>
        <v>251092107058</v>
      </c>
      <c r="H1620" s="95">
        <f t="shared" si="650"/>
        <v>0</v>
      </c>
      <c r="I1620" s="95">
        <f t="shared" si="650"/>
        <v>0</v>
      </c>
      <c r="J1620" s="95">
        <f t="shared" si="650"/>
        <v>0</v>
      </c>
      <c r="K1620" s="95">
        <f t="shared" si="650"/>
        <v>0</v>
      </c>
      <c r="L1620" s="95">
        <f t="shared" si="650"/>
        <v>0</v>
      </c>
      <c r="M1620" s="95">
        <f t="shared" si="650"/>
        <v>251092107058</v>
      </c>
      <c r="N1620" s="95">
        <f t="shared" si="650"/>
        <v>251092107058</v>
      </c>
      <c r="O1620" s="95">
        <f t="shared" si="650"/>
        <v>251092107058</v>
      </c>
      <c r="P1620" s="95">
        <f t="shared" si="650"/>
        <v>0</v>
      </c>
      <c r="Q1620" s="97">
        <f t="shared" si="650"/>
        <v>0</v>
      </c>
    </row>
    <row r="1621" spans="1:17" ht="18.600000000000001" thickBot="1" x14ac:dyDescent="0.35">
      <c r="A1621" s="118" t="s">
        <v>435</v>
      </c>
      <c r="B1621" s="121" t="s">
        <v>232</v>
      </c>
      <c r="C1621" s="21" t="s">
        <v>175</v>
      </c>
      <c r="D1621" s="21">
        <v>11</v>
      </c>
      <c r="E1621" s="21" t="s">
        <v>22</v>
      </c>
      <c r="F1621" s="88" t="s">
        <v>211</v>
      </c>
      <c r="G1621" s="90">
        <v>251092107058</v>
      </c>
      <c r="H1621" s="90">
        <v>0</v>
      </c>
      <c r="I1621" s="90">
        <v>0</v>
      </c>
      <c r="J1621" s="90">
        <v>0</v>
      </c>
      <c r="K1621" s="90">
        <v>0</v>
      </c>
      <c r="L1621" s="90">
        <f t="shared" si="629"/>
        <v>0</v>
      </c>
      <c r="M1621" s="90">
        <f t="shared" si="630"/>
        <v>251092107058</v>
      </c>
      <c r="N1621" s="90">
        <v>251092107058</v>
      </c>
      <c r="O1621" s="90">
        <v>251092107058</v>
      </c>
      <c r="P1621" s="90">
        <v>0</v>
      </c>
      <c r="Q1621" s="91">
        <v>0</v>
      </c>
    </row>
    <row r="1622" spans="1:17" ht="78.599999999999994" thickBot="1" x14ac:dyDescent="0.35">
      <c r="A1622" s="118" t="s">
        <v>435</v>
      </c>
      <c r="B1622" s="120" t="s">
        <v>233</v>
      </c>
      <c r="C1622" s="21"/>
      <c r="D1622" s="21"/>
      <c r="E1622" s="21"/>
      <c r="F1622" s="85" t="s">
        <v>234</v>
      </c>
      <c r="G1622" s="95">
        <f t="shared" ref="G1622:Q1624" si="651">+G1623</f>
        <v>242233026988</v>
      </c>
      <c r="H1622" s="95">
        <f t="shared" si="651"/>
        <v>0</v>
      </c>
      <c r="I1622" s="95">
        <f t="shared" si="651"/>
        <v>0</v>
      </c>
      <c r="J1622" s="95">
        <f t="shared" si="651"/>
        <v>0</v>
      </c>
      <c r="K1622" s="95">
        <f t="shared" si="651"/>
        <v>0</v>
      </c>
      <c r="L1622" s="95">
        <f t="shared" si="651"/>
        <v>0</v>
      </c>
      <c r="M1622" s="95">
        <f t="shared" si="651"/>
        <v>242233026988</v>
      </c>
      <c r="N1622" s="95">
        <f t="shared" si="651"/>
        <v>242233026988</v>
      </c>
      <c r="O1622" s="95">
        <f t="shared" si="651"/>
        <v>242233026988</v>
      </c>
      <c r="P1622" s="95">
        <f t="shared" si="651"/>
        <v>8850428804</v>
      </c>
      <c r="Q1622" s="97">
        <f t="shared" si="651"/>
        <v>8850428804</v>
      </c>
    </row>
    <row r="1623" spans="1:17" ht="78.599999999999994" thickBot="1" x14ac:dyDescent="0.35">
      <c r="A1623" s="118" t="s">
        <v>435</v>
      </c>
      <c r="B1623" s="120" t="s">
        <v>235</v>
      </c>
      <c r="C1623" s="53"/>
      <c r="D1623" s="53"/>
      <c r="E1623" s="21"/>
      <c r="F1623" s="85" t="s">
        <v>234</v>
      </c>
      <c r="G1623" s="95">
        <f t="shared" si="651"/>
        <v>242233026988</v>
      </c>
      <c r="H1623" s="95">
        <f t="shared" si="651"/>
        <v>0</v>
      </c>
      <c r="I1623" s="95">
        <f t="shared" si="651"/>
        <v>0</v>
      </c>
      <c r="J1623" s="95">
        <f t="shared" si="651"/>
        <v>0</v>
      </c>
      <c r="K1623" s="95">
        <f t="shared" si="651"/>
        <v>0</v>
      </c>
      <c r="L1623" s="95">
        <f t="shared" si="651"/>
        <v>0</v>
      </c>
      <c r="M1623" s="95">
        <f t="shared" si="651"/>
        <v>242233026988</v>
      </c>
      <c r="N1623" s="95">
        <f t="shared" si="651"/>
        <v>242233026988</v>
      </c>
      <c r="O1623" s="95">
        <f t="shared" si="651"/>
        <v>242233026988</v>
      </c>
      <c r="P1623" s="95">
        <f t="shared" si="651"/>
        <v>8850428804</v>
      </c>
      <c r="Q1623" s="97">
        <f t="shared" si="651"/>
        <v>8850428804</v>
      </c>
    </row>
    <row r="1624" spans="1:17" ht="18.600000000000001" thickBot="1" x14ac:dyDescent="0.35">
      <c r="A1624" s="118" t="s">
        <v>435</v>
      </c>
      <c r="B1624" s="120" t="s">
        <v>236</v>
      </c>
      <c r="C1624" s="53"/>
      <c r="D1624" s="53"/>
      <c r="E1624" s="21"/>
      <c r="F1624" s="85" t="s">
        <v>221</v>
      </c>
      <c r="G1624" s="95">
        <f t="shared" si="651"/>
        <v>242233026988</v>
      </c>
      <c r="H1624" s="95">
        <f t="shared" si="651"/>
        <v>0</v>
      </c>
      <c r="I1624" s="95">
        <f t="shared" si="651"/>
        <v>0</v>
      </c>
      <c r="J1624" s="95">
        <f t="shared" si="651"/>
        <v>0</v>
      </c>
      <c r="K1624" s="95">
        <f t="shared" si="651"/>
        <v>0</v>
      </c>
      <c r="L1624" s="95">
        <f t="shared" si="651"/>
        <v>0</v>
      </c>
      <c r="M1624" s="95">
        <f t="shared" si="651"/>
        <v>242233026988</v>
      </c>
      <c r="N1624" s="95">
        <f t="shared" si="651"/>
        <v>242233026988</v>
      </c>
      <c r="O1624" s="95">
        <f t="shared" si="651"/>
        <v>242233026988</v>
      </c>
      <c r="P1624" s="95">
        <f t="shared" si="651"/>
        <v>8850428804</v>
      </c>
      <c r="Q1624" s="97">
        <f t="shared" si="651"/>
        <v>8850428804</v>
      </c>
    </row>
    <row r="1625" spans="1:17" ht="18.600000000000001" thickBot="1" x14ac:dyDescent="0.35">
      <c r="A1625" s="118" t="s">
        <v>435</v>
      </c>
      <c r="B1625" s="121" t="s">
        <v>237</v>
      </c>
      <c r="C1625" s="21" t="s">
        <v>175</v>
      </c>
      <c r="D1625" s="21">
        <v>11</v>
      </c>
      <c r="E1625" s="21" t="s">
        <v>22</v>
      </c>
      <c r="F1625" s="88" t="s">
        <v>211</v>
      </c>
      <c r="G1625" s="90">
        <v>242233026988</v>
      </c>
      <c r="H1625" s="90">
        <v>0</v>
      </c>
      <c r="I1625" s="90">
        <v>0</v>
      </c>
      <c r="J1625" s="90">
        <v>0</v>
      </c>
      <c r="K1625" s="90">
        <v>0</v>
      </c>
      <c r="L1625" s="90">
        <f t="shared" si="629"/>
        <v>0</v>
      </c>
      <c r="M1625" s="90">
        <f t="shared" si="630"/>
        <v>242233026988</v>
      </c>
      <c r="N1625" s="90">
        <v>242233026988</v>
      </c>
      <c r="O1625" s="90">
        <v>242233026988</v>
      </c>
      <c r="P1625" s="90">
        <v>8850428804</v>
      </c>
      <c r="Q1625" s="91">
        <v>8850428804</v>
      </c>
    </row>
    <row r="1626" spans="1:17" ht="63" thickBot="1" x14ac:dyDescent="0.35">
      <c r="A1626" s="118" t="s">
        <v>435</v>
      </c>
      <c r="B1626" s="120" t="s">
        <v>238</v>
      </c>
      <c r="C1626" s="21"/>
      <c r="D1626" s="21"/>
      <c r="E1626" s="21"/>
      <c r="F1626" s="85" t="s">
        <v>239</v>
      </c>
      <c r="G1626" s="95">
        <f t="shared" ref="G1626:Q1628" si="652">+G1627</f>
        <v>172797196133</v>
      </c>
      <c r="H1626" s="95">
        <f t="shared" si="652"/>
        <v>0</v>
      </c>
      <c r="I1626" s="95">
        <f t="shared" si="652"/>
        <v>0</v>
      </c>
      <c r="J1626" s="95">
        <f t="shared" si="652"/>
        <v>0</v>
      </c>
      <c r="K1626" s="95">
        <f t="shared" si="652"/>
        <v>0</v>
      </c>
      <c r="L1626" s="95">
        <f t="shared" si="652"/>
        <v>0</v>
      </c>
      <c r="M1626" s="95">
        <f t="shared" si="652"/>
        <v>172797196133</v>
      </c>
      <c r="N1626" s="95">
        <f t="shared" si="652"/>
        <v>172797196133</v>
      </c>
      <c r="O1626" s="95">
        <f t="shared" si="652"/>
        <v>172797196133</v>
      </c>
      <c r="P1626" s="95">
        <f t="shared" si="652"/>
        <v>11739643239</v>
      </c>
      <c r="Q1626" s="97">
        <f t="shared" si="652"/>
        <v>11739643239</v>
      </c>
    </row>
    <row r="1627" spans="1:17" ht="63" thickBot="1" x14ac:dyDescent="0.35">
      <c r="A1627" s="118" t="s">
        <v>435</v>
      </c>
      <c r="B1627" s="120" t="s">
        <v>240</v>
      </c>
      <c r="C1627" s="53"/>
      <c r="D1627" s="53"/>
      <c r="E1627" s="21"/>
      <c r="F1627" s="104" t="s">
        <v>239</v>
      </c>
      <c r="G1627" s="95">
        <f t="shared" si="652"/>
        <v>172797196133</v>
      </c>
      <c r="H1627" s="95">
        <f t="shared" si="652"/>
        <v>0</v>
      </c>
      <c r="I1627" s="95">
        <f t="shared" si="652"/>
        <v>0</v>
      </c>
      <c r="J1627" s="95">
        <f t="shared" si="652"/>
        <v>0</v>
      </c>
      <c r="K1627" s="95">
        <f t="shared" si="652"/>
        <v>0</v>
      </c>
      <c r="L1627" s="95">
        <f t="shared" si="652"/>
        <v>0</v>
      </c>
      <c r="M1627" s="95">
        <f t="shared" si="652"/>
        <v>172797196133</v>
      </c>
      <c r="N1627" s="95">
        <f t="shared" si="652"/>
        <v>172797196133</v>
      </c>
      <c r="O1627" s="95">
        <f t="shared" si="652"/>
        <v>172797196133</v>
      </c>
      <c r="P1627" s="95">
        <f t="shared" si="652"/>
        <v>11739643239</v>
      </c>
      <c r="Q1627" s="97">
        <f t="shared" si="652"/>
        <v>11739643239</v>
      </c>
    </row>
    <row r="1628" spans="1:17" ht="18.600000000000001" thickBot="1" x14ac:dyDescent="0.35">
      <c r="A1628" s="118" t="s">
        <v>435</v>
      </c>
      <c r="B1628" s="120" t="s">
        <v>241</v>
      </c>
      <c r="C1628" s="53"/>
      <c r="D1628" s="53"/>
      <c r="E1628" s="21"/>
      <c r="F1628" s="85" t="s">
        <v>221</v>
      </c>
      <c r="G1628" s="95">
        <f t="shared" si="652"/>
        <v>172797196133</v>
      </c>
      <c r="H1628" s="95">
        <f t="shared" si="652"/>
        <v>0</v>
      </c>
      <c r="I1628" s="95">
        <f t="shared" si="652"/>
        <v>0</v>
      </c>
      <c r="J1628" s="95">
        <f t="shared" si="652"/>
        <v>0</v>
      </c>
      <c r="K1628" s="95">
        <f t="shared" si="652"/>
        <v>0</v>
      </c>
      <c r="L1628" s="95">
        <f t="shared" si="652"/>
        <v>0</v>
      </c>
      <c r="M1628" s="95">
        <f t="shared" si="652"/>
        <v>172797196133</v>
      </c>
      <c r="N1628" s="95">
        <f t="shared" si="652"/>
        <v>172797196133</v>
      </c>
      <c r="O1628" s="95">
        <f t="shared" si="652"/>
        <v>172797196133</v>
      </c>
      <c r="P1628" s="95">
        <f t="shared" si="652"/>
        <v>11739643239</v>
      </c>
      <c r="Q1628" s="97">
        <f t="shared" si="652"/>
        <v>11739643239</v>
      </c>
    </row>
    <row r="1629" spans="1:17" ht="18.600000000000001" thickBot="1" x14ac:dyDescent="0.35">
      <c r="A1629" s="118" t="s">
        <v>435</v>
      </c>
      <c r="B1629" s="121" t="s">
        <v>242</v>
      </c>
      <c r="C1629" s="21" t="s">
        <v>175</v>
      </c>
      <c r="D1629" s="21">
        <v>11</v>
      </c>
      <c r="E1629" s="21" t="s">
        <v>22</v>
      </c>
      <c r="F1629" s="88" t="s">
        <v>211</v>
      </c>
      <c r="G1629" s="90">
        <v>172797196133</v>
      </c>
      <c r="H1629" s="90">
        <v>0</v>
      </c>
      <c r="I1629" s="90">
        <v>0</v>
      </c>
      <c r="J1629" s="90">
        <v>0</v>
      </c>
      <c r="K1629" s="90">
        <v>0</v>
      </c>
      <c r="L1629" s="90">
        <f t="shared" si="629"/>
        <v>0</v>
      </c>
      <c r="M1629" s="90">
        <f t="shared" si="630"/>
        <v>172797196133</v>
      </c>
      <c r="N1629" s="90">
        <v>172797196133</v>
      </c>
      <c r="O1629" s="90">
        <v>172797196133</v>
      </c>
      <c r="P1629" s="90">
        <v>11739643239</v>
      </c>
      <c r="Q1629" s="91">
        <v>11739643239</v>
      </c>
    </row>
    <row r="1630" spans="1:17" ht="63" thickBot="1" x14ac:dyDescent="0.35">
      <c r="A1630" s="118" t="s">
        <v>435</v>
      </c>
      <c r="B1630" s="120" t="s">
        <v>243</v>
      </c>
      <c r="C1630" s="21"/>
      <c r="D1630" s="21"/>
      <c r="E1630" s="21"/>
      <c r="F1630" s="85" t="s">
        <v>244</v>
      </c>
      <c r="G1630" s="95">
        <f t="shared" ref="G1630:Q1632" si="653">+G1631</f>
        <v>186940477824</v>
      </c>
      <c r="H1630" s="95">
        <f t="shared" si="653"/>
        <v>0</v>
      </c>
      <c r="I1630" s="95">
        <f t="shared" si="653"/>
        <v>0</v>
      </c>
      <c r="J1630" s="95">
        <f t="shared" si="653"/>
        <v>0</v>
      </c>
      <c r="K1630" s="95">
        <f t="shared" si="653"/>
        <v>0</v>
      </c>
      <c r="L1630" s="95">
        <f t="shared" si="653"/>
        <v>0</v>
      </c>
      <c r="M1630" s="95">
        <f t="shared" si="653"/>
        <v>186940477824</v>
      </c>
      <c r="N1630" s="95">
        <f t="shared" si="653"/>
        <v>186940477824</v>
      </c>
      <c r="O1630" s="95">
        <f t="shared" si="653"/>
        <v>186940477824</v>
      </c>
      <c r="P1630" s="95">
        <f t="shared" si="653"/>
        <v>17558442757</v>
      </c>
      <c r="Q1630" s="97">
        <f t="shared" si="653"/>
        <v>17558442757</v>
      </c>
    </row>
    <row r="1631" spans="1:17" ht="63" thickBot="1" x14ac:dyDescent="0.35">
      <c r="A1631" s="118" t="s">
        <v>435</v>
      </c>
      <c r="B1631" s="120" t="s">
        <v>245</v>
      </c>
      <c r="C1631" s="53"/>
      <c r="D1631" s="53"/>
      <c r="E1631" s="21"/>
      <c r="F1631" s="104" t="s">
        <v>244</v>
      </c>
      <c r="G1631" s="95">
        <f t="shared" si="653"/>
        <v>186940477824</v>
      </c>
      <c r="H1631" s="95">
        <f t="shared" si="653"/>
        <v>0</v>
      </c>
      <c r="I1631" s="95">
        <f t="shared" si="653"/>
        <v>0</v>
      </c>
      <c r="J1631" s="95">
        <f t="shared" si="653"/>
        <v>0</v>
      </c>
      <c r="K1631" s="95">
        <f t="shared" si="653"/>
        <v>0</v>
      </c>
      <c r="L1631" s="95">
        <f t="shared" si="653"/>
        <v>0</v>
      </c>
      <c r="M1631" s="95">
        <f t="shared" si="653"/>
        <v>186940477824</v>
      </c>
      <c r="N1631" s="95">
        <f t="shared" si="653"/>
        <v>186940477824</v>
      </c>
      <c r="O1631" s="95">
        <f t="shared" si="653"/>
        <v>186940477824</v>
      </c>
      <c r="P1631" s="95">
        <f t="shared" si="653"/>
        <v>17558442757</v>
      </c>
      <c r="Q1631" s="97">
        <f t="shared" si="653"/>
        <v>17558442757</v>
      </c>
    </row>
    <row r="1632" spans="1:17" ht="18.600000000000001" thickBot="1" x14ac:dyDescent="0.35">
      <c r="A1632" s="118" t="s">
        <v>435</v>
      </c>
      <c r="B1632" s="120" t="s">
        <v>246</v>
      </c>
      <c r="C1632" s="53"/>
      <c r="D1632" s="53"/>
      <c r="E1632" s="21"/>
      <c r="F1632" s="85" t="s">
        <v>221</v>
      </c>
      <c r="G1632" s="95">
        <f t="shared" si="653"/>
        <v>186940477824</v>
      </c>
      <c r="H1632" s="95">
        <f t="shared" si="653"/>
        <v>0</v>
      </c>
      <c r="I1632" s="95">
        <f t="shared" si="653"/>
        <v>0</v>
      </c>
      <c r="J1632" s="95">
        <f t="shared" si="653"/>
        <v>0</v>
      </c>
      <c r="K1632" s="95">
        <f t="shared" si="653"/>
        <v>0</v>
      </c>
      <c r="L1632" s="95">
        <f t="shared" si="653"/>
        <v>0</v>
      </c>
      <c r="M1632" s="95">
        <f t="shared" si="653"/>
        <v>186940477824</v>
      </c>
      <c r="N1632" s="95">
        <f t="shared" si="653"/>
        <v>186940477824</v>
      </c>
      <c r="O1632" s="95">
        <f t="shared" si="653"/>
        <v>186940477824</v>
      </c>
      <c r="P1632" s="95">
        <f t="shared" si="653"/>
        <v>17558442757</v>
      </c>
      <c r="Q1632" s="97">
        <f t="shared" si="653"/>
        <v>17558442757</v>
      </c>
    </row>
    <row r="1633" spans="1:17" ht="18.600000000000001" thickBot="1" x14ac:dyDescent="0.35">
      <c r="A1633" s="118" t="s">
        <v>435</v>
      </c>
      <c r="B1633" s="121" t="s">
        <v>247</v>
      </c>
      <c r="C1633" s="21" t="s">
        <v>175</v>
      </c>
      <c r="D1633" s="21">
        <v>11</v>
      </c>
      <c r="E1633" s="21" t="s">
        <v>22</v>
      </c>
      <c r="F1633" s="88" t="s">
        <v>211</v>
      </c>
      <c r="G1633" s="90">
        <v>186940477824</v>
      </c>
      <c r="H1633" s="90">
        <v>0</v>
      </c>
      <c r="I1633" s="90">
        <v>0</v>
      </c>
      <c r="J1633" s="90">
        <v>0</v>
      </c>
      <c r="K1633" s="90">
        <v>0</v>
      </c>
      <c r="L1633" s="90">
        <f t="shared" ref="L1633:L1696" si="654">+H1633-I1633+J1633-K1633</f>
        <v>0</v>
      </c>
      <c r="M1633" s="90">
        <f t="shared" ref="M1633:M1696" si="655">+G1633+L1633</f>
        <v>186940477824</v>
      </c>
      <c r="N1633" s="90">
        <v>186940477824</v>
      </c>
      <c r="O1633" s="90">
        <v>186940477824</v>
      </c>
      <c r="P1633" s="90">
        <v>17558442757</v>
      </c>
      <c r="Q1633" s="91">
        <v>17558442757</v>
      </c>
    </row>
    <row r="1634" spans="1:17" ht="63" thickBot="1" x14ac:dyDescent="0.35">
      <c r="A1634" s="118" t="s">
        <v>435</v>
      </c>
      <c r="B1634" s="120" t="s">
        <v>248</v>
      </c>
      <c r="C1634" s="21"/>
      <c r="D1634" s="21"/>
      <c r="E1634" s="21"/>
      <c r="F1634" s="85" t="s">
        <v>249</v>
      </c>
      <c r="G1634" s="95">
        <f t="shared" ref="G1634:Q1636" si="656">+G1635</f>
        <v>203096408219</v>
      </c>
      <c r="H1634" s="95">
        <f t="shared" si="656"/>
        <v>0</v>
      </c>
      <c r="I1634" s="95">
        <f t="shared" si="656"/>
        <v>0</v>
      </c>
      <c r="J1634" s="95">
        <f t="shared" si="656"/>
        <v>0</v>
      </c>
      <c r="K1634" s="95">
        <f t="shared" si="656"/>
        <v>0</v>
      </c>
      <c r="L1634" s="95">
        <f t="shared" si="656"/>
        <v>0</v>
      </c>
      <c r="M1634" s="95">
        <f t="shared" si="656"/>
        <v>203096408219</v>
      </c>
      <c r="N1634" s="95">
        <f t="shared" si="656"/>
        <v>203096408219</v>
      </c>
      <c r="O1634" s="95">
        <f t="shared" si="656"/>
        <v>203096408219</v>
      </c>
      <c r="P1634" s="95">
        <f t="shared" si="656"/>
        <v>10481033855</v>
      </c>
      <c r="Q1634" s="97">
        <f t="shared" si="656"/>
        <v>10481033855</v>
      </c>
    </row>
    <row r="1635" spans="1:17" ht="63" thickBot="1" x14ac:dyDescent="0.35">
      <c r="A1635" s="118" t="s">
        <v>435</v>
      </c>
      <c r="B1635" s="120" t="s">
        <v>250</v>
      </c>
      <c r="C1635" s="53"/>
      <c r="D1635" s="53"/>
      <c r="E1635" s="21"/>
      <c r="F1635" s="104" t="s">
        <v>249</v>
      </c>
      <c r="G1635" s="95">
        <f t="shared" si="656"/>
        <v>203096408219</v>
      </c>
      <c r="H1635" s="95">
        <f t="shared" si="656"/>
        <v>0</v>
      </c>
      <c r="I1635" s="95">
        <f t="shared" si="656"/>
        <v>0</v>
      </c>
      <c r="J1635" s="95">
        <f t="shared" si="656"/>
        <v>0</v>
      </c>
      <c r="K1635" s="95">
        <f t="shared" si="656"/>
        <v>0</v>
      </c>
      <c r="L1635" s="95">
        <f t="shared" si="656"/>
        <v>0</v>
      </c>
      <c r="M1635" s="95">
        <f t="shared" si="656"/>
        <v>203096408219</v>
      </c>
      <c r="N1635" s="95">
        <f t="shared" si="656"/>
        <v>203096408219</v>
      </c>
      <c r="O1635" s="95">
        <f t="shared" si="656"/>
        <v>203096408219</v>
      </c>
      <c r="P1635" s="95">
        <f t="shared" si="656"/>
        <v>10481033855</v>
      </c>
      <c r="Q1635" s="97">
        <f t="shared" si="656"/>
        <v>10481033855</v>
      </c>
    </row>
    <row r="1636" spans="1:17" ht="18.600000000000001" thickBot="1" x14ac:dyDescent="0.35">
      <c r="A1636" s="118" t="s">
        <v>435</v>
      </c>
      <c r="B1636" s="120" t="s">
        <v>251</v>
      </c>
      <c r="C1636" s="53"/>
      <c r="D1636" s="53"/>
      <c r="E1636" s="21"/>
      <c r="F1636" s="85" t="s">
        <v>221</v>
      </c>
      <c r="G1636" s="95">
        <f t="shared" si="656"/>
        <v>203096408219</v>
      </c>
      <c r="H1636" s="95">
        <f t="shared" si="656"/>
        <v>0</v>
      </c>
      <c r="I1636" s="95">
        <f t="shared" si="656"/>
        <v>0</v>
      </c>
      <c r="J1636" s="95">
        <f t="shared" si="656"/>
        <v>0</v>
      </c>
      <c r="K1636" s="95">
        <f t="shared" si="656"/>
        <v>0</v>
      </c>
      <c r="L1636" s="95">
        <f t="shared" si="656"/>
        <v>0</v>
      </c>
      <c r="M1636" s="95">
        <f t="shared" si="656"/>
        <v>203096408219</v>
      </c>
      <c r="N1636" s="95">
        <f t="shared" si="656"/>
        <v>203096408219</v>
      </c>
      <c r="O1636" s="95">
        <f t="shared" si="656"/>
        <v>203096408219</v>
      </c>
      <c r="P1636" s="95">
        <f t="shared" si="656"/>
        <v>10481033855</v>
      </c>
      <c r="Q1636" s="97">
        <f t="shared" si="656"/>
        <v>10481033855</v>
      </c>
    </row>
    <row r="1637" spans="1:17" ht="18.600000000000001" thickBot="1" x14ac:dyDescent="0.35">
      <c r="A1637" s="118" t="s">
        <v>435</v>
      </c>
      <c r="B1637" s="121" t="s">
        <v>252</v>
      </c>
      <c r="C1637" s="21" t="s">
        <v>175</v>
      </c>
      <c r="D1637" s="21">
        <v>11</v>
      </c>
      <c r="E1637" s="21" t="s">
        <v>22</v>
      </c>
      <c r="F1637" s="88" t="s">
        <v>211</v>
      </c>
      <c r="G1637" s="90">
        <v>203096408219</v>
      </c>
      <c r="H1637" s="90">
        <v>0</v>
      </c>
      <c r="I1637" s="90">
        <v>0</v>
      </c>
      <c r="J1637" s="90">
        <v>0</v>
      </c>
      <c r="K1637" s="90">
        <v>0</v>
      </c>
      <c r="L1637" s="90">
        <f t="shared" si="654"/>
        <v>0</v>
      </c>
      <c r="M1637" s="90">
        <f t="shared" si="655"/>
        <v>203096408219</v>
      </c>
      <c r="N1637" s="90">
        <v>203096408219</v>
      </c>
      <c r="O1637" s="90">
        <v>203096408219</v>
      </c>
      <c r="P1637" s="90">
        <v>10481033855</v>
      </c>
      <c r="Q1637" s="91">
        <v>10481033855</v>
      </c>
    </row>
    <row r="1638" spans="1:17" ht="31.8" thickBot="1" x14ac:dyDescent="0.35">
      <c r="A1638" s="118" t="s">
        <v>435</v>
      </c>
      <c r="B1638" s="125" t="s">
        <v>253</v>
      </c>
      <c r="C1638" s="21"/>
      <c r="D1638" s="21"/>
      <c r="E1638" s="21"/>
      <c r="F1638" s="85" t="s">
        <v>256</v>
      </c>
      <c r="G1638" s="95">
        <f>+G1639</f>
        <v>15000000000</v>
      </c>
      <c r="H1638" s="95">
        <f>+H1639</f>
        <v>0</v>
      </c>
      <c r="I1638" s="95">
        <f t="shared" ref="I1638:K1639" si="657">+I1639</f>
        <v>0</v>
      </c>
      <c r="J1638" s="95">
        <f t="shared" si="657"/>
        <v>0</v>
      </c>
      <c r="K1638" s="95">
        <f t="shared" si="657"/>
        <v>0</v>
      </c>
      <c r="L1638" s="95">
        <f t="shared" si="654"/>
        <v>0</v>
      </c>
      <c r="M1638" s="95">
        <f t="shared" si="655"/>
        <v>15000000000</v>
      </c>
      <c r="N1638" s="95">
        <f t="shared" ref="N1638:Q1639" si="658">+N1639</f>
        <v>10622021409.860001</v>
      </c>
      <c r="O1638" s="95">
        <f t="shared" si="658"/>
        <v>9362545091.1399994</v>
      </c>
      <c r="P1638" s="95">
        <f t="shared" si="658"/>
        <v>4477420644.9400005</v>
      </c>
      <c r="Q1638" s="97">
        <f t="shared" si="658"/>
        <v>4474759606.9400005</v>
      </c>
    </row>
    <row r="1639" spans="1:17" ht="31.8" thickBot="1" x14ac:dyDescent="0.35">
      <c r="A1639" s="118" t="s">
        <v>435</v>
      </c>
      <c r="B1639" s="120" t="s">
        <v>255</v>
      </c>
      <c r="C1639" s="53"/>
      <c r="D1639" s="53"/>
      <c r="E1639" s="21"/>
      <c r="F1639" s="85" t="s">
        <v>256</v>
      </c>
      <c r="G1639" s="95">
        <f t="shared" ref="G1639:M1639" si="659">+G1640</f>
        <v>15000000000</v>
      </c>
      <c r="H1639" s="95">
        <f t="shared" si="659"/>
        <v>0</v>
      </c>
      <c r="I1639" s="95">
        <f t="shared" si="659"/>
        <v>0</v>
      </c>
      <c r="J1639" s="95">
        <f t="shared" si="657"/>
        <v>0</v>
      </c>
      <c r="K1639" s="95">
        <f t="shared" si="657"/>
        <v>0</v>
      </c>
      <c r="L1639" s="95">
        <f t="shared" si="659"/>
        <v>0</v>
      </c>
      <c r="M1639" s="95">
        <f t="shared" si="659"/>
        <v>15000000000</v>
      </c>
      <c r="N1639" s="95">
        <f t="shared" si="658"/>
        <v>10622021409.860001</v>
      </c>
      <c r="O1639" s="95">
        <f t="shared" si="658"/>
        <v>9362545091.1399994</v>
      </c>
      <c r="P1639" s="95">
        <f t="shared" si="658"/>
        <v>4477420644.9400005</v>
      </c>
      <c r="Q1639" s="97">
        <f t="shared" si="658"/>
        <v>4474759606.9400005</v>
      </c>
    </row>
    <row r="1640" spans="1:17" ht="47.4" thickBot="1" x14ac:dyDescent="0.35">
      <c r="A1640" s="118" t="s">
        <v>435</v>
      </c>
      <c r="B1640" s="120" t="s">
        <v>257</v>
      </c>
      <c r="C1640" s="53"/>
      <c r="D1640" s="53"/>
      <c r="E1640" s="21"/>
      <c r="F1640" s="85" t="s">
        <v>258</v>
      </c>
      <c r="G1640" s="95">
        <f>SUM(G1641:G1643)</f>
        <v>15000000000</v>
      </c>
      <c r="H1640" s="95">
        <f>SUM(H1641:H1643)</f>
        <v>0</v>
      </c>
      <c r="I1640" s="95">
        <f t="shared" ref="I1640:Q1640" si="660">SUM(I1641:I1643)</f>
        <v>0</v>
      </c>
      <c r="J1640" s="95">
        <f t="shared" si="660"/>
        <v>0</v>
      </c>
      <c r="K1640" s="95">
        <f t="shared" si="660"/>
        <v>0</v>
      </c>
      <c r="L1640" s="95">
        <f t="shared" si="660"/>
        <v>0</v>
      </c>
      <c r="M1640" s="95">
        <f t="shared" si="660"/>
        <v>15000000000</v>
      </c>
      <c r="N1640" s="95">
        <f t="shared" si="660"/>
        <v>10622021409.860001</v>
      </c>
      <c r="O1640" s="95">
        <f t="shared" si="660"/>
        <v>9362545091.1399994</v>
      </c>
      <c r="P1640" s="95">
        <f t="shared" si="660"/>
        <v>4477420644.9400005</v>
      </c>
      <c r="Q1640" s="97">
        <f t="shared" si="660"/>
        <v>4474759606.9400005</v>
      </c>
    </row>
    <row r="1641" spans="1:17" ht="18.600000000000001" thickBot="1" x14ac:dyDescent="0.35">
      <c r="A1641" s="118" t="s">
        <v>435</v>
      </c>
      <c r="B1641" s="121" t="s">
        <v>259</v>
      </c>
      <c r="C1641" s="21" t="s">
        <v>175</v>
      </c>
      <c r="D1641" s="21">
        <v>11</v>
      </c>
      <c r="E1641" s="21" t="s">
        <v>22</v>
      </c>
      <c r="F1641" s="88" t="s">
        <v>211</v>
      </c>
      <c r="G1641" s="90">
        <v>6455000000</v>
      </c>
      <c r="H1641" s="90">
        <v>0</v>
      </c>
      <c r="I1641" s="90">
        <v>0</v>
      </c>
      <c r="J1641" s="90">
        <v>0</v>
      </c>
      <c r="K1641" s="90">
        <v>0</v>
      </c>
      <c r="L1641" s="90">
        <f t="shared" si="654"/>
        <v>0</v>
      </c>
      <c r="M1641" s="90">
        <f t="shared" si="655"/>
        <v>6455000000</v>
      </c>
      <c r="N1641" s="90">
        <v>6274501462.3999996</v>
      </c>
      <c r="O1641" s="90">
        <v>6201637232.3999996</v>
      </c>
      <c r="P1641" s="90">
        <v>2932801810.8099999</v>
      </c>
      <c r="Q1641" s="91">
        <v>2931790930.8099999</v>
      </c>
    </row>
    <row r="1642" spans="1:17" ht="18.600000000000001" thickBot="1" x14ac:dyDescent="0.35">
      <c r="A1642" s="118" t="s">
        <v>435</v>
      </c>
      <c r="B1642" s="121" t="s">
        <v>259</v>
      </c>
      <c r="C1642" s="21" t="s">
        <v>175</v>
      </c>
      <c r="D1642" s="21">
        <v>54</v>
      </c>
      <c r="E1642" s="21" t="s">
        <v>22</v>
      </c>
      <c r="F1642" s="88" t="s">
        <v>211</v>
      </c>
      <c r="G1642" s="90">
        <v>1000000000</v>
      </c>
      <c r="H1642" s="90">
        <v>0</v>
      </c>
      <c r="I1642" s="90">
        <v>0</v>
      </c>
      <c r="J1642" s="90">
        <v>0</v>
      </c>
      <c r="K1642" s="90">
        <v>0</v>
      </c>
      <c r="L1642" s="90">
        <f t="shared" si="654"/>
        <v>0</v>
      </c>
      <c r="M1642" s="90">
        <f t="shared" si="655"/>
        <v>1000000000</v>
      </c>
      <c r="N1642" s="90">
        <v>825552800</v>
      </c>
      <c r="O1642" s="90">
        <v>223059209</v>
      </c>
      <c r="P1642" s="90">
        <v>147710345</v>
      </c>
      <c r="Q1642" s="91">
        <v>146060187</v>
      </c>
    </row>
    <row r="1643" spans="1:17" ht="18.600000000000001" thickBot="1" x14ac:dyDescent="0.35">
      <c r="A1643" s="118" t="s">
        <v>435</v>
      </c>
      <c r="B1643" s="121" t="s">
        <v>259</v>
      </c>
      <c r="C1643" s="21" t="s">
        <v>21</v>
      </c>
      <c r="D1643" s="21">
        <v>20</v>
      </c>
      <c r="E1643" s="21" t="s">
        <v>22</v>
      </c>
      <c r="F1643" s="88" t="s">
        <v>211</v>
      </c>
      <c r="G1643" s="90">
        <v>7545000000</v>
      </c>
      <c r="H1643" s="90">
        <v>0</v>
      </c>
      <c r="I1643" s="90">
        <v>0</v>
      </c>
      <c r="J1643" s="90">
        <v>0</v>
      </c>
      <c r="K1643" s="90">
        <v>0</v>
      </c>
      <c r="L1643" s="90">
        <f t="shared" si="654"/>
        <v>0</v>
      </c>
      <c r="M1643" s="90">
        <f t="shared" si="655"/>
        <v>7545000000</v>
      </c>
      <c r="N1643" s="90">
        <v>3521967147.46</v>
      </c>
      <c r="O1643" s="90">
        <v>2937848649.7399998</v>
      </c>
      <c r="P1643" s="90">
        <v>1396908489.1300001</v>
      </c>
      <c r="Q1643" s="91">
        <v>1396908489.1300001</v>
      </c>
    </row>
    <row r="1644" spans="1:17" ht="63" thickBot="1" x14ac:dyDescent="0.35">
      <c r="A1644" s="118" t="s">
        <v>435</v>
      </c>
      <c r="B1644" s="120" t="s">
        <v>260</v>
      </c>
      <c r="C1644" s="53"/>
      <c r="D1644" s="53"/>
      <c r="E1644" s="21"/>
      <c r="F1644" s="85" t="s">
        <v>261</v>
      </c>
      <c r="G1644" s="95">
        <f t="shared" ref="G1644:Q1646" si="661">+G1645</f>
        <v>232164420822</v>
      </c>
      <c r="H1644" s="95">
        <f t="shared" si="661"/>
        <v>0</v>
      </c>
      <c r="I1644" s="95">
        <f t="shared" si="661"/>
        <v>0</v>
      </c>
      <c r="J1644" s="95">
        <f t="shared" si="661"/>
        <v>0</v>
      </c>
      <c r="K1644" s="95">
        <f t="shared" si="661"/>
        <v>0</v>
      </c>
      <c r="L1644" s="95">
        <f t="shared" si="661"/>
        <v>0</v>
      </c>
      <c r="M1644" s="95">
        <f t="shared" si="661"/>
        <v>232164420822</v>
      </c>
      <c r="N1644" s="95">
        <f t="shared" si="661"/>
        <v>232164420822</v>
      </c>
      <c r="O1644" s="95">
        <f t="shared" si="661"/>
        <v>232164420822</v>
      </c>
      <c r="P1644" s="95">
        <f t="shared" si="661"/>
        <v>0</v>
      </c>
      <c r="Q1644" s="97">
        <f t="shared" si="661"/>
        <v>0</v>
      </c>
    </row>
    <row r="1645" spans="1:17" ht="63" thickBot="1" x14ac:dyDescent="0.35">
      <c r="A1645" s="118" t="s">
        <v>435</v>
      </c>
      <c r="B1645" s="120" t="s">
        <v>262</v>
      </c>
      <c r="C1645" s="21"/>
      <c r="D1645" s="21"/>
      <c r="E1645" s="21"/>
      <c r="F1645" s="104" t="s">
        <v>261</v>
      </c>
      <c r="G1645" s="95">
        <f t="shared" si="661"/>
        <v>232164420822</v>
      </c>
      <c r="H1645" s="95">
        <f t="shared" si="661"/>
        <v>0</v>
      </c>
      <c r="I1645" s="95">
        <f t="shared" si="661"/>
        <v>0</v>
      </c>
      <c r="J1645" s="95">
        <f t="shared" si="661"/>
        <v>0</v>
      </c>
      <c r="K1645" s="95">
        <f t="shared" si="661"/>
        <v>0</v>
      </c>
      <c r="L1645" s="95">
        <f t="shared" si="661"/>
        <v>0</v>
      </c>
      <c r="M1645" s="95">
        <f t="shared" si="661"/>
        <v>232164420822</v>
      </c>
      <c r="N1645" s="95">
        <f t="shared" si="661"/>
        <v>232164420822</v>
      </c>
      <c r="O1645" s="95">
        <f t="shared" si="661"/>
        <v>232164420822</v>
      </c>
      <c r="P1645" s="95">
        <f t="shared" si="661"/>
        <v>0</v>
      </c>
      <c r="Q1645" s="97">
        <f t="shared" si="661"/>
        <v>0</v>
      </c>
    </row>
    <row r="1646" spans="1:17" ht="18.600000000000001" thickBot="1" x14ac:dyDescent="0.35">
      <c r="A1646" s="118" t="s">
        <v>435</v>
      </c>
      <c r="B1646" s="120" t="s">
        <v>263</v>
      </c>
      <c r="C1646" s="21"/>
      <c r="D1646" s="21"/>
      <c r="E1646" s="21"/>
      <c r="F1646" s="85" t="s">
        <v>221</v>
      </c>
      <c r="G1646" s="95">
        <f>+G1647</f>
        <v>232164420822</v>
      </c>
      <c r="H1646" s="95">
        <f t="shared" si="661"/>
        <v>0</v>
      </c>
      <c r="I1646" s="95">
        <f t="shared" si="661"/>
        <v>0</v>
      </c>
      <c r="J1646" s="95">
        <f t="shared" si="661"/>
        <v>0</v>
      </c>
      <c r="K1646" s="95">
        <f t="shared" si="661"/>
        <v>0</v>
      </c>
      <c r="L1646" s="95">
        <f t="shared" si="661"/>
        <v>0</v>
      </c>
      <c r="M1646" s="95">
        <f t="shared" si="661"/>
        <v>232164420822</v>
      </c>
      <c r="N1646" s="95">
        <f t="shared" si="661"/>
        <v>232164420822</v>
      </c>
      <c r="O1646" s="95">
        <f t="shared" si="661"/>
        <v>232164420822</v>
      </c>
      <c r="P1646" s="95">
        <f t="shared" si="661"/>
        <v>0</v>
      </c>
      <c r="Q1646" s="97">
        <f t="shared" si="661"/>
        <v>0</v>
      </c>
    </row>
    <row r="1647" spans="1:17" ht="18.600000000000001" thickBot="1" x14ac:dyDescent="0.35">
      <c r="A1647" s="118" t="s">
        <v>435</v>
      </c>
      <c r="B1647" s="121" t="s">
        <v>264</v>
      </c>
      <c r="C1647" s="21" t="s">
        <v>175</v>
      </c>
      <c r="D1647" s="21">
        <v>11</v>
      </c>
      <c r="E1647" s="21" t="s">
        <v>22</v>
      </c>
      <c r="F1647" s="88" t="s">
        <v>211</v>
      </c>
      <c r="G1647" s="90">
        <v>232164420822</v>
      </c>
      <c r="H1647" s="90">
        <v>0</v>
      </c>
      <c r="I1647" s="90">
        <v>0</v>
      </c>
      <c r="J1647" s="90">
        <v>0</v>
      </c>
      <c r="K1647" s="90">
        <v>0</v>
      </c>
      <c r="L1647" s="90">
        <f t="shared" si="654"/>
        <v>0</v>
      </c>
      <c r="M1647" s="90">
        <f t="shared" si="655"/>
        <v>232164420822</v>
      </c>
      <c r="N1647" s="90">
        <v>232164420822</v>
      </c>
      <c r="O1647" s="90">
        <v>232164420822</v>
      </c>
      <c r="P1647" s="90">
        <v>0</v>
      </c>
      <c r="Q1647" s="91">
        <v>0</v>
      </c>
    </row>
    <row r="1648" spans="1:17" ht="47.4" thickBot="1" x14ac:dyDescent="0.35">
      <c r="A1648" s="118" t="s">
        <v>435</v>
      </c>
      <c r="B1648" s="120" t="s">
        <v>265</v>
      </c>
      <c r="C1648" s="53"/>
      <c r="D1648" s="53"/>
      <c r="E1648" s="53"/>
      <c r="F1648" s="85" t="s">
        <v>266</v>
      </c>
      <c r="G1648" s="95">
        <f t="shared" ref="G1648:Q1650" si="662">+G1649</f>
        <v>231825213115</v>
      </c>
      <c r="H1648" s="95">
        <f t="shared" si="662"/>
        <v>0</v>
      </c>
      <c r="I1648" s="95">
        <f t="shared" si="662"/>
        <v>0</v>
      </c>
      <c r="J1648" s="95">
        <f t="shared" si="662"/>
        <v>0</v>
      </c>
      <c r="K1648" s="95">
        <f t="shared" si="662"/>
        <v>0</v>
      </c>
      <c r="L1648" s="95">
        <f t="shared" si="662"/>
        <v>0</v>
      </c>
      <c r="M1648" s="95">
        <f t="shared" si="662"/>
        <v>231825213115</v>
      </c>
      <c r="N1648" s="95">
        <f t="shared" si="662"/>
        <v>231825213115</v>
      </c>
      <c r="O1648" s="95">
        <f t="shared" si="662"/>
        <v>231825213115</v>
      </c>
      <c r="P1648" s="95">
        <f t="shared" si="662"/>
        <v>0</v>
      </c>
      <c r="Q1648" s="97">
        <f t="shared" si="662"/>
        <v>0</v>
      </c>
    </row>
    <row r="1649" spans="1:17" ht="47.4" thickBot="1" x14ac:dyDescent="0.35">
      <c r="A1649" s="118" t="s">
        <v>435</v>
      </c>
      <c r="B1649" s="120" t="s">
        <v>267</v>
      </c>
      <c r="C1649" s="21"/>
      <c r="D1649" s="21"/>
      <c r="E1649" s="21"/>
      <c r="F1649" s="85" t="s">
        <v>266</v>
      </c>
      <c r="G1649" s="95">
        <f t="shared" si="662"/>
        <v>231825213115</v>
      </c>
      <c r="H1649" s="95">
        <f t="shared" si="662"/>
        <v>0</v>
      </c>
      <c r="I1649" s="95">
        <f t="shared" si="662"/>
        <v>0</v>
      </c>
      <c r="J1649" s="95">
        <f t="shared" si="662"/>
        <v>0</v>
      </c>
      <c r="K1649" s="95">
        <f t="shared" si="662"/>
        <v>0</v>
      </c>
      <c r="L1649" s="95">
        <f t="shared" si="662"/>
        <v>0</v>
      </c>
      <c r="M1649" s="95">
        <f t="shared" si="662"/>
        <v>231825213115</v>
      </c>
      <c r="N1649" s="95">
        <f t="shared" si="662"/>
        <v>231825213115</v>
      </c>
      <c r="O1649" s="95">
        <f t="shared" si="662"/>
        <v>231825213115</v>
      </c>
      <c r="P1649" s="95">
        <f t="shared" si="662"/>
        <v>0</v>
      </c>
      <c r="Q1649" s="97">
        <f t="shared" si="662"/>
        <v>0</v>
      </c>
    </row>
    <row r="1650" spans="1:17" ht="18.600000000000001" thickBot="1" x14ac:dyDescent="0.35">
      <c r="A1650" s="118" t="s">
        <v>435</v>
      </c>
      <c r="B1650" s="120" t="s">
        <v>268</v>
      </c>
      <c r="C1650" s="21"/>
      <c r="D1650" s="21"/>
      <c r="E1650" s="21"/>
      <c r="F1650" s="85" t="s">
        <v>221</v>
      </c>
      <c r="G1650" s="95">
        <f t="shared" si="662"/>
        <v>231825213115</v>
      </c>
      <c r="H1650" s="95">
        <f t="shared" si="662"/>
        <v>0</v>
      </c>
      <c r="I1650" s="95">
        <f t="shared" si="662"/>
        <v>0</v>
      </c>
      <c r="J1650" s="95">
        <f t="shared" si="662"/>
        <v>0</v>
      </c>
      <c r="K1650" s="95">
        <f t="shared" si="662"/>
        <v>0</v>
      </c>
      <c r="L1650" s="95">
        <f t="shared" si="662"/>
        <v>0</v>
      </c>
      <c r="M1650" s="95">
        <f t="shared" si="662"/>
        <v>231825213115</v>
      </c>
      <c r="N1650" s="95">
        <f t="shared" si="662"/>
        <v>231825213115</v>
      </c>
      <c r="O1650" s="95">
        <f t="shared" si="662"/>
        <v>231825213115</v>
      </c>
      <c r="P1650" s="95">
        <f t="shared" si="662"/>
        <v>0</v>
      </c>
      <c r="Q1650" s="97">
        <f t="shared" si="662"/>
        <v>0</v>
      </c>
    </row>
    <row r="1651" spans="1:17" ht="18.600000000000001" thickBot="1" x14ac:dyDescent="0.35">
      <c r="A1651" s="118" t="s">
        <v>435</v>
      </c>
      <c r="B1651" s="121" t="s">
        <v>269</v>
      </c>
      <c r="C1651" s="21" t="s">
        <v>175</v>
      </c>
      <c r="D1651" s="21">
        <v>11</v>
      </c>
      <c r="E1651" s="21" t="s">
        <v>22</v>
      </c>
      <c r="F1651" s="88" t="s">
        <v>211</v>
      </c>
      <c r="G1651" s="90">
        <v>231825213115</v>
      </c>
      <c r="H1651" s="90">
        <v>0</v>
      </c>
      <c r="I1651" s="90">
        <v>0</v>
      </c>
      <c r="J1651" s="90">
        <v>0</v>
      </c>
      <c r="K1651" s="90">
        <v>0</v>
      </c>
      <c r="L1651" s="90">
        <f t="shared" si="654"/>
        <v>0</v>
      </c>
      <c r="M1651" s="90">
        <f t="shared" si="655"/>
        <v>231825213115</v>
      </c>
      <c r="N1651" s="90">
        <v>231825213115</v>
      </c>
      <c r="O1651" s="90">
        <v>231825213115</v>
      </c>
      <c r="P1651" s="90">
        <v>0</v>
      </c>
      <c r="Q1651" s="91">
        <v>0</v>
      </c>
    </row>
    <row r="1652" spans="1:17" ht="63" thickBot="1" x14ac:dyDescent="0.35">
      <c r="A1652" s="118" t="s">
        <v>435</v>
      </c>
      <c r="B1652" s="120" t="s">
        <v>270</v>
      </c>
      <c r="C1652" s="53"/>
      <c r="D1652" s="53"/>
      <c r="E1652" s="53"/>
      <c r="F1652" s="85" t="s">
        <v>271</v>
      </c>
      <c r="G1652" s="95">
        <f t="shared" ref="G1652:Q1654" si="663">+G1653</f>
        <v>126080065359</v>
      </c>
      <c r="H1652" s="95">
        <f t="shared" si="663"/>
        <v>0</v>
      </c>
      <c r="I1652" s="95">
        <f t="shared" si="663"/>
        <v>0</v>
      </c>
      <c r="J1652" s="95">
        <f t="shared" si="663"/>
        <v>0</v>
      </c>
      <c r="K1652" s="95">
        <f t="shared" si="663"/>
        <v>0</v>
      </c>
      <c r="L1652" s="95">
        <f t="shared" si="663"/>
        <v>0</v>
      </c>
      <c r="M1652" s="95">
        <f t="shared" si="663"/>
        <v>126080065359</v>
      </c>
      <c r="N1652" s="95">
        <f t="shared" si="663"/>
        <v>126080065359</v>
      </c>
      <c r="O1652" s="95">
        <f t="shared" si="663"/>
        <v>126080065359</v>
      </c>
      <c r="P1652" s="95">
        <f t="shared" si="663"/>
        <v>0</v>
      </c>
      <c r="Q1652" s="97">
        <f t="shared" si="663"/>
        <v>0</v>
      </c>
    </row>
    <row r="1653" spans="1:17" ht="63" thickBot="1" x14ac:dyDescent="0.35">
      <c r="A1653" s="118" t="s">
        <v>435</v>
      </c>
      <c r="B1653" s="120" t="s">
        <v>272</v>
      </c>
      <c r="C1653" s="21"/>
      <c r="D1653" s="21"/>
      <c r="E1653" s="21"/>
      <c r="F1653" s="104" t="s">
        <v>271</v>
      </c>
      <c r="G1653" s="95">
        <f t="shared" si="663"/>
        <v>126080065359</v>
      </c>
      <c r="H1653" s="95">
        <f t="shared" si="663"/>
        <v>0</v>
      </c>
      <c r="I1653" s="95">
        <f t="shared" si="663"/>
        <v>0</v>
      </c>
      <c r="J1653" s="95">
        <f t="shared" si="663"/>
        <v>0</v>
      </c>
      <c r="K1653" s="95">
        <f t="shared" si="663"/>
        <v>0</v>
      </c>
      <c r="L1653" s="95">
        <f t="shared" si="663"/>
        <v>0</v>
      </c>
      <c r="M1653" s="95">
        <f t="shared" si="663"/>
        <v>126080065359</v>
      </c>
      <c r="N1653" s="95">
        <f t="shared" si="663"/>
        <v>126080065359</v>
      </c>
      <c r="O1653" s="95">
        <f t="shared" si="663"/>
        <v>126080065359</v>
      </c>
      <c r="P1653" s="95">
        <f t="shared" si="663"/>
        <v>0</v>
      </c>
      <c r="Q1653" s="97">
        <f t="shared" si="663"/>
        <v>0</v>
      </c>
    </row>
    <row r="1654" spans="1:17" ht="18.600000000000001" thickBot="1" x14ac:dyDescent="0.35">
      <c r="A1654" s="118" t="s">
        <v>435</v>
      </c>
      <c r="B1654" s="120" t="s">
        <v>273</v>
      </c>
      <c r="C1654" s="21"/>
      <c r="D1654" s="21"/>
      <c r="E1654" s="21"/>
      <c r="F1654" s="85" t="s">
        <v>221</v>
      </c>
      <c r="G1654" s="95">
        <f t="shared" si="663"/>
        <v>126080065359</v>
      </c>
      <c r="H1654" s="95">
        <f t="shared" si="663"/>
        <v>0</v>
      </c>
      <c r="I1654" s="95">
        <f t="shared" si="663"/>
        <v>0</v>
      </c>
      <c r="J1654" s="95">
        <f t="shared" si="663"/>
        <v>0</v>
      </c>
      <c r="K1654" s="95">
        <f t="shared" si="663"/>
        <v>0</v>
      </c>
      <c r="L1654" s="95">
        <f t="shared" si="663"/>
        <v>0</v>
      </c>
      <c r="M1654" s="95">
        <f t="shared" si="663"/>
        <v>126080065359</v>
      </c>
      <c r="N1654" s="95">
        <f t="shared" si="663"/>
        <v>126080065359</v>
      </c>
      <c r="O1654" s="95">
        <f t="shared" si="663"/>
        <v>126080065359</v>
      </c>
      <c r="P1654" s="95">
        <f t="shared" si="663"/>
        <v>0</v>
      </c>
      <c r="Q1654" s="97">
        <f t="shared" si="663"/>
        <v>0</v>
      </c>
    </row>
    <row r="1655" spans="1:17" ht="18.600000000000001" thickBot="1" x14ac:dyDescent="0.35">
      <c r="A1655" s="118" t="s">
        <v>435</v>
      </c>
      <c r="B1655" s="121" t="s">
        <v>274</v>
      </c>
      <c r="C1655" s="21" t="s">
        <v>175</v>
      </c>
      <c r="D1655" s="21">
        <v>11</v>
      </c>
      <c r="E1655" s="21" t="s">
        <v>22</v>
      </c>
      <c r="F1655" s="88" t="s">
        <v>211</v>
      </c>
      <c r="G1655" s="90">
        <v>126080065359</v>
      </c>
      <c r="H1655" s="90">
        <v>0</v>
      </c>
      <c r="I1655" s="90">
        <v>0</v>
      </c>
      <c r="J1655" s="90">
        <v>0</v>
      </c>
      <c r="K1655" s="90">
        <v>0</v>
      </c>
      <c r="L1655" s="90">
        <f t="shared" si="654"/>
        <v>0</v>
      </c>
      <c r="M1655" s="90">
        <f t="shared" si="655"/>
        <v>126080065359</v>
      </c>
      <c r="N1655" s="90">
        <v>126080065359</v>
      </c>
      <c r="O1655" s="90">
        <v>126080065359</v>
      </c>
      <c r="P1655" s="90">
        <v>0</v>
      </c>
      <c r="Q1655" s="91">
        <v>0</v>
      </c>
    </row>
    <row r="1656" spans="1:17" ht="63" thickBot="1" x14ac:dyDescent="0.35">
      <c r="A1656" s="118" t="s">
        <v>435</v>
      </c>
      <c r="B1656" s="120" t="s">
        <v>275</v>
      </c>
      <c r="C1656" s="53"/>
      <c r="D1656" s="53"/>
      <c r="E1656" s="53"/>
      <c r="F1656" s="85" t="s">
        <v>276</v>
      </c>
      <c r="G1656" s="95">
        <f t="shared" ref="G1656:Q1658" si="664">+G1657</f>
        <v>91282312485</v>
      </c>
      <c r="H1656" s="95">
        <f t="shared" si="664"/>
        <v>0</v>
      </c>
      <c r="I1656" s="95">
        <f t="shared" si="664"/>
        <v>0</v>
      </c>
      <c r="J1656" s="95">
        <f t="shared" si="664"/>
        <v>0</v>
      </c>
      <c r="K1656" s="95">
        <f t="shared" si="664"/>
        <v>0</v>
      </c>
      <c r="L1656" s="95">
        <f t="shared" si="664"/>
        <v>0</v>
      </c>
      <c r="M1656" s="95">
        <f t="shared" si="664"/>
        <v>91282312485</v>
      </c>
      <c r="N1656" s="95">
        <f t="shared" si="664"/>
        <v>91282312485</v>
      </c>
      <c r="O1656" s="95">
        <f t="shared" si="664"/>
        <v>91282312485</v>
      </c>
      <c r="P1656" s="95">
        <f t="shared" si="664"/>
        <v>0</v>
      </c>
      <c r="Q1656" s="97">
        <f t="shared" si="664"/>
        <v>0</v>
      </c>
    </row>
    <row r="1657" spans="1:17" ht="63" thickBot="1" x14ac:dyDescent="0.35">
      <c r="A1657" s="118" t="s">
        <v>435</v>
      </c>
      <c r="B1657" s="120" t="s">
        <v>277</v>
      </c>
      <c r="C1657" s="21"/>
      <c r="D1657" s="21"/>
      <c r="E1657" s="21"/>
      <c r="F1657" s="104" t="s">
        <v>276</v>
      </c>
      <c r="G1657" s="95">
        <f t="shared" si="664"/>
        <v>91282312485</v>
      </c>
      <c r="H1657" s="95">
        <f t="shared" si="664"/>
        <v>0</v>
      </c>
      <c r="I1657" s="95">
        <f t="shared" si="664"/>
        <v>0</v>
      </c>
      <c r="J1657" s="95">
        <f t="shared" si="664"/>
        <v>0</v>
      </c>
      <c r="K1657" s="95">
        <f t="shared" si="664"/>
        <v>0</v>
      </c>
      <c r="L1657" s="95">
        <f t="shared" si="664"/>
        <v>0</v>
      </c>
      <c r="M1657" s="95">
        <f t="shared" si="664"/>
        <v>91282312485</v>
      </c>
      <c r="N1657" s="95">
        <f t="shared" si="664"/>
        <v>91282312485</v>
      </c>
      <c r="O1657" s="95">
        <f t="shared" si="664"/>
        <v>91282312485</v>
      </c>
      <c r="P1657" s="95">
        <f t="shared" si="664"/>
        <v>0</v>
      </c>
      <c r="Q1657" s="97">
        <f t="shared" si="664"/>
        <v>0</v>
      </c>
    </row>
    <row r="1658" spans="1:17" ht="18.600000000000001" thickBot="1" x14ac:dyDescent="0.35">
      <c r="A1658" s="118" t="s">
        <v>435</v>
      </c>
      <c r="B1658" s="120" t="s">
        <v>278</v>
      </c>
      <c r="C1658" s="21"/>
      <c r="D1658" s="21"/>
      <c r="E1658" s="21"/>
      <c r="F1658" s="85" t="s">
        <v>221</v>
      </c>
      <c r="G1658" s="95">
        <f t="shared" si="664"/>
        <v>91282312485</v>
      </c>
      <c r="H1658" s="95">
        <f t="shared" si="664"/>
        <v>0</v>
      </c>
      <c r="I1658" s="95">
        <f t="shared" si="664"/>
        <v>0</v>
      </c>
      <c r="J1658" s="95">
        <f t="shared" si="664"/>
        <v>0</v>
      </c>
      <c r="K1658" s="95">
        <f t="shared" si="664"/>
        <v>0</v>
      </c>
      <c r="L1658" s="95">
        <f t="shared" si="664"/>
        <v>0</v>
      </c>
      <c r="M1658" s="95">
        <f t="shared" si="664"/>
        <v>91282312485</v>
      </c>
      <c r="N1658" s="95">
        <f t="shared" si="664"/>
        <v>91282312485</v>
      </c>
      <c r="O1658" s="95">
        <f t="shared" si="664"/>
        <v>91282312485</v>
      </c>
      <c r="P1658" s="95">
        <f t="shared" si="664"/>
        <v>0</v>
      </c>
      <c r="Q1658" s="97">
        <f t="shared" si="664"/>
        <v>0</v>
      </c>
    </row>
    <row r="1659" spans="1:17" ht="18.600000000000001" thickBot="1" x14ac:dyDescent="0.35">
      <c r="A1659" s="118" t="s">
        <v>435</v>
      </c>
      <c r="B1659" s="121" t="s">
        <v>279</v>
      </c>
      <c r="C1659" s="21" t="s">
        <v>175</v>
      </c>
      <c r="D1659" s="21">
        <v>11</v>
      </c>
      <c r="E1659" s="21" t="s">
        <v>22</v>
      </c>
      <c r="F1659" s="88" t="s">
        <v>211</v>
      </c>
      <c r="G1659" s="90">
        <v>91282312485</v>
      </c>
      <c r="H1659" s="90">
        <v>0</v>
      </c>
      <c r="I1659" s="90">
        <v>0</v>
      </c>
      <c r="J1659" s="90">
        <v>0</v>
      </c>
      <c r="K1659" s="90">
        <v>0</v>
      </c>
      <c r="L1659" s="90">
        <f t="shared" si="654"/>
        <v>0</v>
      </c>
      <c r="M1659" s="90">
        <f t="shared" si="655"/>
        <v>91282312485</v>
      </c>
      <c r="N1659" s="90">
        <v>91282312485</v>
      </c>
      <c r="O1659" s="90">
        <v>91282312485</v>
      </c>
      <c r="P1659" s="90">
        <v>0</v>
      </c>
      <c r="Q1659" s="91">
        <v>0</v>
      </c>
    </row>
    <row r="1660" spans="1:17" ht="78.599999999999994" thickBot="1" x14ac:dyDescent="0.35">
      <c r="A1660" s="118" t="s">
        <v>435</v>
      </c>
      <c r="B1660" s="120" t="s">
        <v>280</v>
      </c>
      <c r="C1660" s="53"/>
      <c r="D1660" s="53"/>
      <c r="E1660" s="53"/>
      <c r="F1660" s="85" t="s">
        <v>281</v>
      </c>
      <c r="G1660" s="95">
        <f t="shared" ref="G1660:Q1662" si="665">+G1661</f>
        <v>175214577228</v>
      </c>
      <c r="H1660" s="95">
        <f t="shared" si="665"/>
        <v>0</v>
      </c>
      <c r="I1660" s="95">
        <f t="shared" si="665"/>
        <v>0</v>
      </c>
      <c r="J1660" s="95">
        <f t="shared" si="665"/>
        <v>0</v>
      </c>
      <c r="K1660" s="95">
        <f t="shared" si="665"/>
        <v>0</v>
      </c>
      <c r="L1660" s="95">
        <f t="shared" si="665"/>
        <v>0</v>
      </c>
      <c r="M1660" s="95">
        <f t="shared" si="665"/>
        <v>175214577228</v>
      </c>
      <c r="N1660" s="95">
        <f t="shared" si="665"/>
        <v>175214577228</v>
      </c>
      <c r="O1660" s="95">
        <f t="shared" si="665"/>
        <v>175214577228</v>
      </c>
      <c r="P1660" s="95">
        <f t="shared" si="665"/>
        <v>8358018752</v>
      </c>
      <c r="Q1660" s="97">
        <f t="shared" si="665"/>
        <v>8358018752</v>
      </c>
    </row>
    <row r="1661" spans="1:17" ht="78.599999999999994" thickBot="1" x14ac:dyDescent="0.35">
      <c r="A1661" s="118" t="s">
        <v>435</v>
      </c>
      <c r="B1661" s="120" t="s">
        <v>282</v>
      </c>
      <c r="C1661" s="21"/>
      <c r="D1661" s="21"/>
      <c r="E1661" s="21"/>
      <c r="F1661" s="104" t="s">
        <v>281</v>
      </c>
      <c r="G1661" s="95">
        <f t="shared" si="665"/>
        <v>175214577228</v>
      </c>
      <c r="H1661" s="95">
        <f t="shared" si="665"/>
        <v>0</v>
      </c>
      <c r="I1661" s="95">
        <f t="shared" si="665"/>
        <v>0</v>
      </c>
      <c r="J1661" s="95">
        <f t="shared" si="665"/>
        <v>0</v>
      </c>
      <c r="K1661" s="95">
        <f t="shared" si="665"/>
        <v>0</v>
      </c>
      <c r="L1661" s="95">
        <f t="shared" si="665"/>
        <v>0</v>
      </c>
      <c r="M1661" s="95">
        <f t="shared" si="665"/>
        <v>175214577228</v>
      </c>
      <c r="N1661" s="95">
        <f t="shared" si="665"/>
        <v>175214577228</v>
      </c>
      <c r="O1661" s="95">
        <f t="shared" si="665"/>
        <v>175214577228</v>
      </c>
      <c r="P1661" s="95">
        <f t="shared" si="665"/>
        <v>8358018752</v>
      </c>
      <c r="Q1661" s="97">
        <f t="shared" si="665"/>
        <v>8358018752</v>
      </c>
    </row>
    <row r="1662" spans="1:17" ht="18.600000000000001" thickBot="1" x14ac:dyDescent="0.35">
      <c r="A1662" s="118" t="s">
        <v>435</v>
      </c>
      <c r="B1662" s="120" t="s">
        <v>283</v>
      </c>
      <c r="C1662" s="21"/>
      <c r="D1662" s="21"/>
      <c r="E1662" s="21"/>
      <c r="F1662" s="85" t="s">
        <v>221</v>
      </c>
      <c r="G1662" s="95">
        <f t="shared" si="665"/>
        <v>175214577228</v>
      </c>
      <c r="H1662" s="95">
        <f t="shared" si="665"/>
        <v>0</v>
      </c>
      <c r="I1662" s="95">
        <f t="shared" si="665"/>
        <v>0</v>
      </c>
      <c r="J1662" s="95">
        <f t="shared" si="665"/>
        <v>0</v>
      </c>
      <c r="K1662" s="95">
        <f t="shared" si="665"/>
        <v>0</v>
      </c>
      <c r="L1662" s="95">
        <f t="shared" si="665"/>
        <v>0</v>
      </c>
      <c r="M1662" s="95">
        <f t="shared" si="665"/>
        <v>175214577228</v>
      </c>
      <c r="N1662" s="95">
        <f t="shared" si="665"/>
        <v>175214577228</v>
      </c>
      <c r="O1662" s="95">
        <f t="shared" si="665"/>
        <v>175214577228</v>
      </c>
      <c r="P1662" s="95">
        <f t="shared" si="665"/>
        <v>8358018752</v>
      </c>
      <c r="Q1662" s="97">
        <f t="shared" si="665"/>
        <v>8358018752</v>
      </c>
    </row>
    <row r="1663" spans="1:17" ht="18.600000000000001" thickBot="1" x14ac:dyDescent="0.35">
      <c r="A1663" s="118" t="s">
        <v>435</v>
      </c>
      <c r="B1663" s="121" t="s">
        <v>284</v>
      </c>
      <c r="C1663" s="21" t="s">
        <v>175</v>
      </c>
      <c r="D1663" s="21">
        <v>11</v>
      </c>
      <c r="E1663" s="21" t="s">
        <v>22</v>
      </c>
      <c r="F1663" s="88" t="s">
        <v>211</v>
      </c>
      <c r="G1663" s="90">
        <v>175214577228</v>
      </c>
      <c r="H1663" s="90">
        <v>0</v>
      </c>
      <c r="I1663" s="90">
        <v>0</v>
      </c>
      <c r="J1663" s="90">
        <v>0</v>
      </c>
      <c r="K1663" s="90">
        <v>0</v>
      </c>
      <c r="L1663" s="90">
        <f t="shared" si="654"/>
        <v>0</v>
      </c>
      <c r="M1663" s="90">
        <f t="shared" si="655"/>
        <v>175214577228</v>
      </c>
      <c r="N1663" s="90">
        <v>175214577228</v>
      </c>
      <c r="O1663" s="90">
        <v>175214577228</v>
      </c>
      <c r="P1663" s="90">
        <v>8358018752</v>
      </c>
      <c r="Q1663" s="91">
        <v>8358018752</v>
      </c>
    </row>
    <row r="1664" spans="1:17" ht="47.4" thickBot="1" x14ac:dyDescent="0.35">
      <c r="A1664" s="118" t="s">
        <v>435</v>
      </c>
      <c r="B1664" s="120" t="s">
        <v>285</v>
      </c>
      <c r="C1664" s="53"/>
      <c r="D1664" s="53"/>
      <c r="E1664" s="53"/>
      <c r="F1664" s="85" t="s">
        <v>286</v>
      </c>
      <c r="G1664" s="95">
        <f>+G1665</f>
        <v>109796058849</v>
      </c>
      <c r="H1664" s="95">
        <f t="shared" ref="H1664:Q1666" si="666">+H1665</f>
        <v>0</v>
      </c>
      <c r="I1664" s="95">
        <f t="shared" si="666"/>
        <v>0</v>
      </c>
      <c r="J1664" s="95">
        <f t="shared" si="666"/>
        <v>0</v>
      </c>
      <c r="K1664" s="95">
        <f t="shared" si="666"/>
        <v>0</v>
      </c>
      <c r="L1664" s="95">
        <f t="shared" si="666"/>
        <v>0</v>
      </c>
      <c r="M1664" s="95">
        <f t="shared" si="666"/>
        <v>109796058849</v>
      </c>
      <c r="N1664" s="95">
        <f t="shared" si="666"/>
        <v>109796058849</v>
      </c>
      <c r="O1664" s="95">
        <f t="shared" si="666"/>
        <v>109796058849</v>
      </c>
      <c r="P1664" s="95">
        <f t="shared" si="666"/>
        <v>19071686158</v>
      </c>
      <c r="Q1664" s="97">
        <f t="shared" si="666"/>
        <v>19071686158</v>
      </c>
    </row>
    <row r="1665" spans="1:17" ht="47.4" thickBot="1" x14ac:dyDescent="0.35">
      <c r="A1665" s="118" t="s">
        <v>435</v>
      </c>
      <c r="B1665" s="120" t="s">
        <v>287</v>
      </c>
      <c r="C1665" s="21"/>
      <c r="D1665" s="21"/>
      <c r="E1665" s="21"/>
      <c r="F1665" s="104" t="s">
        <v>286</v>
      </c>
      <c r="G1665" s="95">
        <f t="shared" ref="G1665:M1666" si="667">+G1666</f>
        <v>109796058849</v>
      </c>
      <c r="H1665" s="95">
        <f t="shared" si="667"/>
        <v>0</v>
      </c>
      <c r="I1665" s="95">
        <f t="shared" si="667"/>
        <v>0</v>
      </c>
      <c r="J1665" s="95">
        <f t="shared" si="666"/>
        <v>0</v>
      </c>
      <c r="K1665" s="95">
        <f t="shared" si="666"/>
        <v>0</v>
      </c>
      <c r="L1665" s="95">
        <f t="shared" si="667"/>
        <v>0</v>
      </c>
      <c r="M1665" s="95">
        <f t="shared" si="667"/>
        <v>109796058849</v>
      </c>
      <c r="N1665" s="95">
        <f t="shared" si="666"/>
        <v>109796058849</v>
      </c>
      <c r="O1665" s="95">
        <f t="shared" si="666"/>
        <v>109796058849</v>
      </c>
      <c r="P1665" s="95">
        <f t="shared" si="666"/>
        <v>19071686158</v>
      </c>
      <c r="Q1665" s="97">
        <f t="shared" si="666"/>
        <v>19071686158</v>
      </c>
    </row>
    <row r="1666" spans="1:17" ht="18.600000000000001" thickBot="1" x14ac:dyDescent="0.35">
      <c r="A1666" s="118" t="s">
        <v>435</v>
      </c>
      <c r="B1666" s="120" t="s">
        <v>288</v>
      </c>
      <c r="C1666" s="21"/>
      <c r="D1666" s="21"/>
      <c r="E1666" s="21"/>
      <c r="F1666" s="85" t="s">
        <v>221</v>
      </c>
      <c r="G1666" s="95">
        <f t="shared" si="667"/>
        <v>109796058849</v>
      </c>
      <c r="H1666" s="95">
        <f t="shared" si="667"/>
        <v>0</v>
      </c>
      <c r="I1666" s="95">
        <f t="shared" si="667"/>
        <v>0</v>
      </c>
      <c r="J1666" s="95">
        <f t="shared" si="666"/>
        <v>0</v>
      </c>
      <c r="K1666" s="95">
        <f t="shared" si="666"/>
        <v>0</v>
      </c>
      <c r="L1666" s="95">
        <f t="shared" si="667"/>
        <v>0</v>
      </c>
      <c r="M1666" s="95">
        <f t="shared" si="667"/>
        <v>109796058849</v>
      </c>
      <c r="N1666" s="95">
        <f t="shared" si="666"/>
        <v>109796058849</v>
      </c>
      <c r="O1666" s="95">
        <f t="shared" si="666"/>
        <v>109796058849</v>
      </c>
      <c r="P1666" s="95">
        <f t="shared" si="666"/>
        <v>19071686158</v>
      </c>
      <c r="Q1666" s="97">
        <f t="shared" si="666"/>
        <v>19071686158</v>
      </c>
    </row>
    <row r="1667" spans="1:17" ht="18.600000000000001" thickBot="1" x14ac:dyDescent="0.35">
      <c r="A1667" s="118" t="s">
        <v>435</v>
      </c>
      <c r="B1667" s="121" t="s">
        <v>289</v>
      </c>
      <c r="C1667" s="53" t="s">
        <v>175</v>
      </c>
      <c r="D1667" s="53">
        <v>11</v>
      </c>
      <c r="E1667" s="21" t="s">
        <v>22</v>
      </c>
      <c r="F1667" s="88" t="s">
        <v>211</v>
      </c>
      <c r="G1667" s="90">
        <v>109796058849</v>
      </c>
      <c r="H1667" s="90">
        <v>0</v>
      </c>
      <c r="I1667" s="90">
        <v>0</v>
      </c>
      <c r="J1667" s="90">
        <v>0</v>
      </c>
      <c r="K1667" s="90">
        <v>0</v>
      </c>
      <c r="L1667" s="90">
        <f t="shared" si="654"/>
        <v>0</v>
      </c>
      <c r="M1667" s="90">
        <f t="shared" si="655"/>
        <v>109796058849</v>
      </c>
      <c r="N1667" s="90">
        <v>109796058849</v>
      </c>
      <c r="O1667" s="90">
        <v>109796058849</v>
      </c>
      <c r="P1667" s="90">
        <v>19071686158</v>
      </c>
      <c r="Q1667" s="91">
        <v>19071686158</v>
      </c>
    </row>
    <row r="1668" spans="1:17" ht="63" thickBot="1" x14ac:dyDescent="0.35">
      <c r="A1668" s="118" t="s">
        <v>435</v>
      </c>
      <c r="B1668" s="120" t="s">
        <v>290</v>
      </c>
      <c r="C1668" s="53"/>
      <c r="D1668" s="53"/>
      <c r="E1668" s="53"/>
      <c r="F1668" s="85" t="s">
        <v>291</v>
      </c>
      <c r="G1668" s="95">
        <f t="shared" ref="G1668:Q1670" si="668">+G1669</f>
        <v>216924287600</v>
      </c>
      <c r="H1668" s="95">
        <f t="shared" si="668"/>
        <v>0</v>
      </c>
      <c r="I1668" s="95">
        <f t="shared" si="668"/>
        <v>0</v>
      </c>
      <c r="J1668" s="95">
        <f t="shared" si="668"/>
        <v>0</v>
      </c>
      <c r="K1668" s="95">
        <f t="shared" si="668"/>
        <v>0</v>
      </c>
      <c r="L1668" s="95">
        <f t="shared" si="668"/>
        <v>0</v>
      </c>
      <c r="M1668" s="95">
        <f t="shared" si="668"/>
        <v>216924287600</v>
      </c>
      <c r="N1668" s="95">
        <f t="shared" si="668"/>
        <v>216924287600</v>
      </c>
      <c r="O1668" s="95">
        <f t="shared" si="668"/>
        <v>216924287600</v>
      </c>
      <c r="P1668" s="95">
        <f t="shared" si="668"/>
        <v>14013027754</v>
      </c>
      <c r="Q1668" s="97">
        <f t="shared" si="668"/>
        <v>14013027754</v>
      </c>
    </row>
    <row r="1669" spans="1:17" ht="63" thickBot="1" x14ac:dyDescent="0.35">
      <c r="A1669" s="118" t="s">
        <v>435</v>
      </c>
      <c r="B1669" s="120" t="s">
        <v>292</v>
      </c>
      <c r="C1669" s="21"/>
      <c r="D1669" s="21"/>
      <c r="E1669" s="21"/>
      <c r="F1669" s="104" t="s">
        <v>291</v>
      </c>
      <c r="G1669" s="95">
        <f t="shared" si="668"/>
        <v>216924287600</v>
      </c>
      <c r="H1669" s="95">
        <f t="shared" si="668"/>
        <v>0</v>
      </c>
      <c r="I1669" s="95">
        <f t="shared" si="668"/>
        <v>0</v>
      </c>
      <c r="J1669" s="95">
        <f t="shared" si="668"/>
        <v>0</v>
      </c>
      <c r="K1669" s="95">
        <f t="shared" si="668"/>
        <v>0</v>
      </c>
      <c r="L1669" s="95">
        <f t="shared" si="668"/>
        <v>0</v>
      </c>
      <c r="M1669" s="95">
        <f t="shared" si="668"/>
        <v>216924287600</v>
      </c>
      <c r="N1669" s="95">
        <f t="shared" si="668"/>
        <v>216924287600</v>
      </c>
      <c r="O1669" s="95">
        <f t="shared" si="668"/>
        <v>216924287600</v>
      </c>
      <c r="P1669" s="95">
        <f t="shared" si="668"/>
        <v>14013027754</v>
      </c>
      <c r="Q1669" s="97">
        <f t="shared" si="668"/>
        <v>14013027754</v>
      </c>
    </row>
    <row r="1670" spans="1:17" ht="18.600000000000001" thickBot="1" x14ac:dyDescent="0.35">
      <c r="A1670" s="118" t="s">
        <v>435</v>
      </c>
      <c r="B1670" s="120" t="s">
        <v>293</v>
      </c>
      <c r="C1670" s="21"/>
      <c r="D1670" s="21"/>
      <c r="E1670" s="21"/>
      <c r="F1670" s="85" t="s">
        <v>221</v>
      </c>
      <c r="G1670" s="95">
        <f t="shared" si="668"/>
        <v>216924287600</v>
      </c>
      <c r="H1670" s="95">
        <f t="shared" si="668"/>
        <v>0</v>
      </c>
      <c r="I1670" s="95">
        <f t="shared" si="668"/>
        <v>0</v>
      </c>
      <c r="J1670" s="95">
        <f t="shared" si="668"/>
        <v>0</v>
      </c>
      <c r="K1670" s="95">
        <f t="shared" si="668"/>
        <v>0</v>
      </c>
      <c r="L1670" s="95">
        <f t="shared" si="668"/>
        <v>0</v>
      </c>
      <c r="M1670" s="95">
        <f t="shared" si="668"/>
        <v>216924287600</v>
      </c>
      <c r="N1670" s="95">
        <f t="shared" si="668"/>
        <v>216924287600</v>
      </c>
      <c r="O1670" s="95">
        <f t="shared" si="668"/>
        <v>216924287600</v>
      </c>
      <c r="P1670" s="95">
        <f t="shared" si="668"/>
        <v>14013027754</v>
      </c>
      <c r="Q1670" s="97">
        <f t="shared" si="668"/>
        <v>14013027754</v>
      </c>
    </row>
    <row r="1671" spans="1:17" ht="18.600000000000001" thickBot="1" x14ac:dyDescent="0.35">
      <c r="A1671" s="118" t="s">
        <v>435</v>
      </c>
      <c r="B1671" s="121" t="s">
        <v>294</v>
      </c>
      <c r="C1671" s="21" t="s">
        <v>175</v>
      </c>
      <c r="D1671" s="21">
        <v>11</v>
      </c>
      <c r="E1671" s="21" t="s">
        <v>22</v>
      </c>
      <c r="F1671" s="88" t="s">
        <v>211</v>
      </c>
      <c r="G1671" s="90">
        <v>216924287600</v>
      </c>
      <c r="H1671" s="90">
        <v>0</v>
      </c>
      <c r="I1671" s="90">
        <v>0</v>
      </c>
      <c r="J1671" s="90">
        <v>0</v>
      </c>
      <c r="K1671" s="90">
        <v>0</v>
      </c>
      <c r="L1671" s="90">
        <f t="shared" si="654"/>
        <v>0</v>
      </c>
      <c r="M1671" s="90">
        <f t="shared" si="655"/>
        <v>216924287600</v>
      </c>
      <c r="N1671" s="90">
        <v>216924287600</v>
      </c>
      <c r="O1671" s="90">
        <v>216924287600</v>
      </c>
      <c r="P1671" s="90">
        <v>14013027754</v>
      </c>
      <c r="Q1671" s="91">
        <v>14013027754</v>
      </c>
    </row>
    <row r="1672" spans="1:17" ht="63" thickBot="1" x14ac:dyDescent="0.35">
      <c r="A1672" s="118" t="s">
        <v>435</v>
      </c>
      <c r="B1672" s="120" t="s">
        <v>295</v>
      </c>
      <c r="C1672" s="53"/>
      <c r="D1672" s="53"/>
      <c r="E1672" s="53"/>
      <c r="F1672" s="85" t="s">
        <v>296</v>
      </c>
      <c r="G1672" s="95">
        <f t="shared" ref="G1672:Q1674" si="669">+G1673</f>
        <v>263086153404</v>
      </c>
      <c r="H1672" s="95">
        <f t="shared" si="669"/>
        <v>0</v>
      </c>
      <c r="I1672" s="95">
        <f t="shared" si="669"/>
        <v>0</v>
      </c>
      <c r="J1672" s="95">
        <f t="shared" si="669"/>
        <v>0</v>
      </c>
      <c r="K1672" s="95">
        <f t="shared" si="669"/>
        <v>0</v>
      </c>
      <c r="L1672" s="95">
        <f t="shared" si="669"/>
        <v>0</v>
      </c>
      <c r="M1672" s="95">
        <f t="shared" si="669"/>
        <v>263086153404</v>
      </c>
      <c r="N1672" s="95">
        <f t="shared" si="669"/>
        <v>263086153404</v>
      </c>
      <c r="O1672" s="95">
        <f t="shared" si="669"/>
        <v>263086153404</v>
      </c>
      <c r="P1672" s="95">
        <f t="shared" si="669"/>
        <v>0</v>
      </c>
      <c r="Q1672" s="97">
        <f t="shared" si="669"/>
        <v>0</v>
      </c>
    </row>
    <row r="1673" spans="1:17" ht="63" thickBot="1" x14ac:dyDescent="0.35">
      <c r="A1673" s="118" t="s">
        <v>435</v>
      </c>
      <c r="B1673" s="120" t="s">
        <v>297</v>
      </c>
      <c r="C1673" s="21"/>
      <c r="D1673" s="21"/>
      <c r="E1673" s="21"/>
      <c r="F1673" s="104" t="s">
        <v>296</v>
      </c>
      <c r="G1673" s="95">
        <f t="shared" si="669"/>
        <v>263086153404</v>
      </c>
      <c r="H1673" s="95">
        <f t="shared" si="669"/>
        <v>0</v>
      </c>
      <c r="I1673" s="95">
        <f t="shared" si="669"/>
        <v>0</v>
      </c>
      <c r="J1673" s="95">
        <f t="shared" si="669"/>
        <v>0</v>
      </c>
      <c r="K1673" s="95">
        <f t="shared" si="669"/>
        <v>0</v>
      </c>
      <c r="L1673" s="95">
        <f t="shared" si="669"/>
        <v>0</v>
      </c>
      <c r="M1673" s="95">
        <f t="shared" si="669"/>
        <v>263086153404</v>
      </c>
      <c r="N1673" s="95">
        <f t="shared" si="669"/>
        <v>263086153404</v>
      </c>
      <c r="O1673" s="95">
        <f t="shared" si="669"/>
        <v>263086153404</v>
      </c>
      <c r="P1673" s="95">
        <f t="shared" si="669"/>
        <v>0</v>
      </c>
      <c r="Q1673" s="97">
        <f t="shared" si="669"/>
        <v>0</v>
      </c>
    </row>
    <row r="1674" spans="1:17" ht="18.600000000000001" thickBot="1" x14ac:dyDescent="0.35">
      <c r="A1674" s="118" t="s">
        <v>435</v>
      </c>
      <c r="B1674" s="120" t="s">
        <v>298</v>
      </c>
      <c r="C1674" s="21"/>
      <c r="D1674" s="21"/>
      <c r="E1674" s="21"/>
      <c r="F1674" s="85" t="s">
        <v>221</v>
      </c>
      <c r="G1674" s="95">
        <f t="shared" si="669"/>
        <v>263086153404</v>
      </c>
      <c r="H1674" s="95">
        <f t="shared" si="669"/>
        <v>0</v>
      </c>
      <c r="I1674" s="95">
        <f t="shared" si="669"/>
        <v>0</v>
      </c>
      <c r="J1674" s="95">
        <f t="shared" si="669"/>
        <v>0</v>
      </c>
      <c r="K1674" s="95">
        <f t="shared" si="669"/>
        <v>0</v>
      </c>
      <c r="L1674" s="95">
        <f t="shared" si="669"/>
        <v>0</v>
      </c>
      <c r="M1674" s="95">
        <f t="shared" si="669"/>
        <v>263086153404</v>
      </c>
      <c r="N1674" s="95">
        <f t="shared" si="669"/>
        <v>263086153404</v>
      </c>
      <c r="O1674" s="95">
        <f t="shared" si="669"/>
        <v>263086153404</v>
      </c>
      <c r="P1674" s="95">
        <f t="shared" si="669"/>
        <v>0</v>
      </c>
      <c r="Q1674" s="97">
        <f t="shared" si="669"/>
        <v>0</v>
      </c>
    </row>
    <row r="1675" spans="1:17" ht="18.600000000000001" thickBot="1" x14ac:dyDescent="0.35">
      <c r="A1675" s="118" t="s">
        <v>435</v>
      </c>
      <c r="B1675" s="121" t="s">
        <v>299</v>
      </c>
      <c r="C1675" s="21" t="s">
        <v>175</v>
      </c>
      <c r="D1675" s="21">
        <v>11</v>
      </c>
      <c r="E1675" s="21" t="s">
        <v>22</v>
      </c>
      <c r="F1675" s="88" t="s">
        <v>211</v>
      </c>
      <c r="G1675" s="90">
        <v>263086153404</v>
      </c>
      <c r="H1675" s="90">
        <v>0</v>
      </c>
      <c r="I1675" s="90">
        <v>0</v>
      </c>
      <c r="J1675" s="90">
        <v>0</v>
      </c>
      <c r="K1675" s="90">
        <v>0</v>
      </c>
      <c r="L1675" s="90">
        <f t="shared" si="654"/>
        <v>0</v>
      </c>
      <c r="M1675" s="90">
        <f t="shared" si="655"/>
        <v>263086153404</v>
      </c>
      <c r="N1675" s="90">
        <v>263086153404</v>
      </c>
      <c r="O1675" s="90">
        <v>263086153404</v>
      </c>
      <c r="P1675" s="90">
        <v>0</v>
      </c>
      <c r="Q1675" s="91">
        <v>0</v>
      </c>
    </row>
    <row r="1676" spans="1:17" ht="63" thickBot="1" x14ac:dyDescent="0.35">
      <c r="A1676" s="118" t="s">
        <v>435</v>
      </c>
      <c r="B1676" s="120" t="s">
        <v>300</v>
      </c>
      <c r="C1676" s="53"/>
      <c r="D1676" s="53"/>
      <c r="E1676" s="53"/>
      <c r="F1676" s="85" t="s">
        <v>301</v>
      </c>
      <c r="G1676" s="95">
        <f t="shared" ref="G1676:Q1678" si="670">+G1677</f>
        <v>138383140985</v>
      </c>
      <c r="H1676" s="95">
        <f t="shared" si="670"/>
        <v>0</v>
      </c>
      <c r="I1676" s="95">
        <f t="shared" si="670"/>
        <v>0</v>
      </c>
      <c r="J1676" s="95">
        <f t="shared" si="670"/>
        <v>0</v>
      </c>
      <c r="K1676" s="95">
        <f t="shared" si="670"/>
        <v>0</v>
      </c>
      <c r="L1676" s="95">
        <f t="shared" si="670"/>
        <v>0</v>
      </c>
      <c r="M1676" s="95">
        <f t="shared" si="670"/>
        <v>138383140985</v>
      </c>
      <c r="N1676" s="95">
        <f t="shared" si="670"/>
        <v>138383140985</v>
      </c>
      <c r="O1676" s="95">
        <f t="shared" si="670"/>
        <v>138383140985</v>
      </c>
      <c r="P1676" s="95">
        <f t="shared" si="670"/>
        <v>27914520438</v>
      </c>
      <c r="Q1676" s="97">
        <f t="shared" si="670"/>
        <v>27914520438</v>
      </c>
    </row>
    <row r="1677" spans="1:17" ht="63" thickBot="1" x14ac:dyDescent="0.35">
      <c r="A1677" s="118" t="s">
        <v>435</v>
      </c>
      <c r="B1677" s="120" t="s">
        <v>302</v>
      </c>
      <c r="C1677" s="21"/>
      <c r="D1677" s="21"/>
      <c r="E1677" s="21"/>
      <c r="F1677" s="104" t="s">
        <v>301</v>
      </c>
      <c r="G1677" s="95">
        <f t="shared" si="670"/>
        <v>138383140985</v>
      </c>
      <c r="H1677" s="95">
        <f t="shared" si="670"/>
        <v>0</v>
      </c>
      <c r="I1677" s="95">
        <f t="shared" si="670"/>
        <v>0</v>
      </c>
      <c r="J1677" s="95">
        <f t="shared" si="670"/>
        <v>0</v>
      </c>
      <c r="K1677" s="95">
        <f t="shared" si="670"/>
        <v>0</v>
      </c>
      <c r="L1677" s="95">
        <f t="shared" si="670"/>
        <v>0</v>
      </c>
      <c r="M1677" s="95">
        <f t="shared" si="670"/>
        <v>138383140985</v>
      </c>
      <c r="N1677" s="95">
        <f t="shared" si="670"/>
        <v>138383140985</v>
      </c>
      <c r="O1677" s="95">
        <f t="shared" si="670"/>
        <v>138383140985</v>
      </c>
      <c r="P1677" s="95">
        <f t="shared" si="670"/>
        <v>27914520438</v>
      </c>
      <c r="Q1677" s="97">
        <f t="shared" si="670"/>
        <v>27914520438</v>
      </c>
    </row>
    <row r="1678" spans="1:17" ht="18.600000000000001" thickBot="1" x14ac:dyDescent="0.35">
      <c r="A1678" s="118" t="s">
        <v>435</v>
      </c>
      <c r="B1678" s="120" t="s">
        <v>303</v>
      </c>
      <c r="C1678" s="21"/>
      <c r="D1678" s="21"/>
      <c r="E1678" s="21"/>
      <c r="F1678" s="85" t="s">
        <v>221</v>
      </c>
      <c r="G1678" s="95">
        <f t="shared" si="670"/>
        <v>138383140985</v>
      </c>
      <c r="H1678" s="95">
        <f t="shared" si="670"/>
        <v>0</v>
      </c>
      <c r="I1678" s="95">
        <f t="shared" si="670"/>
        <v>0</v>
      </c>
      <c r="J1678" s="95">
        <f t="shared" si="670"/>
        <v>0</v>
      </c>
      <c r="K1678" s="95">
        <f t="shared" si="670"/>
        <v>0</v>
      </c>
      <c r="L1678" s="95">
        <f t="shared" si="670"/>
        <v>0</v>
      </c>
      <c r="M1678" s="95">
        <f t="shared" si="670"/>
        <v>138383140985</v>
      </c>
      <c r="N1678" s="95">
        <f t="shared" si="670"/>
        <v>138383140985</v>
      </c>
      <c r="O1678" s="95">
        <f t="shared" si="670"/>
        <v>138383140985</v>
      </c>
      <c r="P1678" s="95">
        <f t="shared" si="670"/>
        <v>27914520438</v>
      </c>
      <c r="Q1678" s="97">
        <f t="shared" si="670"/>
        <v>27914520438</v>
      </c>
    </row>
    <row r="1679" spans="1:17" ht="18.600000000000001" thickBot="1" x14ac:dyDescent="0.35">
      <c r="A1679" s="118" t="s">
        <v>435</v>
      </c>
      <c r="B1679" s="121" t="s">
        <v>304</v>
      </c>
      <c r="C1679" s="21" t="s">
        <v>175</v>
      </c>
      <c r="D1679" s="21">
        <v>11</v>
      </c>
      <c r="E1679" s="21" t="s">
        <v>22</v>
      </c>
      <c r="F1679" s="88" t="s">
        <v>211</v>
      </c>
      <c r="G1679" s="90">
        <v>138383140985</v>
      </c>
      <c r="H1679" s="90">
        <v>0</v>
      </c>
      <c r="I1679" s="90">
        <v>0</v>
      </c>
      <c r="J1679" s="90">
        <v>0</v>
      </c>
      <c r="K1679" s="90">
        <v>0</v>
      </c>
      <c r="L1679" s="90">
        <f t="shared" si="654"/>
        <v>0</v>
      </c>
      <c r="M1679" s="90">
        <f t="shared" si="655"/>
        <v>138383140985</v>
      </c>
      <c r="N1679" s="90">
        <v>138383140985</v>
      </c>
      <c r="O1679" s="90">
        <v>138383140985</v>
      </c>
      <c r="P1679" s="90">
        <v>27914520438</v>
      </c>
      <c r="Q1679" s="91">
        <v>27914520438</v>
      </c>
    </row>
    <row r="1680" spans="1:17" ht="63" thickBot="1" x14ac:dyDescent="0.35">
      <c r="A1680" s="118" t="s">
        <v>435</v>
      </c>
      <c r="B1680" s="120" t="s">
        <v>305</v>
      </c>
      <c r="C1680" s="53"/>
      <c r="D1680" s="53"/>
      <c r="E1680" s="53"/>
      <c r="F1680" s="85" t="s">
        <v>306</v>
      </c>
      <c r="G1680" s="95">
        <f t="shared" ref="G1680:Q1682" si="671">+G1681</f>
        <v>325658709524</v>
      </c>
      <c r="H1680" s="95">
        <f t="shared" si="671"/>
        <v>0</v>
      </c>
      <c r="I1680" s="95">
        <f t="shared" si="671"/>
        <v>0</v>
      </c>
      <c r="J1680" s="95">
        <f t="shared" si="671"/>
        <v>0</v>
      </c>
      <c r="K1680" s="95">
        <f t="shared" si="671"/>
        <v>0</v>
      </c>
      <c r="L1680" s="95">
        <f t="shared" si="671"/>
        <v>0</v>
      </c>
      <c r="M1680" s="95">
        <f t="shared" si="671"/>
        <v>325658709524</v>
      </c>
      <c r="N1680" s="95">
        <f t="shared" si="671"/>
        <v>325658709524</v>
      </c>
      <c r="O1680" s="95">
        <f t="shared" si="671"/>
        <v>325658709524</v>
      </c>
      <c r="P1680" s="95">
        <f t="shared" si="671"/>
        <v>0</v>
      </c>
      <c r="Q1680" s="97">
        <f t="shared" si="671"/>
        <v>0</v>
      </c>
    </row>
    <row r="1681" spans="1:17" ht="63" thickBot="1" x14ac:dyDescent="0.35">
      <c r="A1681" s="118" t="s">
        <v>435</v>
      </c>
      <c r="B1681" s="120" t="s">
        <v>307</v>
      </c>
      <c r="C1681" s="21"/>
      <c r="D1681" s="21"/>
      <c r="E1681" s="21"/>
      <c r="F1681" s="104" t="s">
        <v>306</v>
      </c>
      <c r="G1681" s="95">
        <f t="shared" si="671"/>
        <v>325658709524</v>
      </c>
      <c r="H1681" s="95">
        <f t="shared" si="671"/>
        <v>0</v>
      </c>
      <c r="I1681" s="95">
        <f t="shared" si="671"/>
        <v>0</v>
      </c>
      <c r="J1681" s="95">
        <f t="shared" si="671"/>
        <v>0</v>
      </c>
      <c r="K1681" s="95">
        <f t="shared" si="671"/>
        <v>0</v>
      </c>
      <c r="L1681" s="95">
        <f t="shared" si="671"/>
        <v>0</v>
      </c>
      <c r="M1681" s="95">
        <f t="shared" si="671"/>
        <v>325658709524</v>
      </c>
      <c r="N1681" s="95">
        <f t="shared" si="671"/>
        <v>325658709524</v>
      </c>
      <c r="O1681" s="95">
        <f t="shared" si="671"/>
        <v>325658709524</v>
      </c>
      <c r="P1681" s="95">
        <f t="shared" si="671"/>
        <v>0</v>
      </c>
      <c r="Q1681" s="97">
        <f t="shared" si="671"/>
        <v>0</v>
      </c>
    </row>
    <row r="1682" spans="1:17" ht="18.600000000000001" thickBot="1" x14ac:dyDescent="0.35">
      <c r="A1682" s="118" t="s">
        <v>435</v>
      </c>
      <c r="B1682" s="120" t="s">
        <v>308</v>
      </c>
      <c r="C1682" s="21"/>
      <c r="D1682" s="21"/>
      <c r="E1682" s="21"/>
      <c r="F1682" s="85" t="s">
        <v>221</v>
      </c>
      <c r="G1682" s="95">
        <f t="shared" si="671"/>
        <v>325658709524</v>
      </c>
      <c r="H1682" s="95">
        <f t="shared" si="671"/>
        <v>0</v>
      </c>
      <c r="I1682" s="95">
        <f t="shared" si="671"/>
        <v>0</v>
      </c>
      <c r="J1682" s="95">
        <f t="shared" si="671"/>
        <v>0</v>
      </c>
      <c r="K1682" s="95">
        <f t="shared" si="671"/>
        <v>0</v>
      </c>
      <c r="L1682" s="95">
        <f t="shared" si="671"/>
        <v>0</v>
      </c>
      <c r="M1682" s="95">
        <f t="shared" si="671"/>
        <v>325658709524</v>
      </c>
      <c r="N1682" s="95">
        <f t="shared" si="671"/>
        <v>325658709524</v>
      </c>
      <c r="O1682" s="95">
        <f t="shared" si="671"/>
        <v>325658709524</v>
      </c>
      <c r="P1682" s="95">
        <f t="shared" si="671"/>
        <v>0</v>
      </c>
      <c r="Q1682" s="97">
        <f t="shared" si="671"/>
        <v>0</v>
      </c>
    </row>
    <row r="1683" spans="1:17" ht="18.600000000000001" thickBot="1" x14ac:dyDescent="0.35">
      <c r="A1683" s="118" t="s">
        <v>435</v>
      </c>
      <c r="B1683" s="121" t="s">
        <v>309</v>
      </c>
      <c r="C1683" s="21" t="s">
        <v>175</v>
      </c>
      <c r="D1683" s="21">
        <v>11</v>
      </c>
      <c r="E1683" s="21" t="s">
        <v>22</v>
      </c>
      <c r="F1683" s="88" t="s">
        <v>211</v>
      </c>
      <c r="G1683" s="90">
        <v>325658709524</v>
      </c>
      <c r="H1683" s="90">
        <v>0</v>
      </c>
      <c r="I1683" s="90">
        <v>0</v>
      </c>
      <c r="J1683" s="90">
        <v>0</v>
      </c>
      <c r="K1683" s="90">
        <v>0</v>
      </c>
      <c r="L1683" s="90">
        <f t="shared" si="654"/>
        <v>0</v>
      </c>
      <c r="M1683" s="90">
        <f t="shared" si="655"/>
        <v>325658709524</v>
      </c>
      <c r="N1683" s="90">
        <v>325658709524</v>
      </c>
      <c r="O1683" s="90">
        <v>325658709524</v>
      </c>
      <c r="P1683" s="90">
        <v>0</v>
      </c>
      <c r="Q1683" s="91">
        <v>0</v>
      </c>
    </row>
    <row r="1684" spans="1:17" ht="63" thickBot="1" x14ac:dyDescent="0.35">
      <c r="A1684" s="118" t="s">
        <v>435</v>
      </c>
      <c r="B1684" s="120" t="s">
        <v>310</v>
      </c>
      <c r="C1684" s="53"/>
      <c r="D1684" s="53"/>
      <c r="E1684" s="53"/>
      <c r="F1684" s="85" t="s">
        <v>311</v>
      </c>
      <c r="G1684" s="95">
        <f>+G1685</f>
        <v>101620433497</v>
      </c>
      <c r="H1684" s="95">
        <f t="shared" ref="H1684:Q1686" si="672">+H1685</f>
        <v>0</v>
      </c>
      <c r="I1684" s="95">
        <f t="shared" si="672"/>
        <v>0</v>
      </c>
      <c r="J1684" s="95">
        <f t="shared" si="672"/>
        <v>0</v>
      </c>
      <c r="K1684" s="95">
        <f t="shared" si="672"/>
        <v>0</v>
      </c>
      <c r="L1684" s="95">
        <f t="shared" si="672"/>
        <v>0</v>
      </c>
      <c r="M1684" s="95">
        <f t="shared" si="672"/>
        <v>101620433497</v>
      </c>
      <c r="N1684" s="95">
        <f t="shared" si="672"/>
        <v>101620433497</v>
      </c>
      <c r="O1684" s="95">
        <f t="shared" si="672"/>
        <v>101620433497</v>
      </c>
      <c r="P1684" s="95">
        <f t="shared" si="672"/>
        <v>89796372</v>
      </c>
      <c r="Q1684" s="97">
        <f t="shared" si="672"/>
        <v>89796372</v>
      </c>
    </row>
    <row r="1685" spans="1:17" ht="63" thickBot="1" x14ac:dyDescent="0.35">
      <c r="A1685" s="118" t="s">
        <v>435</v>
      </c>
      <c r="B1685" s="120" t="s">
        <v>312</v>
      </c>
      <c r="C1685" s="21"/>
      <c r="D1685" s="21"/>
      <c r="E1685" s="21"/>
      <c r="F1685" s="104" t="s">
        <v>311</v>
      </c>
      <c r="G1685" s="95">
        <f t="shared" ref="G1685:M1686" si="673">+G1686</f>
        <v>101620433497</v>
      </c>
      <c r="H1685" s="95">
        <f t="shared" si="673"/>
        <v>0</v>
      </c>
      <c r="I1685" s="95">
        <f t="shared" si="673"/>
        <v>0</v>
      </c>
      <c r="J1685" s="95">
        <f t="shared" si="672"/>
        <v>0</v>
      </c>
      <c r="K1685" s="95">
        <f t="shared" si="672"/>
        <v>0</v>
      </c>
      <c r="L1685" s="95">
        <f t="shared" si="673"/>
        <v>0</v>
      </c>
      <c r="M1685" s="95">
        <f t="shared" si="673"/>
        <v>101620433497</v>
      </c>
      <c r="N1685" s="95">
        <f t="shared" si="672"/>
        <v>101620433497</v>
      </c>
      <c r="O1685" s="95">
        <f t="shared" si="672"/>
        <v>101620433497</v>
      </c>
      <c r="P1685" s="95">
        <f t="shared" si="672"/>
        <v>89796372</v>
      </c>
      <c r="Q1685" s="97">
        <f t="shared" si="672"/>
        <v>89796372</v>
      </c>
    </row>
    <row r="1686" spans="1:17" ht="18.600000000000001" thickBot="1" x14ac:dyDescent="0.35">
      <c r="A1686" s="118" t="s">
        <v>435</v>
      </c>
      <c r="B1686" s="120" t="s">
        <v>313</v>
      </c>
      <c r="C1686" s="21"/>
      <c r="D1686" s="21"/>
      <c r="E1686" s="21"/>
      <c r="F1686" s="85" t="s">
        <v>221</v>
      </c>
      <c r="G1686" s="95">
        <f t="shared" si="673"/>
        <v>101620433497</v>
      </c>
      <c r="H1686" s="95">
        <f t="shared" si="673"/>
        <v>0</v>
      </c>
      <c r="I1686" s="95">
        <f t="shared" si="673"/>
        <v>0</v>
      </c>
      <c r="J1686" s="95">
        <f t="shared" si="672"/>
        <v>0</v>
      </c>
      <c r="K1686" s="95">
        <f t="shared" si="672"/>
        <v>0</v>
      </c>
      <c r="L1686" s="95">
        <f t="shared" si="673"/>
        <v>0</v>
      </c>
      <c r="M1686" s="95">
        <f t="shared" si="673"/>
        <v>101620433497</v>
      </c>
      <c r="N1686" s="95">
        <f t="shared" si="672"/>
        <v>101620433497</v>
      </c>
      <c r="O1686" s="95">
        <f t="shared" si="672"/>
        <v>101620433497</v>
      </c>
      <c r="P1686" s="95">
        <f t="shared" si="672"/>
        <v>89796372</v>
      </c>
      <c r="Q1686" s="97">
        <f t="shared" si="672"/>
        <v>89796372</v>
      </c>
    </row>
    <row r="1687" spans="1:17" ht="18.600000000000001" thickBot="1" x14ac:dyDescent="0.35">
      <c r="A1687" s="118" t="s">
        <v>435</v>
      </c>
      <c r="B1687" s="121" t="s">
        <v>314</v>
      </c>
      <c r="C1687" s="21" t="s">
        <v>175</v>
      </c>
      <c r="D1687" s="21">
        <v>11</v>
      </c>
      <c r="E1687" s="21" t="s">
        <v>22</v>
      </c>
      <c r="F1687" s="88" t="s">
        <v>211</v>
      </c>
      <c r="G1687" s="90">
        <v>101620433497</v>
      </c>
      <c r="H1687" s="90">
        <v>0</v>
      </c>
      <c r="I1687" s="90">
        <v>0</v>
      </c>
      <c r="J1687" s="90">
        <v>0</v>
      </c>
      <c r="K1687" s="90">
        <v>0</v>
      </c>
      <c r="L1687" s="90">
        <f t="shared" si="654"/>
        <v>0</v>
      </c>
      <c r="M1687" s="90">
        <f t="shared" si="655"/>
        <v>101620433497</v>
      </c>
      <c r="N1687" s="90">
        <v>101620433497</v>
      </c>
      <c r="O1687" s="90">
        <v>101620433497</v>
      </c>
      <c r="P1687" s="90">
        <v>89796372</v>
      </c>
      <c r="Q1687" s="91">
        <v>89796372</v>
      </c>
    </row>
    <row r="1688" spans="1:17" ht="63" thickBot="1" x14ac:dyDescent="0.35">
      <c r="A1688" s="118" t="s">
        <v>435</v>
      </c>
      <c r="B1688" s="120" t="s">
        <v>315</v>
      </c>
      <c r="C1688" s="53"/>
      <c r="D1688" s="53"/>
      <c r="E1688" s="53"/>
      <c r="F1688" s="85" t="s">
        <v>316</v>
      </c>
      <c r="G1688" s="95">
        <f t="shared" ref="G1688:Q1690" si="674">+G1689</f>
        <v>331558916195</v>
      </c>
      <c r="H1688" s="95">
        <f t="shared" si="674"/>
        <v>0</v>
      </c>
      <c r="I1688" s="95">
        <f t="shared" si="674"/>
        <v>0</v>
      </c>
      <c r="J1688" s="95">
        <f t="shared" si="674"/>
        <v>0</v>
      </c>
      <c r="K1688" s="95">
        <f t="shared" si="674"/>
        <v>0</v>
      </c>
      <c r="L1688" s="95">
        <f t="shared" si="674"/>
        <v>0</v>
      </c>
      <c r="M1688" s="95">
        <f t="shared" si="674"/>
        <v>331558916195</v>
      </c>
      <c r="N1688" s="95">
        <f t="shared" si="674"/>
        <v>331558916195</v>
      </c>
      <c r="O1688" s="95">
        <f t="shared" si="674"/>
        <v>331558916195</v>
      </c>
      <c r="P1688" s="95">
        <f t="shared" si="674"/>
        <v>0</v>
      </c>
      <c r="Q1688" s="97">
        <f t="shared" si="674"/>
        <v>0</v>
      </c>
    </row>
    <row r="1689" spans="1:17" ht="63" thickBot="1" x14ac:dyDescent="0.35">
      <c r="A1689" s="118" t="s">
        <v>435</v>
      </c>
      <c r="B1689" s="120" t="s">
        <v>317</v>
      </c>
      <c r="C1689" s="21"/>
      <c r="D1689" s="21"/>
      <c r="E1689" s="21"/>
      <c r="F1689" s="85" t="s">
        <v>316</v>
      </c>
      <c r="G1689" s="95">
        <f t="shared" si="674"/>
        <v>331558916195</v>
      </c>
      <c r="H1689" s="95">
        <f t="shared" si="674"/>
        <v>0</v>
      </c>
      <c r="I1689" s="95">
        <f t="shared" si="674"/>
        <v>0</v>
      </c>
      <c r="J1689" s="95">
        <f t="shared" si="674"/>
        <v>0</v>
      </c>
      <c r="K1689" s="95">
        <f t="shared" si="674"/>
        <v>0</v>
      </c>
      <c r="L1689" s="95">
        <f t="shared" si="674"/>
        <v>0</v>
      </c>
      <c r="M1689" s="95">
        <f t="shared" si="674"/>
        <v>331558916195</v>
      </c>
      <c r="N1689" s="95">
        <f t="shared" si="674"/>
        <v>331558916195</v>
      </c>
      <c r="O1689" s="95">
        <f t="shared" si="674"/>
        <v>331558916195</v>
      </c>
      <c r="P1689" s="95">
        <f t="shared" si="674"/>
        <v>0</v>
      </c>
      <c r="Q1689" s="97">
        <f t="shared" si="674"/>
        <v>0</v>
      </c>
    </row>
    <row r="1690" spans="1:17" ht="18.600000000000001" thickBot="1" x14ac:dyDescent="0.35">
      <c r="A1690" s="118" t="s">
        <v>435</v>
      </c>
      <c r="B1690" s="120" t="s">
        <v>318</v>
      </c>
      <c r="C1690" s="21"/>
      <c r="D1690" s="21"/>
      <c r="E1690" s="21"/>
      <c r="F1690" s="85" t="s">
        <v>221</v>
      </c>
      <c r="G1690" s="95">
        <f t="shared" si="674"/>
        <v>331558916195</v>
      </c>
      <c r="H1690" s="95">
        <f t="shared" si="674"/>
        <v>0</v>
      </c>
      <c r="I1690" s="95">
        <f t="shared" si="674"/>
        <v>0</v>
      </c>
      <c r="J1690" s="95">
        <f t="shared" si="674"/>
        <v>0</v>
      </c>
      <c r="K1690" s="95">
        <f t="shared" si="674"/>
        <v>0</v>
      </c>
      <c r="L1690" s="95">
        <f t="shared" si="674"/>
        <v>0</v>
      </c>
      <c r="M1690" s="95">
        <f t="shared" si="674"/>
        <v>331558916195</v>
      </c>
      <c r="N1690" s="95">
        <f t="shared" si="674"/>
        <v>331558916195</v>
      </c>
      <c r="O1690" s="95">
        <f t="shared" si="674"/>
        <v>331558916195</v>
      </c>
      <c r="P1690" s="95">
        <f t="shared" si="674"/>
        <v>0</v>
      </c>
      <c r="Q1690" s="97">
        <f t="shared" si="674"/>
        <v>0</v>
      </c>
    </row>
    <row r="1691" spans="1:17" ht="18.600000000000001" thickBot="1" x14ac:dyDescent="0.35">
      <c r="A1691" s="118" t="s">
        <v>435</v>
      </c>
      <c r="B1691" s="121" t="s">
        <v>319</v>
      </c>
      <c r="C1691" s="21" t="s">
        <v>175</v>
      </c>
      <c r="D1691" s="21">
        <v>11</v>
      </c>
      <c r="E1691" s="21" t="s">
        <v>22</v>
      </c>
      <c r="F1691" s="88" t="s">
        <v>211</v>
      </c>
      <c r="G1691" s="90">
        <v>331558916195</v>
      </c>
      <c r="H1691" s="90">
        <v>0</v>
      </c>
      <c r="I1691" s="90">
        <v>0</v>
      </c>
      <c r="J1691" s="90">
        <v>0</v>
      </c>
      <c r="K1691" s="90">
        <v>0</v>
      </c>
      <c r="L1691" s="90">
        <f t="shared" si="654"/>
        <v>0</v>
      </c>
      <c r="M1691" s="90">
        <f t="shared" si="655"/>
        <v>331558916195</v>
      </c>
      <c r="N1691" s="90">
        <v>331558916195</v>
      </c>
      <c r="O1691" s="90">
        <v>331558916195</v>
      </c>
      <c r="P1691" s="90">
        <v>0</v>
      </c>
      <c r="Q1691" s="91">
        <v>0</v>
      </c>
    </row>
    <row r="1692" spans="1:17" ht="63" thickBot="1" x14ac:dyDescent="0.35">
      <c r="A1692" s="118" t="s">
        <v>435</v>
      </c>
      <c r="B1692" s="120" t="s">
        <v>320</v>
      </c>
      <c r="C1692" s="53"/>
      <c r="D1692" s="53"/>
      <c r="E1692" s="53"/>
      <c r="F1692" s="85" t="s">
        <v>321</v>
      </c>
      <c r="G1692" s="95">
        <f t="shared" ref="G1692:Q1694" si="675">+G1693</f>
        <v>57639326986</v>
      </c>
      <c r="H1692" s="95">
        <f t="shared" si="675"/>
        <v>0</v>
      </c>
      <c r="I1692" s="95">
        <f t="shared" si="675"/>
        <v>0</v>
      </c>
      <c r="J1692" s="95">
        <f t="shared" si="675"/>
        <v>0</v>
      </c>
      <c r="K1692" s="95">
        <f t="shared" si="675"/>
        <v>0</v>
      </c>
      <c r="L1692" s="95">
        <f t="shared" si="675"/>
        <v>0</v>
      </c>
      <c r="M1692" s="95">
        <f t="shared" si="675"/>
        <v>57639326986</v>
      </c>
      <c r="N1692" s="95">
        <f t="shared" si="675"/>
        <v>57639326986</v>
      </c>
      <c r="O1692" s="95">
        <f t="shared" si="675"/>
        <v>57639326986</v>
      </c>
      <c r="P1692" s="95">
        <f t="shared" si="675"/>
        <v>0</v>
      </c>
      <c r="Q1692" s="97">
        <f t="shared" si="675"/>
        <v>0</v>
      </c>
    </row>
    <row r="1693" spans="1:17" ht="63" thickBot="1" x14ac:dyDescent="0.35">
      <c r="A1693" s="118" t="s">
        <v>435</v>
      </c>
      <c r="B1693" s="120" t="s">
        <v>322</v>
      </c>
      <c r="C1693" s="21"/>
      <c r="D1693" s="21"/>
      <c r="E1693" s="21"/>
      <c r="F1693" s="104" t="s">
        <v>321</v>
      </c>
      <c r="G1693" s="95">
        <f t="shared" si="675"/>
        <v>57639326986</v>
      </c>
      <c r="H1693" s="95">
        <f t="shared" si="675"/>
        <v>0</v>
      </c>
      <c r="I1693" s="95">
        <f t="shared" si="675"/>
        <v>0</v>
      </c>
      <c r="J1693" s="95">
        <f t="shared" si="675"/>
        <v>0</v>
      </c>
      <c r="K1693" s="95">
        <f t="shared" si="675"/>
        <v>0</v>
      </c>
      <c r="L1693" s="95">
        <f t="shared" si="675"/>
        <v>0</v>
      </c>
      <c r="M1693" s="95">
        <f t="shared" si="675"/>
        <v>57639326986</v>
      </c>
      <c r="N1693" s="95">
        <f t="shared" si="675"/>
        <v>57639326986</v>
      </c>
      <c r="O1693" s="95">
        <f t="shared" si="675"/>
        <v>57639326986</v>
      </c>
      <c r="P1693" s="95">
        <f t="shared" si="675"/>
        <v>0</v>
      </c>
      <c r="Q1693" s="97">
        <f t="shared" si="675"/>
        <v>0</v>
      </c>
    </row>
    <row r="1694" spans="1:17" ht="18.600000000000001" thickBot="1" x14ac:dyDescent="0.35">
      <c r="A1694" s="118" t="s">
        <v>435</v>
      </c>
      <c r="B1694" s="120" t="s">
        <v>323</v>
      </c>
      <c r="C1694" s="21"/>
      <c r="D1694" s="21"/>
      <c r="E1694" s="21"/>
      <c r="F1694" s="85" t="s">
        <v>221</v>
      </c>
      <c r="G1694" s="95">
        <f t="shared" si="675"/>
        <v>57639326986</v>
      </c>
      <c r="H1694" s="95">
        <f t="shared" si="675"/>
        <v>0</v>
      </c>
      <c r="I1694" s="95">
        <f t="shared" si="675"/>
        <v>0</v>
      </c>
      <c r="J1694" s="95">
        <f t="shared" si="675"/>
        <v>0</v>
      </c>
      <c r="K1694" s="95">
        <f t="shared" si="675"/>
        <v>0</v>
      </c>
      <c r="L1694" s="95">
        <f t="shared" si="675"/>
        <v>0</v>
      </c>
      <c r="M1694" s="95">
        <f t="shared" si="675"/>
        <v>57639326986</v>
      </c>
      <c r="N1694" s="95">
        <f t="shared" si="675"/>
        <v>57639326986</v>
      </c>
      <c r="O1694" s="95">
        <f t="shared" si="675"/>
        <v>57639326986</v>
      </c>
      <c r="P1694" s="95">
        <f t="shared" si="675"/>
        <v>0</v>
      </c>
      <c r="Q1694" s="97">
        <f t="shared" si="675"/>
        <v>0</v>
      </c>
    </row>
    <row r="1695" spans="1:17" ht="18.600000000000001" thickBot="1" x14ac:dyDescent="0.35">
      <c r="A1695" s="118" t="s">
        <v>435</v>
      </c>
      <c r="B1695" s="121" t="s">
        <v>324</v>
      </c>
      <c r="C1695" s="21" t="s">
        <v>175</v>
      </c>
      <c r="D1695" s="21">
        <v>11</v>
      </c>
      <c r="E1695" s="21" t="s">
        <v>22</v>
      </c>
      <c r="F1695" s="88" t="s">
        <v>211</v>
      </c>
      <c r="G1695" s="90">
        <v>57639326986</v>
      </c>
      <c r="H1695" s="90">
        <v>0</v>
      </c>
      <c r="I1695" s="90">
        <v>0</v>
      </c>
      <c r="J1695" s="90">
        <v>0</v>
      </c>
      <c r="K1695" s="90">
        <v>0</v>
      </c>
      <c r="L1695" s="90">
        <f t="shared" si="654"/>
        <v>0</v>
      </c>
      <c r="M1695" s="90">
        <f t="shared" si="655"/>
        <v>57639326986</v>
      </c>
      <c r="N1695" s="90">
        <v>57639326986</v>
      </c>
      <c r="O1695" s="90">
        <v>57639326986</v>
      </c>
      <c r="P1695" s="90">
        <v>0</v>
      </c>
      <c r="Q1695" s="91">
        <v>0</v>
      </c>
    </row>
    <row r="1696" spans="1:17" ht="47.4" thickBot="1" x14ac:dyDescent="0.35">
      <c r="A1696" s="118" t="s">
        <v>435</v>
      </c>
      <c r="B1696" s="125" t="s">
        <v>325</v>
      </c>
      <c r="C1696" s="64"/>
      <c r="D1696" s="16"/>
      <c r="E1696" s="16"/>
      <c r="F1696" s="104" t="s">
        <v>403</v>
      </c>
      <c r="G1696" s="93">
        <f>+G1697</f>
        <v>15000000000</v>
      </c>
      <c r="H1696" s="93">
        <f t="shared" ref="H1696:K1696" si="676">+H1697</f>
        <v>0</v>
      </c>
      <c r="I1696" s="93">
        <f t="shared" si="676"/>
        <v>0</v>
      </c>
      <c r="J1696" s="93">
        <f t="shared" si="676"/>
        <v>0</v>
      </c>
      <c r="K1696" s="93">
        <f t="shared" si="676"/>
        <v>0</v>
      </c>
      <c r="L1696" s="94">
        <f t="shared" si="654"/>
        <v>0</v>
      </c>
      <c r="M1696" s="94">
        <f t="shared" si="655"/>
        <v>15000000000</v>
      </c>
      <c r="N1696" s="94">
        <f>+N1697</f>
        <v>6489794675</v>
      </c>
      <c r="O1696" s="94">
        <f>+O1697</f>
        <v>448843053</v>
      </c>
      <c r="P1696" s="94">
        <f>+P1697</f>
        <v>94581003</v>
      </c>
      <c r="Q1696" s="96">
        <f>+Q1697</f>
        <v>94581003</v>
      </c>
    </row>
    <row r="1697" spans="1:17" ht="47.4" thickBot="1" x14ac:dyDescent="0.35">
      <c r="A1697" s="118" t="s">
        <v>435</v>
      </c>
      <c r="B1697" s="125" t="s">
        <v>402</v>
      </c>
      <c r="C1697" s="64"/>
      <c r="D1697" s="16"/>
      <c r="E1697" s="16"/>
      <c r="F1697" s="104" t="s">
        <v>403</v>
      </c>
      <c r="G1697" s="93">
        <f>+G1698+G1700+G1702</f>
        <v>15000000000</v>
      </c>
      <c r="H1697" s="93">
        <f t="shared" ref="H1697:Q1697" si="677">+H1698+H1700+H1702</f>
        <v>0</v>
      </c>
      <c r="I1697" s="93">
        <f t="shared" si="677"/>
        <v>0</v>
      </c>
      <c r="J1697" s="93">
        <f t="shared" si="677"/>
        <v>0</v>
      </c>
      <c r="K1697" s="93">
        <f t="shared" si="677"/>
        <v>0</v>
      </c>
      <c r="L1697" s="93">
        <f t="shared" si="677"/>
        <v>0</v>
      </c>
      <c r="M1697" s="93">
        <f t="shared" si="677"/>
        <v>15000000000</v>
      </c>
      <c r="N1697" s="93">
        <f t="shared" si="677"/>
        <v>6489794675</v>
      </c>
      <c r="O1697" s="93">
        <f t="shared" si="677"/>
        <v>448843053</v>
      </c>
      <c r="P1697" s="93">
        <f t="shared" si="677"/>
        <v>94581003</v>
      </c>
      <c r="Q1697" s="105">
        <f t="shared" si="677"/>
        <v>94581003</v>
      </c>
    </row>
    <row r="1698" spans="1:17" ht="18.600000000000001" thickBot="1" x14ac:dyDescent="0.35">
      <c r="A1698" s="118" t="s">
        <v>435</v>
      </c>
      <c r="B1698" s="125" t="s">
        <v>404</v>
      </c>
      <c r="C1698" s="64"/>
      <c r="D1698" s="16"/>
      <c r="E1698" s="16"/>
      <c r="F1698" s="104" t="s">
        <v>405</v>
      </c>
      <c r="G1698" s="93">
        <f>+G1699</f>
        <v>3974737950</v>
      </c>
      <c r="H1698" s="93">
        <f t="shared" ref="H1698:Q1698" si="678">+H1699</f>
        <v>0</v>
      </c>
      <c r="I1698" s="93">
        <f t="shared" si="678"/>
        <v>0</v>
      </c>
      <c r="J1698" s="93">
        <f t="shared" si="678"/>
        <v>0</v>
      </c>
      <c r="K1698" s="93">
        <f t="shared" si="678"/>
        <v>0</v>
      </c>
      <c r="L1698" s="93">
        <f t="shared" si="678"/>
        <v>0</v>
      </c>
      <c r="M1698" s="93">
        <f t="shared" si="678"/>
        <v>3974737950</v>
      </c>
      <c r="N1698" s="93">
        <f t="shared" si="678"/>
        <v>10000</v>
      </c>
      <c r="O1698" s="93">
        <f t="shared" si="678"/>
        <v>0</v>
      </c>
      <c r="P1698" s="93">
        <f t="shared" si="678"/>
        <v>0</v>
      </c>
      <c r="Q1698" s="105">
        <f t="shared" si="678"/>
        <v>0</v>
      </c>
    </row>
    <row r="1699" spans="1:17" ht="18.600000000000001" thickBot="1" x14ac:dyDescent="0.35">
      <c r="A1699" s="118" t="s">
        <v>435</v>
      </c>
      <c r="B1699" s="126" t="s">
        <v>406</v>
      </c>
      <c r="C1699" s="60" t="s">
        <v>175</v>
      </c>
      <c r="D1699" s="21">
        <v>54</v>
      </c>
      <c r="E1699" s="21" t="s">
        <v>22</v>
      </c>
      <c r="F1699" s="88" t="s">
        <v>211</v>
      </c>
      <c r="G1699" s="106">
        <v>3974737950</v>
      </c>
      <c r="H1699" s="106">
        <v>0</v>
      </c>
      <c r="I1699" s="106">
        <v>0</v>
      </c>
      <c r="J1699" s="106">
        <v>0</v>
      </c>
      <c r="K1699" s="106">
        <v>0</v>
      </c>
      <c r="L1699" s="106">
        <f t="shared" ref="L1699:L1762" si="679">+H1699-I1699+J1699-K1699</f>
        <v>0</v>
      </c>
      <c r="M1699" s="90">
        <f t="shared" ref="M1699:M1754" si="680">+G1699+L1699</f>
        <v>3974737950</v>
      </c>
      <c r="N1699" s="106">
        <v>10000</v>
      </c>
      <c r="O1699" s="106">
        <v>0</v>
      </c>
      <c r="P1699" s="106">
        <v>0</v>
      </c>
      <c r="Q1699" s="107">
        <v>0</v>
      </c>
    </row>
    <row r="1700" spans="1:17" ht="31.8" thickBot="1" x14ac:dyDescent="0.35">
      <c r="A1700" s="118" t="s">
        <v>435</v>
      </c>
      <c r="B1700" s="125" t="s">
        <v>407</v>
      </c>
      <c r="C1700" s="64"/>
      <c r="D1700" s="16"/>
      <c r="E1700" s="16"/>
      <c r="F1700" s="104" t="s">
        <v>408</v>
      </c>
      <c r="G1700" s="93">
        <f>+G1701</f>
        <v>5396885000</v>
      </c>
      <c r="H1700" s="93">
        <f t="shared" ref="H1700:Q1700" si="681">+H1701</f>
        <v>0</v>
      </c>
      <c r="I1700" s="93">
        <f t="shared" si="681"/>
        <v>0</v>
      </c>
      <c r="J1700" s="93">
        <f t="shared" si="681"/>
        <v>0</v>
      </c>
      <c r="K1700" s="93">
        <f t="shared" si="681"/>
        <v>0</v>
      </c>
      <c r="L1700" s="93">
        <f t="shared" si="681"/>
        <v>0</v>
      </c>
      <c r="M1700" s="93">
        <f t="shared" si="681"/>
        <v>5396885000</v>
      </c>
      <c r="N1700" s="93">
        <f t="shared" si="681"/>
        <v>5396885000</v>
      </c>
      <c r="O1700" s="93">
        <f t="shared" si="681"/>
        <v>0</v>
      </c>
      <c r="P1700" s="93">
        <f t="shared" si="681"/>
        <v>0</v>
      </c>
      <c r="Q1700" s="105">
        <f t="shared" si="681"/>
        <v>0</v>
      </c>
    </row>
    <row r="1701" spans="1:17" ht="18.600000000000001" thickBot="1" x14ac:dyDescent="0.35">
      <c r="A1701" s="118" t="s">
        <v>435</v>
      </c>
      <c r="B1701" s="126" t="s">
        <v>409</v>
      </c>
      <c r="C1701" s="60" t="s">
        <v>175</v>
      </c>
      <c r="D1701" s="21">
        <v>54</v>
      </c>
      <c r="E1701" s="21" t="s">
        <v>22</v>
      </c>
      <c r="F1701" s="88" t="s">
        <v>211</v>
      </c>
      <c r="G1701" s="106">
        <v>5396885000</v>
      </c>
      <c r="H1701" s="106">
        <v>0</v>
      </c>
      <c r="I1701" s="106">
        <v>0</v>
      </c>
      <c r="J1701" s="106">
        <v>0</v>
      </c>
      <c r="K1701" s="106">
        <v>0</v>
      </c>
      <c r="L1701" s="106">
        <f t="shared" si="679"/>
        <v>0</v>
      </c>
      <c r="M1701" s="90">
        <f t="shared" si="680"/>
        <v>5396885000</v>
      </c>
      <c r="N1701" s="90">
        <v>5396885000</v>
      </c>
      <c r="O1701" s="90">
        <v>0</v>
      </c>
      <c r="P1701" s="90">
        <v>0</v>
      </c>
      <c r="Q1701" s="91">
        <v>0</v>
      </c>
    </row>
    <row r="1702" spans="1:17" ht="18.600000000000001" thickBot="1" x14ac:dyDescent="0.35">
      <c r="A1702" s="118" t="s">
        <v>435</v>
      </c>
      <c r="B1702" s="125" t="s">
        <v>410</v>
      </c>
      <c r="C1702" s="64"/>
      <c r="D1702" s="16"/>
      <c r="E1702" s="16"/>
      <c r="F1702" s="104" t="s">
        <v>221</v>
      </c>
      <c r="G1702" s="93">
        <f>+G1703</f>
        <v>5628377050</v>
      </c>
      <c r="H1702" s="93">
        <f t="shared" ref="H1702:Q1702" si="682">+H1703</f>
        <v>0</v>
      </c>
      <c r="I1702" s="93">
        <f t="shared" si="682"/>
        <v>0</v>
      </c>
      <c r="J1702" s="93">
        <f t="shared" si="682"/>
        <v>0</v>
      </c>
      <c r="K1702" s="93">
        <f t="shared" si="682"/>
        <v>0</v>
      </c>
      <c r="L1702" s="93">
        <f t="shared" si="682"/>
        <v>0</v>
      </c>
      <c r="M1702" s="93">
        <f t="shared" si="682"/>
        <v>5628377050</v>
      </c>
      <c r="N1702" s="93">
        <f t="shared" si="682"/>
        <v>1092899675</v>
      </c>
      <c r="O1702" s="93">
        <f t="shared" si="682"/>
        <v>448843053</v>
      </c>
      <c r="P1702" s="93">
        <f t="shared" si="682"/>
        <v>94581003</v>
      </c>
      <c r="Q1702" s="105">
        <f t="shared" si="682"/>
        <v>94581003</v>
      </c>
    </row>
    <row r="1703" spans="1:17" ht="18.600000000000001" thickBot="1" x14ac:dyDescent="0.35">
      <c r="A1703" s="118" t="s">
        <v>435</v>
      </c>
      <c r="B1703" s="126" t="s">
        <v>411</v>
      </c>
      <c r="C1703" s="60" t="s">
        <v>175</v>
      </c>
      <c r="D1703" s="21">
        <v>54</v>
      </c>
      <c r="E1703" s="21" t="s">
        <v>22</v>
      </c>
      <c r="F1703" s="88" t="s">
        <v>211</v>
      </c>
      <c r="G1703" s="106">
        <v>5628377050</v>
      </c>
      <c r="H1703" s="106">
        <v>0</v>
      </c>
      <c r="I1703" s="106">
        <v>0</v>
      </c>
      <c r="J1703" s="106">
        <v>0</v>
      </c>
      <c r="K1703" s="106">
        <v>0</v>
      </c>
      <c r="L1703" s="106">
        <f t="shared" si="679"/>
        <v>0</v>
      </c>
      <c r="M1703" s="90">
        <f t="shared" si="680"/>
        <v>5628377050</v>
      </c>
      <c r="N1703" s="106">
        <v>1092899675</v>
      </c>
      <c r="O1703" s="106">
        <v>448843053</v>
      </c>
      <c r="P1703" s="106">
        <v>94581003</v>
      </c>
      <c r="Q1703" s="107">
        <v>94581003</v>
      </c>
    </row>
    <row r="1704" spans="1:17" ht="31.8" thickBot="1" x14ac:dyDescent="0.35">
      <c r="A1704" s="118" t="s">
        <v>435</v>
      </c>
      <c r="B1704" s="120" t="s">
        <v>327</v>
      </c>
      <c r="C1704" s="53"/>
      <c r="D1704" s="53"/>
      <c r="E1704" s="53"/>
      <c r="F1704" s="104" t="s">
        <v>328</v>
      </c>
      <c r="G1704" s="95">
        <f t="shared" ref="G1704:Q1708" si="683">+G1705</f>
        <v>2500000000</v>
      </c>
      <c r="H1704" s="95">
        <f t="shared" si="683"/>
        <v>0</v>
      </c>
      <c r="I1704" s="95">
        <f t="shared" si="683"/>
        <v>0</v>
      </c>
      <c r="J1704" s="95">
        <f t="shared" si="683"/>
        <v>0</v>
      </c>
      <c r="K1704" s="95">
        <f t="shared" si="683"/>
        <v>0</v>
      </c>
      <c r="L1704" s="95">
        <f t="shared" si="683"/>
        <v>0</v>
      </c>
      <c r="M1704" s="95">
        <f t="shared" si="683"/>
        <v>2500000000</v>
      </c>
      <c r="N1704" s="95">
        <f t="shared" si="683"/>
        <v>1994719925.0899999</v>
      </c>
      <c r="O1704" s="95">
        <f t="shared" si="683"/>
        <v>1821170911.79</v>
      </c>
      <c r="P1704" s="95">
        <f t="shared" si="683"/>
        <v>900394561.69000006</v>
      </c>
      <c r="Q1704" s="97">
        <f t="shared" si="683"/>
        <v>900394561.69000006</v>
      </c>
    </row>
    <row r="1705" spans="1:17" ht="18.600000000000001" thickBot="1" x14ac:dyDescent="0.35">
      <c r="A1705" s="118" t="s">
        <v>435</v>
      </c>
      <c r="B1705" s="120" t="s">
        <v>329</v>
      </c>
      <c r="C1705" s="21"/>
      <c r="D1705" s="21"/>
      <c r="E1705" s="21"/>
      <c r="F1705" s="85" t="s">
        <v>204</v>
      </c>
      <c r="G1705" s="95">
        <f t="shared" si="683"/>
        <v>2500000000</v>
      </c>
      <c r="H1705" s="95">
        <f t="shared" si="683"/>
        <v>0</v>
      </c>
      <c r="I1705" s="95">
        <f t="shared" si="683"/>
        <v>0</v>
      </c>
      <c r="J1705" s="95">
        <f t="shared" si="683"/>
        <v>0</v>
      </c>
      <c r="K1705" s="95">
        <f t="shared" si="683"/>
        <v>0</v>
      </c>
      <c r="L1705" s="95">
        <f t="shared" si="683"/>
        <v>0</v>
      </c>
      <c r="M1705" s="95">
        <f t="shared" si="683"/>
        <v>2500000000</v>
      </c>
      <c r="N1705" s="95">
        <f t="shared" si="683"/>
        <v>1994719925.0899999</v>
      </c>
      <c r="O1705" s="95">
        <f t="shared" si="683"/>
        <v>1821170911.79</v>
      </c>
      <c r="P1705" s="95">
        <f t="shared" si="683"/>
        <v>900394561.69000006</v>
      </c>
      <c r="Q1705" s="97">
        <f t="shared" si="683"/>
        <v>900394561.69000006</v>
      </c>
    </row>
    <row r="1706" spans="1:17" ht="31.8" thickBot="1" x14ac:dyDescent="0.35">
      <c r="A1706" s="118" t="s">
        <v>435</v>
      </c>
      <c r="B1706" s="120" t="s">
        <v>330</v>
      </c>
      <c r="C1706" s="21"/>
      <c r="D1706" s="21"/>
      <c r="E1706" s="21"/>
      <c r="F1706" s="85" t="s">
        <v>331</v>
      </c>
      <c r="G1706" s="95">
        <f t="shared" si="683"/>
        <v>2500000000</v>
      </c>
      <c r="H1706" s="95">
        <f t="shared" si="683"/>
        <v>0</v>
      </c>
      <c r="I1706" s="95">
        <f t="shared" si="683"/>
        <v>0</v>
      </c>
      <c r="J1706" s="95">
        <f t="shared" si="683"/>
        <v>0</v>
      </c>
      <c r="K1706" s="95">
        <f t="shared" si="683"/>
        <v>0</v>
      </c>
      <c r="L1706" s="95">
        <f t="shared" si="683"/>
        <v>0</v>
      </c>
      <c r="M1706" s="95">
        <f t="shared" si="683"/>
        <v>2500000000</v>
      </c>
      <c r="N1706" s="95">
        <f t="shared" si="683"/>
        <v>1994719925.0899999</v>
      </c>
      <c r="O1706" s="95">
        <f t="shared" si="683"/>
        <v>1821170911.79</v>
      </c>
      <c r="P1706" s="95">
        <f t="shared" si="683"/>
        <v>900394561.69000006</v>
      </c>
      <c r="Q1706" s="97">
        <f t="shared" si="683"/>
        <v>900394561.69000006</v>
      </c>
    </row>
    <row r="1707" spans="1:17" ht="31.8" thickBot="1" x14ac:dyDescent="0.35">
      <c r="A1707" s="118" t="s">
        <v>435</v>
      </c>
      <c r="B1707" s="120" t="s">
        <v>332</v>
      </c>
      <c r="C1707" s="21"/>
      <c r="D1707" s="21"/>
      <c r="E1707" s="21"/>
      <c r="F1707" s="85" t="s">
        <v>331</v>
      </c>
      <c r="G1707" s="95">
        <f t="shared" si="683"/>
        <v>2500000000</v>
      </c>
      <c r="H1707" s="95">
        <f t="shared" si="683"/>
        <v>0</v>
      </c>
      <c r="I1707" s="95">
        <f t="shared" si="683"/>
        <v>0</v>
      </c>
      <c r="J1707" s="95">
        <f t="shared" si="683"/>
        <v>0</v>
      </c>
      <c r="K1707" s="95">
        <f t="shared" si="683"/>
        <v>0</v>
      </c>
      <c r="L1707" s="95">
        <f t="shared" si="683"/>
        <v>0</v>
      </c>
      <c r="M1707" s="95">
        <f t="shared" si="683"/>
        <v>2500000000</v>
      </c>
      <c r="N1707" s="95">
        <f t="shared" si="683"/>
        <v>1994719925.0899999</v>
      </c>
      <c r="O1707" s="95">
        <f t="shared" si="683"/>
        <v>1821170911.79</v>
      </c>
      <c r="P1707" s="95">
        <f t="shared" si="683"/>
        <v>900394561.69000006</v>
      </c>
      <c r="Q1707" s="97">
        <f t="shared" si="683"/>
        <v>900394561.69000006</v>
      </c>
    </row>
    <row r="1708" spans="1:17" ht="18.600000000000001" thickBot="1" x14ac:dyDescent="0.35">
      <c r="A1708" s="118" t="s">
        <v>435</v>
      </c>
      <c r="B1708" s="120" t="s">
        <v>333</v>
      </c>
      <c r="C1708" s="21"/>
      <c r="D1708" s="21"/>
      <c r="E1708" s="21"/>
      <c r="F1708" s="104" t="s">
        <v>334</v>
      </c>
      <c r="G1708" s="95">
        <f t="shared" si="683"/>
        <v>2500000000</v>
      </c>
      <c r="H1708" s="95">
        <f t="shared" si="683"/>
        <v>0</v>
      </c>
      <c r="I1708" s="95">
        <f t="shared" si="683"/>
        <v>0</v>
      </c>
      <c r="J1708" s="95">
        <f t="shared" si="683"/>
        <v>0</v>
      </c>
      <c r="K1708" s="95">
        <f t="shared" si="683"/>
        <v>0</v>
      </c>
      <c r="L1708" s="95">
        <f t="shared" si="683"/>
        <v>0</v>
      </c>
      <c r="M1708" s="95">
        <f t="shared" si="683"/>
        <v>2500000000</v>
      </c>
      <c r="N1708" s="95">
        <f t="shared" si="683"/>
        <v>1994719925.0899999</v>
      </c>
      <c r="O1708" s="95">
        <f t="shared" si="683"/>
        <v>1821170911.79</v>
      </c>
      <c r="P1708" s="95">
        <f t="shared" si="683"/>
        <v>900394561.69000006</v>
      </c>
      <c r="Q1708" s="97">
        <f t="shared" si="683"/>
        <v>900394561.69000006</v>
      </c>
    </row>
    <row r="1709" spans="1:17" ht="18.600000000000001" thickBot="1" x14ac:dyDescent="0.35">
      <c r="A1709" s="118" t="s">
        <v>435</v>
      </c>
      <c r="B1709" s="121" t="s">
        <v>335</v>
      </c>
      <c r="C1709" s="21" t="s">
        <v>175</v>
      </c>
      <c r="D1709" s="21">
        <v>11</v>
      </c>
      <c r="E1709" s="21" t="s">
        <v>22</v>
      </c>
      <c r="F1709" s="88" t="s">
        <v>211</v>
      </c>
      <c r="G1709" s="90">
        <v>2500000000</v>
      </c>
      <c r="H1709" s="90">
        <v>0</v>
      </c>
      <c r="I1709" s="90">
        <v>0</v>
      </c>
      <c r="J1709" s="90">
        <v>0</v>
      </c>
      <c r="K1709" s="90">
        <v>0</v>
      </c>
      <c r="L1709" s="90">
        <f t="shared" si="679"/>
        <v>0</v>
      </c>
      <c r="M1709" s="90">
        <f t="shared" si="680"/>
        <v>2500000000</v>
      </c>
      <c r="N1709" s="90">
        <v>1994719925.0899999</v>
      </c>
      <c r="O1709" s="90">
        <v>1821170911.79</v>
      </c>
      <c r="P1709" s="90">
        <v>900394561.69000006</v>
      </c>
      <c r="Q1709" s="91">
        <v>900394561.69000006</v>
      </c>
    </row>
    <row r="1710" spans="1:17" ht="18.600000000000001" thickBot="1" x14ac:dyDescent="0.35">
      <c r="A1710" s="118" t="s">
        <v>435</v>
      </c>
      <c r="B1710" s="120" t="s">
        <v>336</v>
      </c>
      <c r="C1710" s="21"/>
      <c r="D1710" s="21"/>
      <c r="E1710" s="21"/>
      <c r="F1710" s="85" t="s">
        <v>337</v>
      </c>
      <c r="G1710" s="95">
        <f>+G1711</f>
        <v>177265214000</v>
      </c>
      <c r="H1710" s="95">
        <f t="shared" ref="H1710:Q1710" si="684">+H1711</f>
        <v>0</v>
      </c>
      <c r="I1710" s="95">
        <f t="shared" si="684"/>
        <v>0</v>
      </c>
      <c r="J1710" s="95">
        <f t="shared" si="684"/>
        <v>20000000000</v>
      </c>
      <c r="K1710" s="95">
        <f t="shared" si="684"/>
        <v>20000000000</v>
      </c>
      <c r="L1710" s="95">
        <f t="shared" si="684"/>
        <v>0</v>
      </c>
      <c r="M1710" s="95">
        <f t="shared" si="684"/>
        <v>177265214000</v>
      </c>
      <c r="N1710" s="95">
        <f t="shared" si="684"/>
        <v>138431735218.33002</v>
      </c>
      <c r="O1710" s="95">
        <f t="shared" si="684"/>
        <v>88834997184.490005</v>
      </c>
      <c r="P1710" s="95">
        <f t="shared" si="684"/>
        <v>21266103014.610001</v>
      </c>
      <c r="Q1710" s="97">
        <f t="shared" si="684"/>
        <v>21265814629.610001</v>
      </c>
    </row>
    <row r="1711" spans="1:17" ht="18.600000000000001" thickBot="1" x14ac:dyDescent="0.35">
      <c r="A1711" s="118" t="s">
        <v>435</v>
      </c>
      <c r="B1711" s="120" t="s">
        <v>338</v>
      </c>
      <c r="C1711" s="21"/>
      <c r="D1711" s="21"/>
      <c r="E1711" s="21"/>
      <c r="F1711" s="85" t="s">
        <v>204</v>
      </c>
      <c r="G1711" s="95">
        <f>+G1712+G1718</f>
        <v>177265214000</v>
      </c>
      <c r="H1711" s="95">
        <f t="shared" ref="H1711:Q1711" si="685">+H1712+H1718</f>
        <v>0</v>
      </c>
      <c r="I1711" s="95">
        <f t="shared" si="685"/>
        <v>0</v>
      </c>
      <c r="J1711" s="95">
        <f t="shared" si="685"/>
        <v>20000000000</v>
      </c>
      <c r="K1711" s="95">
        <f t="shared" si="685"/>
        <v>20000000000</v>
      </c>
      <c r="L1711" s="95">
        <f t="shared" si="685"/>
        <v>0</v>
      </c>
      <c r="M1711" s="95">
        <f t="shared" si="685"/>
        <v>177265214000</v>
      </c>
      <c r="N1711" s="95">
        <f t="shared" si="685"/>
        <v>138431735218.33002</v>
      </c>
      <c r="O1711" s="95">
        <f t="shared" si="685"/>
        <v>88834997184.490005</v>
      </c>
      <c r="P1711" s="95">
        <f t="shared" si="685"/>
        <v>21266103014.610001</v>
      </c>
      <c r="Q1711" s="97">
        <f t="shared" si="685"/>
        <v>21265814629.610001</v>
      </c>
    </row>
    <row r="1712" spans="1:17" ht="47.4" thickBot="1" x14ac:dyDescent="0.35">
      <c r="A1712" s="118" t="s">
        <v>435</v>
      </c>
      <c r="B1712" s="120" t="s">
        <v>339</v>
      </c>
      <c r="C1712" s="21"/>
      <c r="D1712" s="21"/>
      <c r="E1712" s="21"/>
      <c r="F1712" s="104" t="s">
        <v>340</v>
      </c>
      <c r="G1712" s="95">
        <f>+G1713</f>
        <v>176465214000</v>
      </c>
      <c r="H1712" s="95">
        <f t="shared" ref="H1712:Q1712" si="686">+H1713</f>
        <v>0</v>
      </c>
      <c r="I1712" s="95">
        <f t="shared" si="686"/>
        <v>0</v>
      </c>
      <c r="J1712" s="95">
        <f t="shared" si="686"/>
        <v>20000000000</v>
      </c>
      <c r="K1712" s="95">
        <f t="shared" si="686"/>
        <v>20000000000</v>
      </c>
      <c r="L1712" s="95">
        <f t="shared" si="686"/>
        <v>0</v>
      </c>
      <c r="M1712" s="95">
        <f t="shared" si="686"/>
        <v>176465214000</v>
      </c>
      <c r="N1712" s="95">
        <f t="shared" si="686"/>
        <v>137799106706.57001</v>
      </c>
      <c r="O1712" s="95">
        <f t="shared" si="686"/>
        <v>88314616660.080002</v>
      </c>
      <c r="P1712" s="95">
        <f t="shared" si="686"/>
        <v>21018176177.400002</v>
      </c>
      <c r="Q1712" s="97">
        <f t="shared" si="686"/>
        <v>21018176177.400002</v>
      </c>
    </row>
    <row r="1713" spans="1:17" ht="47.4" thickBot="1" x14ac:dyDescent="0.35">
      <c r="A1713" s="118" t="s">
        <v>435</v>
      </c>
      <c r="B1713" s="120" t="s">
        <v>341</v>
      </c>
      <c r="C1713" s="53"/>
      <c r="D1713" s="53"/>
      <c r="E1713" s="53"/>
      <c r="F1713" s="85" t="s">
        <v>340</v>
      </c>
      <c r="G1713" s="95">
        <f>+G1714+G1716</f>
        <v>176465214000</v>
      </c>
      <c r="H1713" s="95">
        <f t="shared" ref="H1713:Q1713" si="687">+H1714+H1716</f>
        <v>0</v>
      </c>
      <c r="I1713" s="95">
        <f t="shared" si="687"/>
        <v>0</v>
      </c>
      <c r="J1713" s="95">
        <f t="shared" si="687"/>
        <v>20000000000</v>
      </c>
      <c r="K1713" s="95">
        <f t="shared" si="687"/>
        <v>20000000000</v>
      </c>
      <c r="L1713" s="95">
        <f t="shared" si="687"/>
        <v>0</v>
      </c>
      <c r="M1713" s="95">
        <f t="shared" si="687"/>
        <v>176465214000</v>
      </c>
      <c r="N1713" s="95">
        <f t="shared" si="687"/>
        <v>137799106706.57001</v>
      </c>
      <c r="O1713" s="95">
        <f t="shared" si="687"/>
        <v>88314616660.080002</v>
      </c>
      <c r="P1713" s="95">
        <f t="shared" si="687"/>
        <v>21018176177.400002</v>
      </c>
      <c r="Q1713" s="97">
        <f t="shared" si="687"/>
        <v>21018176177.400002</v>
      </c>
    </row>
    <row r="1714" spans="1:17" ht="18.600000000000001" thickBot="1" x14ac:dyDescent="0.35">
      <c r="A1714" s="118" t="s">
        <v>435</v>
      </c>
      <c r="B1714" s="120" t="s">
        <v>342</v>
      </c>
      <c r="C1714" s="53"/>
      <c r="D1714" s="53"/>
      <c r="E1714" s="53"/>
      <c r="F1714" s="85" t="s">
        <v>343</v>
      </c>
      <c r="G1714" s="95">
        <f>+G1715</f>
        <v>114613483443</v>
      </c>
      <c r="H1714" s="95">
        <f t="shared" ref="H1714:Q1714" si="688">+H1715</f>
        <v>0</v>
      </c>
      <c r="I1714" s="95">
        <f t="shared" si="688"/>
        <v>0</v>
      </c>
      <c r="J1714" s="95">
        <f t="shared" si="688"/>
        <v>20000000000</v>
      </c>
      <c r="K1714" s="95">
        <f t="shared" si="688"/>
        <v>0</v>
      </c>
      <c r="L1714" s="95">
        <f t="shared" si="688"/>
        <v>20000000000</v>
      </c>
      <c r="M1714" s="95">
        <f t="shared" si="688"/>
        <v>134613483443</v>
      </c>
      <c r="N1714" s="95">
        <f t="shared" si="688"/>
        <v>129018083048.57001</v>
      </c>
      <c r="O1714" s="95">
        <f t="shared" si="688"/>
        <v>81952335861.080002</v>
      </c>
      <c r="P1714" s="95">
        <f t="shared" si="688"/>
        <v>18201463597.080002</v>
      </c>
      <c r="Q1714" s="97">
        <f t="shared" si="688"/>
        <v>18201463597.080002</v>
      </c>
    </row>
    <row r="1715" spans="1:17" ht="18.600000000000001" thickBot="1" x14ac:dyDescent="0.35">
      <c r="A1715" s="118" t="s">
        <v>435</v>
      </c>
      <c r="B1715" s="121" t="s">
        <v>344</v>
      </c>
      <c r="C1715" s="21" t="s">
        <v>21</v>
      </c>
      <c r="D1715" s="21">
        <v>20</v>
      </c>
      <c r="E1715" s="21" t="s">
        <v>22</v>
      </c>
      <c r="F1715" s="88" t="s">
        <v>211</v>
      </c>
      <c r="G1715" s="90">
        <v>114613483443</v>
      </c>
      <c r="H1715" s="90">
        <v>0</v>
      </c>
      <c r="I1715" s="90">
        <v>0</v>
      </c>
      <c r="J1715" s="90">
        <v>20000000000</v>
      </c>
      <c r="K1715" s="90">
        <v>0</v>
      </c>
      <c r="L1715" s="90">
        <f t="shared" si="679"/>
        <v>20000000000</v>
      </c>
      <c r="M1715" s="90">
        <f t="shared" si="680"/>
        <v>134613483443</v>
      </c>
      <c r="N1715" s="90">
        <v>129018083048.57001</v>
      </c>
      <c r="O1715" s="90">
        <v>81952335861.080002</v>
      </c>
      <c r="P1715" s="90">
        <v>18201463597.080002</v>
      </c>
      <c r="Q1715" s="91">
        <v>18201463597.080002</v>
      </c>
    </row>
    <row r="1716" spans="1:17" ht="18.600000000000001" thickBot="1" x14ac:dyDescent="0.35">
      <c r="A1716" s="118" t="s">
        <v>435</v>
      </c>
      <c r="B1716" s="120" t="s">
        <v>345</v>
      </c>
      <c r="C1716" s="21"/>
      <c r="D1716" s="21"/>
      <c r="E1716" s="21"/>
      <c r="F1716" s="85" t="s">
        <v>346</v>
      </c>
      <c r="G1716" s="95">
        <f>+G1717</f>
        <v>61851730557</v>
      </c>
      <c r="H1716" s="95">
        <f t="shared" ref="H1716:Q1716" si="689">+H1717</f>
        <v>0</v>
      </c>
      <c r="I1716" s="95">
        <f t="shared" si="689"/>
        <v>0</v>
      </c>
      <c r="J1716" s="95">
        <f t="shared" si="689"/>
        <v>0</v>
      </c>
      <c r="K1716" s="95">
        <f t="shared" si="689"/>
        <v>20000000000</v>
      </c>
      <c r="L1716" s="95">
        <f t="shared" si="689"/>
        <v>-20000000000</v>
      </c>
      <c r="M1716" s="95">
        <f t="shared" si="689"/>
        <v>41851730557</v>
      </c>
      <c r="N1716" s="95">
        <f t="shared" si="689"/>
        <v>8781023658</v>
      </c>
      <c r="O1716" s="95">
        <f t="shared" si="689"/>
        <v>6362280799</v>
      </c>
      <c r="P1716" s="95">
        <f t="shared" si="689"/>
        <v>2816712580.3200002</v>
      </c>
      <c r="Q1716" s="97">
        <f t="shared" si="689"/>
        <v>2816712580.3200002</v>
      </c>
    </row>
    <row r="1717" spans="1:17" ht="18.600000000000001" thickBot="1" x14ac:dyDescent="0.35">
      <c r="A1717" s="118" t="s">
        <v>435</v>
      </c>
      <c r="B1717" s="121" t="s">
        <v>347</v>
      </c>
      <c r="C1717" s="21" t="s">
        <v>21</v>
      </c>
      <c r="D1717" s="21">
        <v>20</v>
      </c>
      <c r="E1717" s="21" t="s">
        <v>22</v>
      </c>
      <c r="F1717" s="88" t="s">
        <v>211</v>
      </c>
      <c r="G1717" s="90">
        <v>61851730557</v>
      </c>
      <c r="H1717" s="90">
        <v>0</v>
      </c>
      <c r="I1717" s="90">
        <v>0</v>
      </c>
      <c r="J1717" s="90">
        <v>0</v>
      </c>
      <c r="K1717" s="90">
        <v>20000000000</v>
      </c>
      <c r="L1717" s="90">
        <f t="shared" si="679"/>
        <v>-20000000000</v>
      </c>
      <c r="M1717" s="90">
        <f t="shared" si="680"/>
        <v>41851730557</v>
      </c>
      <c r="N1717" s="90">
        <v>8781023658</v>
      </c>
      <c r="O1717" s="90">
        <v>6362280799</v>
      </c>
      <c r="P1717" s="90">
        <v>2816712580.3200002</v>
      </c>
      <c r="Q1717" s="91">
        <v>2816712580.3200002</v>
      </c>
    </row>
    <row r="1718" spans="1:17" ht="31.8" thickBot="1" x14ac:dyDescent="0.35">
      <c r="A1718" s="118" t="s">
        <v>435</v>
      </c>
      <c r="B1718" s="120" t="s">
        <v>348</v>
      </c>
      <c r="C1718" s="21"/>
      <c r="D1718" s="21"/>
      <c r="E1718" s="21"/>
      <c r="F1718" s="85" t="s">
        <v>349</v>
      </c>
      <c r="G1718" s="95">
        <f t="shared" ref="G1718:Q1720" si="690">+G1719</f>
        <v>800000000</v>
      </c>
      <c r="H1718" s="95">
        <f t="shared" si="690"/>
        <v>0</v>
      </c>
      <c r="I1718" s="95">
        <f t="shared" si="690"/>
        <v>0</v>
      </c>
      <c r="J1718" s="95">
        <f t="shared" si="690"/>
        <v>0</v>
      </c>
      <c r="K1718" s="95">
        <f t="shared" si="690"/>
        <v>0</v>
      </c>
      <c r="L1718" s="95">
        <f t="shared" si="690"/>
        <v>0</v>
      </c>
      <c r="M1718" s="95">
        <f t="shared" si="690"/>
        <v>800000000</v>
      </c>
      <c r="N1718" s="95">
        <f t="shared" si="690"/>
        <v>632628511.75999999</v>
      </c>
      <c r="O1718" s="95">
        <f t="shared" si="690"/>
        <v>520380524.41000003</v>
      </c>
      <c r="P1718" s="95">
        <f t="shared" si="690"/>
        <v>247926837.21000001</v>
      </c>
      <c r="Q1718" s="97">
        <f t="shared" si="690"/>
        <v>247638452.21000001</v>
      </c>
    </row>
    <row r="1719" spans="1:17" ht="31.8" thickBot="1" x14ac:dyDescent="0.35">
      <c r="A1719" s="118" t="s">
        <v>435</v>
      </c>
      <c r="B1719" s="120" t="s">
        <v>350</v>
      </c>
      <c r="C1719" s="21"/>
      <c r="D1719" s="21"/>
      <c r="E1719" s="21"/>
      <c r="F1719" s="85" t="s">
        <v>349</v>
      </c>
      <c r="G1719" s="95">
        <f t="shared" si="690"/>
        <v>800000000</v>
      </c>
      <c r="H1719" s="95">
        <f t="shared" si="690"/>
        <v>0</v>
      </c>
      <c r="I1719" s="95">
        <f t="shared" si="690"/>
        <v>0</v>
      </c>
      <c r="J1719" s="95">
        <f t="shared" si="690"/>
        <v>0</v>
      </c>
      <c r="K1719" s="95">
        <f t="shared" si="690"/>
        <v>0</v>
      </c>
      <c r="L1719" s="95">
        <f t="shared" si="690"/>
        <v>0</v>
      </c>
      <c r="M1719" s="95">
        <f t="shared" si="690"/>
        <v>800000000</v>
      </c>
      <c r="N1719" s="95">
        <f t="shared" si="690"/>
        <v>632628511.75999999</v>
      </c>
      <c r="O1719" s="95">
        <f t="shared" si="690"/>
        <v>520380524.41000003</v>
      </c>
      <c r="P1719" s="95">
        <f t="shared" si="690"/>
        <v>247926837.21000001</v>
      </c>
      <c r="Q1719" s="97">
        <f t="shared" si="690"/>
        <v>247638452.21000001</v>
      </c>
    </row>
    <row r="1720" spans="1:17" ht="18.600000000000001" thickBot="1" x14ac:dyDescent="0.35">
      <c r="A1720" s="118" t="s">
        <v>435</v>
      </c>
      <c r="B1720" s="120" t="s">
        <v>351</v>
      </c>
      <c r="C1720" s="21"/>
      <c r="D1720" s="21"/>
      <c r="E1720" s="21"/>
      <c r="F1720" s="85" t="s">
        <v>334</v>
      </c>
      <c r="G1720" s="86">
        <f t="shared" si="690"/>
        <v>800000000</v>
      </c>
      <c r="H1720" s="86">
        <f t="shared" si="690"/>
        <v>0</v>
      </c>
      <c r="I1720" s="86">
        <f t="shared" si="690"/>
        <v>0</v>
      </c>
      <c r="J1720" s="86">
        <f t="shared" si="690"/>
        <v>0</v>
      </c>
      <c r="K1720" s="86">
        <f t="shared" si="690"/>
        <v>0</v>
      </c>
      <c r="L1720" s="86">
        <f t="shared" si="690"/>
        <v>0</v>
      </c>
      <c r="M1720" s="86">
        <f t="shared" si="690"/>
        <v>800000000</v>
      </c>
      <c r="N1720" s="86">
        <f t="shared" si="690"/>
        <v>632628511.75999999</v>
      </c>
      <c r="O1720" s="86">
        <f t="shared" si="690"/>
        <v>520380524.41000003</v>
      </c>
      <c r="P1720" s="86">
        <f t="shared" si="690"/>
        <v>247926837.21000001</v>
      </c>
      <c r="Q1720" s="87">
        <f t="shared" si="690"/>
        <v>247638452.21000001</v>
      </c>
    </row>
    <row r="1721" spans="1:17" ht="18.600000000000001" thickBot="1" x14ac:dyDescent="0.35">
      <c r="A1721" s="118" t="s">
        <v>435</v>
      </c>
      <c r="B1721" s="121" t="s">
        <v>352</v>
      </c>
      <c r="C1721" s="21" t="s">
        <v>175</v>
      </c>
      <c r="D1721" s="21">
        <v>11</v>
      </c>
      <c r="E1721" s="21" t="s">
        <v>22</v>
      </c>
      <c r="F1721" s="88" t="s">
        <v>211</v>
      </c>
      <c r="G1721" s="90">
        <v>800000000</v>
      </c>
      <c r="H1721" s="90">
        <v>0</v>
      </c>
      <c r="I1721" s="90">
        <v>0</v>
      </c>
      <c r="J1721" s="90">
        <v>0</v>
      </c>
      <c r="K1721" s="90">
        <v>0</v>
      </c>
      <c r="L1721" s="90">
        <f t="shared" si="679"/>
        <v>0</v>
      </c>
      <c r="M1721" s="90">
        <f t="shared" si="680"/>
        <v>800000000</v>
      </c>
      <c r="N1721" s="90">
        <v>632628511.75999999</v>
      </c>
      <c r="O1721" s="90">
        <v>520380524.41000003</v>
      </c>
      <c r="P1721" s="90">
        <v>247926837.21000001</v>
      </c>
      <c r="Q1721" s="91">
        <v>247638452.21000001</v>
      </c>
    </row>
    <row r="1722" spans="1:17" ht="18.600000000000001" thickBot="1" x14ac:dyDescent="0.35">
      <c r="A1722" s="118" t="s">
        <v>435</v>
      </c>
      <c r="B1722" s="120" t="s">
        <v>353</v>
      </c>
      <c r="C1722" s="21"/>
      <c r="D1722" s="21"/>
      <c r="E1722" s="21"/>
      <c r="F1722" s="85" t="s">
        <v>354</v>
      </c>
      <c r="G1722" s="93">
        <f t="shared" ref="G1722:Q1722" si="691">+G1723</f>
        <v>4650000000</v>
      </c>
      <c r="H1722" s="93">
        <f t="shared" si="691"/>
        <v>0</v>
      </c>
      <c r="I1722" s="93">
        <f t="shared" si="691"/>
        <v>0</v>
      </c>
      <c r="J1722" s="93">
        <f t="shared" si="691"/>
        <v>0</v>
      </c>
      <c r="K1722" s="93">
        <f t="shared" si="691"/>
        <v>0</v>
      </c>
      <c r="L1722" s="93">
        <f t="shared" si="691"/>
        <v>0</v>
      </c>
      <c r="M1722" s="93">
        <f t="shared" si="691"/>
        <v>4650000000</v>
      </c>
      <c r="N1722" s="93">
        <f t="shared" si="691"/>
        <v>3731603069.6199999</v>
      </c>
      <c r="O1722" s="93">
        <f t="shared" si="691"/>
        <v>2507098657.2199998</v>
      </c>
      <c r="P1722" s="93">
        <f t="shared" si="691"/>
        <v>1208452382.8099999</v>
      </c>
      <c r="Q1722" s="105">
        <f t="shared" si="691"/>
        <v>1208452382.8099999</v>
      </c>
    </row>
    <row r="1723" spans="1:17" ht="18.600000000000001" thickBot="1" x14ac:dyDescent="0.35">
      <c r="A1723" s="118" t="s">
        <v>435</v>
      </c>
      <c r="B1723" s="120" t="s">
        <v>355</v>
      </c>
      <c r="C1723" s="21"/>
      <c r="D1723" s="21"/>
      <c r="E1723" s="21"/>
      <c r="F1723" s="104" t="s">
        <v>204</v>
      </c>
      <c r="G1723" s="93">
        <f>G1724+G1729</f>
        <v>4650000000</v>
      </c>
      <c r="H1723" s="93">
        <f t="shared" ref="H1723:Q1723" si="692">H1724+H1729</f>
        <v>0</v>
      </c>
      <c r="I1723" s="93">
        <f t="shared" si="692"/>
        <v>0</v>
      </c>
      <c r="J1723" s="93">
        <f t="shared" si="692"/>
        <v>0</v>
      </c>
      <c r="K1723" s="93">
        <f t="shared" si="692"/>
        <v>0</v>
      </c>
      <c r="L1723" s="93">
        <f t="shared" si="692"/>
        <v>0</v>
      </c>
      <c r="M1723" s="93">
        <f t="shared" si="692"/>
        <v>4650000000</v>
      </c>
      <c r="N1723" s="93">
        <f t="shared" si="692"/>
        <v>3731603069.6199999</v>
      </c>
      <c r="O1723" s="93">
        <f t="shared" si="692"/>
        <v>2507098657.2199998</v>
      </c>
      <c r="P1723" s="93">
        <f t="shared" si="692"/>
        <v>1208452382.8099999</v>
      </c>
      <c r="Q1723" s="105">
        <f t="shared" si="692"/>
        <v>1208452382.8099999</v>
      </c>
    </row>
    <row r="1724" spans="1:17" ht="31.8" thickBot="1" x14ac:dyDescent="0.35">
      <c r="A1724" s="118" t="s">
        <v>435</v>
      </c>
      <c r="B1724" s="120" t="s">
        <v>356</v>
      </c>
      <c r="C1724" s="53"/>
      <c r="D1724" s="53"/>
      <c r="E1724" s="53"/>
      <c r="F1724" s="85" t="s">
        <v>359</v>
      </c>
      <c r="G1724" s="93">
        <f>G1725</f>
        <v>1000000000</v>
      </c>
      <c r="H1724" s="93">
        <f t="shared" ref="H1724:Q1724" si="693">H1725</f>
        <v>0</v>
      </c>
      <c r="I1724" s="93">
        <f t="shared" si="693"/>
        <v>0</v>
      </c>
      <c r="J1724" s="93">
        <f t="shared" si="693"/>
        <v>0</v>
      </c>
      <c r="K1724" s="93">
        <f t="shared" si="693"/>
        <v>0</v>
      </c>
      <c r="L1724" s="93">
        <f t="shared" si="693"/>
        <v>0</v>
      </c>
      <c r="M1724" s="93">
        <f t="shared" si="693"/>
        <v>1000000000</v>
      </c>
      <c r="N1724" s="93">
        <f t="shared" si="693"/>
        <v>998201665.51999998</v>
      </c>
      <c r="O1724" s="93">
        <f t="shared" si="693"/>
        <v>1665.52</v>
      </c>
      <c r="P1724" s="93">
        <f t="shared" si="693"/>
        <v>1665.52</v>
      </c>
      <c r="Q1724" s="105">
        <f t="shared" si="693"/>
        <v>1665.52</v>
      </c>
    </row>
    <row r="1725" spans="1:17" ht="31.8" thickBot="1" x14ac:dyDescent="0.35">
      <c r="A1725" s="118" t="s">
        <v>435</v>
      </c>
      <c r="B1725" s="120" t="s">
        <v>358</v>
      </c>
      <c r="C1725" s="53"/>
      <c r="D1725" s="53"/>
      <c r="E1725" s="53"/>
      <c r="F1725" s="85" t="s">
        <v>359</v>
      </c>
      <c r="G1725" s="93">
        <f t="shared" ref="G1725:Q1725" si="694">+G1726</f>
        <v>1000000000</v>
      </c>
      <c r="H1725" s="93">
        <f t="shared" si="694"/>
        <v>0</v>
      </c>
      <c r="I1725" s="93">
        <f t="shared" si="694"/>
        <v>0</v>
      </c>
      <c r="J1725" s="93">
        <f t="shared" si="694"/>
        <v>0</v>
      </c>
      <c r="K1725" s="93">
        <f t="shared" si="694"/>
        <v>0</v>
      </c>
      <c r="L1725" s="93">
        <f t="shared" si="694"/>
        <v>0</v>
      </c>
      <c r="M1725" s="93">
        <f t="shared" si="694"/>
        <v>1000000000</v>
      </c>
      <c r="N1725" s="93">
        <f t="shared" si="694"/>
        <v>998201665.51999998</v>
      </c>
      <c r="O1725" s="93">
        <f t="shared" si="694"/>
        <v>1665.52</v>
      </c>
      <c r="P1725" s="93">
        <f t="shared" si="694"/>
        <v>1665.52</v>
      </c>
      <c r="Q1725" s="105">
        <f t="shared" si="694"/>
        <v>1665.52</v>
      </c>
    </row>
    <row r="1726" spans="1:17" ht="18.600000000000001" thickBot="1" x14ac:dyDescent="0.35">
      <c r="A1726" s="118" t="s">
        <v>435</v>
      </c>
      <c r="B1726" s="120" t="s">
        <v>360</v>
      </c>
      <c r="C1726" s="21"/>
      <c r="D1726" s="21"/>
      <c r="E1726" s="21"/>
      <c r="F1726" s="85" t="s">
        <v>361</v>
      </c>
      <c r="G1726" s="93">
        <f>+G1727+G1728</f>
        <v>1000000000</v>
      </c>
      <c r="H1726" s="93">
        <f t="shared" ref="H1726:Q1726" si="695">+H1727+H1728</f>
        <v>0</v>
      </c>
      <c r="I1726" s="93">
        <f t="shared" si="695"/>
        <v>0</v>
      </c>
      <c r="J1726" s="93">
        <f t="shared" si="695"/>
        <v>0</v>
      </c>
      <c r="K1726" s="93">
        <f t="shared" si="695"/>
        <v>0</v>
      </c>
      <c r="L1726" s="93">
        <f t="shared" si="695"/>
        <v>0</v>
      </c>
      <c r="M1726" s="93">
        <f t="shared" si="695"/>
        <v>1000000000</v>
      </c>
      <c r="N1726" s="93">
        <f t="shared" si="695"/>
        <v>998201665.51999998</v>
      </c>
      <c r="O1726" s="93">
        <f t="shared" si="695"/>
        <v>1665.52</v>
      </c>
      <c r="P1726" s="93">
        <f t="shared" si="695"/>
        <v>1665.52</v>
      </c>
      <c r="Q1726" s="105">
        <f t="shared" si="695"/>
        <v>1665.52</v>
      </c>
    </row>
    <row r="1727" spans="1:17" ht="18.600000000000001" thickBot="1" x14ac:dyDescent="0.35">
      <c r="A1727" s="118" t="s">
        <v>435</v>
      </c>
      <c r="B1727" s="121" t="s">
        <v>362</v>
      </c>
      <c r="C1727" s="21" t="s">
        <v>175</v>
      </c>
      <c r="D1727" s="21">
        <v>11</v>
      </c>
      <c r="E1727" s="21" t="s">
        <v>22</v>
      </c>
      <c r="F1727" s="88" t="s">
        <v>211</v>
      </c>
      <c r="G1727" s="106">
        <v>500000000</v>
      </c>
      <c r="H1727" s="90">
        <v>0</v>
      </c>
      <c r="I1727" s="90">
        <v>0</v>
      </c>
      <c r="J1727" s="90">
        <v>0</v>
      </c>
      <c r="K1727" s="90">
        <v>0</v>
      </c>
      <c r="L1727" s="90">
        <f t="shared" si="679"/>
        <v>0</v>
      </c>
      <c r="M1727" s="90">
        <f t="shared" si="680"/>
        <v>500000000</v>
      </c>
      <c r="N1727" s="90">
        <v>498201665.51999998</v>
      </c>
      <c r="O1727" s="90">
        <v>1665.52</v>
      </c>
      <c r="P1727" s="90">
        <v>1665.52</v>
      </c>
      <c r="Q1727" s="91">
        <v>1665.52</v>
      </c>
    </row>
    <row r="1728" spans="1:17" ht="18.600000000000001" thickBot="1" x14ac:dyDescent="0.35">
      <c r="A1728" s="118" t="s">
        <v>435</v>
      </c>
      <c r="B1728" s="126" t="s">
        <v>362</v>
      </c>
      <c r="C1728" s="60" t="s">
        <v>175</v>
      </c>
      <c r="D1728" s="53">
        <v>54</v>
      </c>
      <c r="E1728" s="53" t="s">
        <v>22</v>
      </c>
      <c r="F1728" s="108" t="s">
        <v>211</v>
      </c>
      <c r="G1728" s="106">
        <v>500000000</v>
      </c>
      <c r="H1728" s="90">
        <v>0</v>
      </c>
      <c r="I1728" s="90">
        <v>0</v>
      </c>
      <c r="J1728" s="90">
        <v>0</v>
      </c>
      <c r="K1728" s="90">
        <v>0</v>
      </c>
      <c r="L1728" s="90">
        <f t="shared" si="679"/>
        <v>0</v>
      </c>
      <c r="M1728" s="90">
        <f t="shared" si="680"/>
        <v>500000000</v>
      </c>
      <c r="N1728" s="92">
        <v>500000000</v>
      </c>
      <c r="O1728" s="92">
        <v>0</v>
      </c>
      <c r="P1728" s="92">
        <v>0</v>
      </c>
      <c r="Q1728" s="98">
        <v>0</v>
      </c>
    </row>
    <row r="1729" spans="1:17" ht="31.8" thickBot="1" x14ac:dyDescent="0.35">
      <c r="A1729" s="118" t="s">
        <v>435</v>
      </c>
      <c r="B1729" s="120" t="s">
        <v>363</v>
      </c>
      <c r="C1729" s="53"/>
      <c r="D1729" s="53"/>
      <c r="E1729" s="53"/>
      <c r="F1729" s="85" t="s">
        <v>364</v>
      </c>
      <c r="G1729" s="95">
        <f t="shared" ref="G1729:Q1731" si="696">+G1730</f>
        <v>3650000000</v>
      </c>
      <c r="H1729" s="95">
        <f t="shared" si="696"/>
        <v>0</v>
      </c>
      <c r="I1729" s="95">
        <f t="shared" si="696"/>
        <v>0</v>
      </c>
      <c r="J1729" s="95">
        <f t="shared" si="696"/>
        <v>0</v>
      </c>
      <c r="K1729" s="95">
        <f t="shared" si="696"/>
        <v>0</v>
      </c>
      <c r="L1729" s="95">
        <f t="shared" si="696"/>
        <v>0</v>
      </c>
      <c r="M1729" s="95">
        <f t="shared" si="696"/>
        <v>3650000000</v>
      </c>
      <c r="N1729" s="95">
        <f t="shared" si="696"/>
        <v>2733401404.0999999</v>
      </c>
      <c r="O1729" s="95">
        <f t="shared" si="696"/>
        <v>2507096991.6999998</v>
      </c>
      <c r="P1729" s="95">
        <f t="shared" si="696"/>
        <v>1208450717.29</v>
      </c>
      <c r="Q1729" s="97">
        <f t="shared" si="696"/>
        <v>1208450717.29</v>
      </c>
    </row>
    <row r="1730" spans="1:17" ht="31.8" thickBot="1" x14ac:dyDescent="0.35">
      <c r="A1730" s="118" t="s">
        <v>435</v>
      </c>
      <c r="B1730" s="120" t="s">
        <v>365</v>
      </c>
      <c r="C1730" s="53"/>
      <c r="D1730" s="53"/>
      <c r="E1730" s="53"/>
      <c r="F1730" s="85" t="s">
        <v>364</v>
      </c>
      <c r="G1730" s="95">
        <f t="shared" si="696"/>
        <v>3650000000</v>
      </c>
      <c r="H1730" s="95">
        <f t="shared" si="696"/>
        <v>0</v>
      </c>
      <c r="I1730" s="95">
        <f t="shared" si="696"/>
        <v>0</v>
      </c>
      <c r="J1730" s="95">
        <f t="shared" si="696"/>
        <v>0</v>
      </c>
      <c r="K1730" s="95">
        <f t="shared" si="696"/>
        <v>0</v>
      </c>
      <c r="L1730" s="95">
        <f t="shared" si="696"/>
        <v>0</v>
      </c>
      <c r="M1730" s="95">
        <f t="shared" si="696"/>
        <v>3650000000</v>
      </c>
      <c r="N1730" s="95">
        <f t="shared" si="696"/>
        <v>2733401404.0999999</v>
      </c>
      <c r="O1730" s="95">
        <f t="shared" si="696"/>
        <v>2507096991.6999998</v>
      </c>
      <c r="P1730" s="95">
        <f t="shared" si="696"/>
        <v>1208450717.29</v>
      </c>
      <c r="Q1730" s="97">
        <f t="shared" si="696"/>
        <v>1208450717.29</v>
      </c>
    </row>
    <row r="1731" spans="1:17" ht="18.600000000000001" thickBot="1" x14ac:dyDescent="0.35">
      <c r="A1731" s="118" t="s">
        <v>435</v>
      </c>
      <c r="B1731" s="120" t="s">
        <v>366</v>
      </c>
      <c r="C1731" s="53"/>
      <c r="D1731" s="53"/>
      <c r="E1731" s="53"/>
      <c r="F1731" s="85" t="s">
        <v>334</v>
      </c>
      <c r="G1731" s="95">
        <f t="shared" si="696"/>
        <v>3650000000</v>
      </c>
      <c r="H1731" s="95">
        <f t="shared" si="696"/>
        <v>0</v>
      </c>
      <c r="I1731" s="95">
        <f t="shared" si="696"/>
        <v>0</v>
      </c>
      <c r="J1731" s="95">
        <f t="shared" si="696"/>
        <v>0</v>
      </c>
      <c r="K1731" s="95">
        <f t="shared" si="696"/>
        <v>0</v>
      </c>
      <c r="L1731" s="95">
        <f t="shared" si="696"/>
        <v>0</v>
      </c>
      <c r="M1731" s="95">
        <f t="shared" si="696"/>
        <v>3650000000</v>
      </c>
      <c r="N1731" s="95">
        <f t="shared" si="696"/>
        <v>2733401404.0999999</v>
      </c>
      <c r="O1731" s="95">
        <f t="shared" si="696"/>
        <v>2507096991.6999998</v>
      </c>
      <c r="P1731" s="95">
        <f t="shared" si="696"/>
        <v>1208450717.29</v>
      </c>
      <c r="Q1731" s="97">
        <f t="shared" si="696"/>
        <v>1208450717.29</v>
      </c>
    </row>
    <row r="1732" spans="1:17" ht="18.600000000000001" thickBot="1" x14ac:dyDescent="0.35">
      <c r="A1732" s="118" t="s">
        <v>435</v>
      </c>
      <c r="B1732" s="121" t="s">
        <v>367</v>
      </c>
      <c r="C1732" s="21" t="s">
        <v>175</v>
      </c>
      <c r="D1732" s="21">
        <v>11</v>
      </c>
      <c r="E1732" s="21" t="s">
        <v>22</v>
      </c>
      <c r="F1732" s="88" t="s">
        <v>211</v>
      </c>
      <c r="G1732" s="90">
        <v>3650000000</v>
      </c>
      <c r="H1732" s="90">
        <v>0</v>
      </c>
      <c r="I1732" s="90">
        <v>0</v>
      </c>
      <c r="J1732" s="90">
        <v>0</v>
      </c>
      <c r="K1732" s="90">
        <v>0</v>
      </c>
      <c r="L1732" s="90">
        <f t="shared" si="679"/>
        <v>0</v>
      </c>
      <c r="M1732" s="90">
        <f t="shared" si="680"/>
        <v>3650000000</v>
      </c>
      <c r="N1732" s="90">
        <v>2733401404.0999999</v>
      </c>
      <c r="O1732" s="90">
        <v>2507096991.6999998</v>
      </c>
      <c r="P1732" s="90">
        <v>1208450717.29</v>
      </c>
      <c r="Q1732" s="91">
        <v>1208450717.29</v>
      </c>
    </row>
    <row r="1733" spans="1:17" ht="31.8" thickBot="1" x14ac:dyDescent="0.35">
      <c r="A1733" s="118" t="s">
        <v>435</v>
      </c>
      <c r="B1733" s="127" t="s">
        <v>368</v>
      </c>
      <c r="C1733" s="55"/>
      <c r="D1733" s="55"/>
      <c r="E1733" s="55"/>
      <c r="F1733" s="104" t="s">
        <v>369</v>
      </c>
      <c r="G1733" s="94">
        <f>+G1734</f>
        <v>39914957829</v>
      </c>
      <c r="H1733" s="94">
        <f t="shared" ref="H1733:Q1733" si="697">+H1734</f>
        <v>0</v>
      </c>
      <c r="I1733" s="94">
        <f t="shared" si="697"/>
        <v>0</v>
      </c>
      <c r="J1733" s="94">
        <f t="shared" si="697"/>
        <v>1990000000</v>
      </c>
      <c r="K1733" s="94">
        <f t="shared" si="697"/>
        <v>1990000000</v>
      </c>
      <c r="L1733" s="94">
        <f t="shared" si="697"/>
        <v>0</v>
      </c>
      <c r="M1733" s="94">
        <f t="shared" si="697"/>
        <v>39914957829</v>
      </c>
      <c r="N1733" s="94">
        <f t="shared" si="697"/>
        <v>28059483846.330002</v>
      </c>
      <c r="O1733" s="94">
        <f t="shared" si="697"/>
        <v>25975417775.34</v>
      </c>
      <c r="P1733" s="94">
        <f t="shared" si="697"/>
        <v>5334633553.8500004</v>
      </c>
      <c r="Q1733" s="96">
        <f t="shared" si="697"/>
        <v>5326433069.8899994</v>
      </c>
    </row>
    <row r="1734" spans="1:17" ht="18.600000000000001" thickBot="1" x14ac:dyDescent="0.35">
      <c r="A1734" s="118" t="s">
        <v>435</v>
      </c>
      <c r="B1734" s="127" t="s">
        <v>370</v>
      </c>
      <c r="C1734" s="55"/>
      <c r="D1734" s="55"/>
      <c r="E1734" s="55"/>
      <c r="F1734" s="104" t="s">
        <v>204</v>
      </c>
      <c r="G1734" s="94">
        <f>+G1735+G1739+G1746+G1751</f>
        <v>39914957829</v>
      </c>
      <c r="H1734" s="94">
        <f t="shared" ref="H1734:Q1734" si="698">+H1735+H1739+H1746+H1751</f>
        <v>0</v>
      </c>
      <c r="I1734" s="94">
        <f t="shared" si="698"/>
        <v>0</v>
      </c>
      <c r="J1734" s="94">
        <f t="shared" si="698"/>
        <v>1990000000</v>
      </c>
      <c r="K1734" s="94">
        <f t="shared" si="698"/>
        <v>1990000000</v>
      </c>
      <c r="L1734" s="94">
        <f t="shared" si="698"/>
        <v>0</v>
      </c>
      <c r="M1734" s="94">
        <f t="shared" si="698"/>
        <v>39914957829</v>
      </c>
      <c r="N1734" s="94">
        <f t="shared" si="698"/>
        <v>28059483846.330002</v>
      </c>
      <c r="O1734" s="94">
        <f t="shared" si="698"/>
        <v>25975417775.34</v>
      </c>
      <c r="P1734" s="94">
        <f t="shared" si="698"/>
        <v>5334633553.8500004</v>
      </c>
      <c r="Q1734" s="96">
        <f t="shared" si="698"/>
        <v>5326433069.8899994</v>
      </c>
    </row>
    <row r="1735" spans="1:17" ht="47.4" thickBot="1" x14ac:dyDescent="0.35">
      <c r="A1735" s="118" t="s">
        <v>435</v>
      </c>
      <c r="B1735" s="125" t="s">
        <v>371</v>
      </c>
      <c r="C1735" s="55"/>
      <c r="D1735" s="55"/>
      <c r="E1735" s="55"/>
      <c r="F1735" s="104" t="s">
        <v>374</v>
      </c>
      <c r="G1735" s="94">
        <f>+G1736</f>
        <v>50000000</v>
      </c>
      <c r="H1735" s="94">
        <f t="shared" ref="H1735:Q1737" si="699">+H1736</f>
        <v>0</v>
      </c>
      <c r="I1735" s="94">
        <f t="shared" si="699"/>
        <v>0</v>
      </c>
      <c r="J1735" s="94">
        <f t="shared" si="699"/>
        <v>0</v>
      </c>
      <c r="K1735" s="94">
        <f t="shared" si="699"/>
        <v>0</v>
      </c>
      <c r="L1735" s="94">
        <f t="shared" si="699"/>
        <v>0</v>
      </c>
      <c r="M1735" s="94">
        <f t="shared" si="699"/>
        <v>50000000</v>
      </c>
      <c r="N1735" s="94">
        <f t="shared" si="699"/>
        <v>24949159</v>
      </c>
      <c r="O1735" s="94">
        <f t="shared" si="699"/>
        <v>16242310</v>
      </c>
      <c r="P1735" s="94">
        <f t="shared" si="699"/>
        <v>3897250</v>
      </c>
      <c r="Q1735" s="96">
        <f t="shared" si="699"/>
        <v>3897250</v>
      </c>
    </row>
    <row r="1736" spans="1:17" ht="47.4" thickBot="1" x14ac:dyDescent="0.35">
      <c r="A1736" s="118" t="s">
        <v>435</v>
      </c>
      <c r="B1736" s="125" t="s">
        <v>373</v>
      </c>
      <c r="C1736" s="55"/>
      <c r="D1736" s="55"/>
      <c r="E1736" s="55"/>
      <c r="F1736" s="104" t="s">
        <v>374</v>
      </c>
      <c r="G1736" s="94">
        <f>+G1737</f>
        <v>50000000</v>
      </c>
      <c r="H1736" s="94">
        <f t="shared" si="699"/>
        <v>0</v>
      </c>
      <c r="I1736" s="94">
        <f t="shared" si="699"/>
        <v>0</v>
      </c>
      <c r="J1736" s="94">
        <f t="shared" si="699"/>
        <v>0</v>
      </c>
      <c r="K1736" s="94">
        <f t="shared" si="699"/>
        <v>0</v>
      </c>
      <c r="L1736" s="94">
        <f t="shared" si="699"/>
        <v>0</v>
      </c>
      <c r="M1736" s="94">
        <f t="shared" si="699"/>
        <v>50000000</v>
      </c>
      <c r="N1736" s="94">
        <f t="shared" si="699"/>
        <v>24949159</v>
      </c>
      <c r="O1736" s="94">
        <f t="shared" si="699"/>
        <v>16242310</v>
      </c>
      <c r="P1736" s="94">
        <f t="shared" si="699"/>
        <v>3897250</v>
      </c>
      <c r="Q1736" s="96">
        <f t="shared" si="699"/>
        <v>3897250</v>
      </c>
    </row>
    <row r="1737" spans="1:17" ht="31.8" thickBot="1" x14ac:dyDescent="0.35">
      <c r="A1737" s="118" t="s">
        <v>435</v>
      </c>
      <c r="B1737" s="125" t="s">
        <v>375</v>
      </c>
      <c r="C1737" s="55"/>
      <c r="D1737" s="55"/>
      <c r="E1737" s="55"/>
      <c r="F1737" s="104" t="s">
        <v>376</v>
      </c>
      <c r="G1737" s="94">
        <f>+G1738</f>
        <v>50000000</v>
      </c>
      <c r="H1737" s="94">
        <f t="shared" si="699"/>
        <v>0</v>
      </c>
      <c r="I1737" s="94">
        <f t="shared" si="699"/>
        <v>0</v>
      </c>
      <c r="J1737" s="94">
        <f t="shared" si="699"/>
        <v>0</v>
      </c>
      <c r="K1737" s="94">
        <f t="shared" si="699"/>
        <v>0</v>
      </c>
      <c r="L1737" s="94">
        <f t="shared" si="699"/>
        <v>0</v>
      </c>
      <c r="M1737" s="94">
        <f t="shared" si="699"/>
        <v>50000000</v>
      </c>
      <c r="N1737" s="94">
        <f t="shared" si="699"/>
        <v>24949159</v>
      </c>
      <c r="O1737" s="94">
        <f t="shared" si="699"/>
        <v>16242310</v>
      </c>
      <c r="P1737" s="94">
        <f t="shared" si="699"/>
        <v>3897250</v>
      </c>
      <c r="Q1737" s="96">
        <f t="shared" si="699"/>
        <v>3897250</v>
      </c>
    </row>
    <row r="1738" spans="1:17" ht="18.600000000000001" thickBot="1" x14ac:dyDescent="0.35">
      <c r="A1738" s="118" t="s">
        <v>435</v>
      </c>
      <c r="B1738" s="121" t="s">
        <v>377</v>
      </c>
      <c r="C1738" s="60" t="s">
        <v>175</v>
      </c>
      <c r="D1738" s="21">
        <v>54</v>
      </c>
      <c r="E1738" s="21" t="s">
        <v>22</v>
      </c>
      <c r="F1738" s="88" t="s">
        <v>211</v>
      </c>
      <c r="G1738" s="90">
        <v>50000000</v>
      </c>
      <c r="H1738" s="90">
        <v>0</v>
      </c>
      <c r="I1738" s="90">
        <v>0</v>
      </c>
      <c r="J1738" s="90">
        <v>0</v>
      </c>
      <c r="K1738" s="90">
        <v>0</v>
      </c>
      <c r="L1738" s="90">
        <f t="shared" si="679"/>
        <v>0</v>
      </c>
      <c r="M1738" s="90">
        <f t="shared" si="680"/>
        <v>50000000</v>
      </c>
      <c r="N1738" s="90">
        <v>24949159</v>
      </c>
      <c r="O1738" s="90">
        <v>16242310</v>
      </c>
      <c r="P1738" s="90">
        <v>3897250</v>
      </c>
      <c r="Q1738" s="91">
        <v>3897250</v>
      </c>
    </row>
    <row r="1739" spans="1:17" ht="47.4" thickBot="1" x14ac:dyDescent="0.35">
      <c r="A1739" s="118" t="s">
        <v>435</v>
      </c>
      <c r="B1739" s="125" t="s">
        <v>378</v>
      </c>
      <c r="C1739" s="53"/>
      <c r="D1739" s="53"/>
      <c r="E1739" s="53"/>
      <c r="F1739" s="104" t="s">
        <v>381</v>
      </c>
      <c r="G1739" s="93">
        <f>+G1740</f>
        <v>34364957829</v>
      </c>
      <c r="H1739" s="94">
        <f t="shared" ref="H1739:Q1739" si="700">+H1740</f>
        <v>0</v>
      </c>
      <c r="I1739" s="94">
        <f t="shared" si="700"/>
        <v>0</v>
      </c>
      <c r="J1739" s="94">
        <f t="shared" si="700"/>
        <v>1990000000</v>
      </c>
      <c r="K1739" s="94">
        <f t="shared" si="700"/>
        <v>1990000000</v>
      </c>
      <c r="L1739" s="94">
        <f t="shared" si="679"/>
        <v>0</v>
      </c>
      <c r="M1739" s="95">
        <f t="shared" si="680"/>
        <v>34364957829</v>
      </c>
      <c r="N1739" s="94">
        <f t="shared" ref="N1739:O1739" si="701">+N1740</f>
        <v>23749508387.360001</v>
      </c>
      <c r="O1739" s="94">
        <f t="shared" si="701"/>
        <v>22159291806.380001</v>
      </c>
      <c r="P1739" s="94">
        <f t="shared" si="700"/>
        <v>3315475506.8899999</v>
      </c>
      <c r="Q1739" s="96">
        <f t="shared" si="700"/>
        <v>3307275022.9299998</v>
      </c>
    </row>
    <row r="1740" spans="1:17" ht="47.4" thickBot="1" x14ac:dyDescent="0.35">
      <c r="A1740" s="118" t="s">
        <v>435</v>
      </c>
      <c r="B1740" s="125" t="s">
        <v>380</v>
      </c>
      <c r="C1740" s="53"/>
      <c r="D1740" s="53"/>
      <c r="E1740" s="53"/>
      <c r="F1740" s="104" t="s">
        <v>381</v>
      </c>
      <c r="G1740" s="94">
        <f>G1741+G1744</f>
        <v>34364957829</v>
      </c>
      <c r="H1740" s="94">
        <f t="shared" ref="H1740:Q1740" si="702">H1741+H1744</f>
        <v>0</v>
      </c>
      <c r="I1740" s="94">
        <f t="shared" si="702"/>
        <v>0</v>
      </c>
      <c r="J1740" s="94">
        <f t="shared" si="702"/>
        <v>1990000000</v>
      </c>
      <c r="K1740" s="94">
        <f t="shared" si="702"/>
        <v>1990000000</v>
      </c>
      <c r="L1740" s="94">
        <f t="shared" si="702"/>
        <v>0</v>
      </c>
      <c r="M1740" s="94">
        <f t="shared" si="702"/>
        <v>34364957829</v>
      </c>
      <c r="N1740" s="94">
        <f t="shared" si="702"/>
        <v>23749508387.360001</v>
      </c>
      <c r="O1740" s="94">
        <f t="shared" si="702"/>
        <v>22159291806.380001</v>
      </c>
      <c r="P1740" s="94">
        <f t="shared" si="702"/>
        <v>3315475506.8899999</v>
      </c>
      <c r="Q1740" s="96">
        <f t="shared" si="702"/>
        <v>3307275022.9299998</v>
      </c>
    </row>
    <row r="1741" spans="1:17" ht="18.600000000000001" thickBot="1" x14ac:dyDescent="0.35">
      <c r="A1741" s="118" t="s">
        <v>435</v>
      </c>
      <c r="B1741" s="125" t="s">
        <v>382</v>
      </c>
      <c r="C1741" s="53"/>
      <c r="D1741" s="53"/>
      <c r="E1741" s="53"/>
      <c r="F1741" s="104" t="s">
        <v>334</v>
      </c>
      <c r="G1741" s="94">
        <f>+G1742+G1743</f>
        <v>13870400807</v>
      </c>
      <c r="H1741" s="94">
        <f t="shared" ref="H1741:Q1741" si="703">+H1742+H1743</f>
        <v>0</v>
      </c>
      <c r="I1741" s="94">
        <f t="shared" si="703"/>
        <v>0</v>
      </c>
      <c r="J1741" s="94">
        <f t="shared" si="703"/>
        <v>1990000000</v>
      </c>
      <c r="K1741" s="94">
        <f t="shared" si="703"/>
        <v>0</v>
      </c>
      <c r="L1741" s="94">
        <f t="shared" si="703"/>
        <v>1990000000</v>
      </c>
      <c r="M1741" s="94">
        <f t="shared" si="703"/>
        <v>15860400807</v>
      </c>
      <c r="N1741" s="94">
        <f t="shared" si="703"/>
        <v>9753834387.3600006</v>
      </c>
      <c r="O1741" s="94">
        <f t="shared" si="703"/>
        <v>9055618806.3800011</v>
      </c>
      <c r="P1741" s="94">
        <f t="shared" si="703"/>
        <v>3315475506.8899999</v>
      </c>
      <c r="Q1741" s="96">
        <f t="shared" si="703"/>
        <v>3307275022.9299998</v>
      </c>
    </row>
    <row r="1742" spans="1:17" ht="18.600000000000001" thickBot="1" x14ac:dyDescent="0.35">
      <c r="A1742" s="118" t="s">
        <v>435</v>
      </c>
      <c r="B1742" s="121" t="s">
        <v>383</v>
      </c>
      <c r="C1742" s="53" t="s">
        <v>175</v>
      </c>
      <c r="D1742" s="21">
        <v>11</v>
      </c>
      <c r="E1742" s="21" t="s">
        <v>22</v>
      </c>
      <c r="F1742" s="108" t="s">
        <v>211</v>
      </c>
      <c r="G1742" s="92">
        <v>5414957829</v>
      </c>
      <c r="H1742" s="90">
        <v>0</v>
      </c>
      <c r="I1742" s="90">
        <v>0</v>
      </c>
      <c r="J1742" s="90">
        <v>0</v>
      </c>
      <c r="K1742" s="90">
        <v>0</v>
      </c>
      <c r="L1742" s="90">
        <f t="shared" si="679"/>
        <v>0</v>
      </c>
      <c r="M1742" s="90">
        <f t="shared" si="680"/>
        <v>5414957829</v>
      </c>
      <c r="N1742" s="90">
        <v>5309207171.3599997</v>
      </c>
      <c r="O1742" s="90">
        <v>5225440097.3800001</v>
      </c>
      <c r="P1742" s="90">
        <v>2612811170.8899999</v>
      </c>
      <c r="Q1742" s="91">
        <v>2604610686.9299998</v>
      </c>
    </row>
    <row r="1743" spans="1:17" ht="18.600000000000001" thickBot="1" x14ac:dyDescent="0.35">
      <c r="A1743" s="118" t="s">
        <v>435</v>
      </c>
      <c r="B1743" s="121" t="s">
        <v>383</v>
      </c>
      <c r="C1743" s="60" t="s">
        <v>175</v>
      </c>
      <c r="D1743" s="21">
        <v>54</v>
      </c>
      <c r="E1743" s="21" t="s">
        <v>22</v>
      </c>
      <c r="F1743" s="108" t="s">
        <v>211</v>
      </c>
      <c r="G1743" s="106">
        <f>2010523584+6444919394</f>
        <v>8455442978</v>
      </c>
      <c r="H1743" s="90">
        <v>0</v>
      </c>
      <c r="I1743" s="90">
        <v>0</v>
      </c>
      <c r="J1743" s="90">
        <v>1990000000</v>
      </c>
      <c r="K1743" s="90">
        <v>0</v>
      </c>
      <c r="L1743" s="90">
        <f t="shared" si="679"/>
        <v>1990000000</v>
      </c>
      <c r="M1743" s="92">
        <f t="shared" si="680"/>
        <v>10445442978</v>
      </c>
      <c r="N1743" s="90">
        <v>4444627216</v>
      </c>
      <c r="O1743" s="90">
        <v>3830178709</v>
      </c>
      <c r="P1743" s="90">
        <v>702664336</v>
      </c>
      <c r="Q1743" s="91">
        <v>702664336</v>
      </c>
    </row>
    <row r="1744" spans="1:17" ht="18.600000000000001" thickBot="1" x14ac:dyDescent="0.35">
      <c r="A1744" s="118" t="s">
        <v>435</v>
      </c>
      <c r="B1744" s="120" t="s">
        <v>384</v>
      </c>
      <c r="C1744" s="53"/>
      <c r="D1744" s="21"/>
      <c r="E1744" s="21"/>
      <c r="F1744" s="85" t="s">
        <v>385</v>
      </c>
      <c r="G1744" s="95">
        <f>+G1745</f>
        <v>20494557022</v>
      </c>
      <c r="H1744" s="95">
        <f t="shared" ref="H1744:Q1744" si="704">+H1745</f>
        <v>0</v>
      </c>
      <c r="I1744" s="95">
        <f t="shared" si="704"/>
        <v>0</v>
      </c>
      <c r="J1744" s="95">
        <f t="shared" si="704"/>
        <v>0</v>
      </c>
      <c r="K1744" s="95">
        <f t="shared" si="704"/>
        <v>1990000000</v>
      </c>
      <c r="L1744" s="95">
        <f t="shared" si="704"/>
        <v>-1990000000</v>
      </c>
      <c r="M1744" s="95">
        <f t="shared" si="704"/>
        <v>18504557022</v>
      </c>
      <c r="N1744" s="95">
        <f t="shared" si="704"/>
        <v>13995674000</v>
      </c>
      <c r="O1744" s="95">
        <f t="shared" si="704"/>
        <v>13103673000</v>
      </c>
      <c r="P1744" s="95">
        <f t="shared" si="704"/>
        <v>0</v>
      </c>
      <c r="Q1744" s="97">
        <f t="shared" si="704"/>
        <v>0</v>
      </c>
    </row>
    <row r="1745" spans="1:17" ht="18.600000000000001" thickBot="1" x14ac:dyDescent="0.35">
      <c r="A1745" s="118" t="s">
        <v>435</v>
      </c>
      <c r="B1745" s="121" t="s">
        <v>386</v>
      </c>
      <c r="C1745" s="60" t="s">
        <v>175</v>
      </c>
      <c r="D1745" s="21">
        <v>54</v>
      </c>
      <c r="E1745" s="21" t="s">
        <v>22</v>
      </c>
      <c r="F1745" s="108" t="s">
        <v>211</v>
      </c>
      <c r="G1745" s="106">
        <v>20494557022</v>
      </c>
      <c r="H1745" s="90">
        <v>0</v>
      </c>
      <c r="I1745" s="90">
        <v>0</v>
      </c>
      <c r="J1745" s="90">
        <v>0</v>
      </c>
      <c r="K1745" s="90">
        <v>1990000000</v>
      </c>
      <c r="L1745" s="90">
        <f t="shared" si="679"/>
        <v>-1990000000</v>
      </c>
      <c r="M1745" s="92">
        <f t="shared" si="680"/>
        <v>18504557022</v>
      </c>
      <c r="N1745" s="90">
        <v>13995674000</v>
      </c>
      <c r="O1745" s="90">
        <v>13103673000</v>
      </c>
      <c r="P1745" s="90">
        <v>0</v>
      </c>
      <c r="Q1745" s="91">
        <v>0</v>
      </c>
    </row>
    <row r="1746" spans="1:17" ht="47.4" thickBot="1" x14ac:dyDescent="0.35">
      <c r="A1746" s="118" t="s">
        <v>435</v>
      </c>
      <c r="B1746" s="125" t="s">
        <v>387</v>
      </c>
      <c r="C1746" s="53"/>
      <c r="D1746" s="53"/>
      <c r="E1746" s="53"/>
      <c r="F1746" s="104" t="s">
        <v>390</v>
      </c>
      <c r="G1746" s="94">
        <f>+G1747</f>
        <v>4000000000</v>
      </c>
      <c r="H1746" s="94">
        <f t="shared" ref="H1746:Q1747" si="705">+H1747</f>
        <v>0</v>
      </c>
      <c r="I1746" s="94">
        <f t="shared" si="705"/>
        <v>0</v>
      </c>
      <c r="J1746" s="94">
        <f t="shared" si="705"/>
        <v>0</v>
      </c>
      <c r="K1746" s="94">
        <f t="shared" si="705"/>
        <v>0</v>
      </c>
      <c r="L1746" s="94">
        <f t="shared" si="705"/>
        <v>0</v>
      </c>
      <c r="M1746" s="94">
        <f t="shared" si="705"/>
        <v>4000000000</v>
      </c>
      <c r="N1746" s="94">
        <f t="shared" si="705"/>
        <v>3511718118.2200003</v>
      </c>
      <c r="O1746" s="94">
        <f t="shared" si="705"/>
        <v>3080643143.6900001</v>
      </c>
      <c r="P1746" s="94">
        <f t="shared" si="705"/>
        <v>1725251161.6900001</v>
      </c>
      <c r="Q1746" s="96">
        <f t="shared" si="705"/>
        <v>1725251161.6900001</v>
      </c>
    </row>
    <row r="1747" spans="1:17" ht="47.4" thickBot="1" x14ac:dyDescent="0.35">
      <c r="A1747" s="118" t="s">
        <v>435</v>
      </c>
      <c r="B1747" s="125" t="s">
        <v>389</v>
      </c>
      <c r="C1747" s="53"/>
      <c r="D1747" s="53"/>
      <c r="E1747" s="53"/>
      <c r="F1747" s="104" t="s">
        <v>390</v>
      </c>
      <c r="G1747" s="94">
        <f>+G1748</f>
        <v>4000000000</v>
      </c>
      <c r="H1747" s="94">
        <f t="shared" si="705"/>
        <v>0</v>
      </c>
      <c r="I1747" s="94">
        <f t="shared" si="705"/>
        <v>0</v>
      </c>
      <c r="J1747" s="94">
        <f t="shared" si="705"/>
        <v>0</v>
      </c>
      <c r="K1747" s="94">
        <f t="shared" si="705"/>
        <v>0</v>
      </c>
      <c r="L1747" s="94">
        <f t="shared" si="705"/>
        <v>0</v>
      </c>
      <c r="M1747" s="94">
        <f t="shared" si="705"/>
        <v>4000000000</v>
      </c>
      <c r="N1747" s="94">
        <f t="shared" si="705"/>
        <v>3511718118.2200003</v>
      </c>
      <c r="O1747" s="94">
        <f t="shared" si="705"/>
        <v>3080643143.6900001</v>
      </c>
      <c r="P1747" s="94">
        <f t="shared" si="705"/>
        <v>1725251161.6900001</v>
      </c>
      <c r="Q1747" s="96">
        <f t="shared" si="705"/>
        <v>1725251161.6900001</v>
      </c>
    </row>
    <row r="1748" spans="1:17" ht="18.600000000000001" thickBot="1" x14ac:dyDescent="0.35">
      <c r="A1748" s="118" t="s">
        <v>435</v>
      </c>
      <c r="B1748" s="125" t="s">
        <v>391</v>
      </c>
      <c r="C1748" s="53"/>
      <c r="D1748" s="53"/>
      <c r="E1748" s="53"/>
      <c r="F1748" s="104" t="s">
        <v>392</v>
      </c>
      <c r="G1748" s="94">
        <f>+G1749+G1750</f>
        <v>4000000000</v>
      </c>
      <c r="H1748" s="94">
        <f t="shared" ref="H1748:Q1748" si="706">+H1749+H1750</f>
        <v>0</v>
      </c>
      <c r="I1748" s="94">
        <f t="shared" si="706"/>
        <v>0</v>
      </c>
      <c r="J1748" s="94">
        <f t="shared" si="706"/>
        <v>0</v>
      </c>
      <c r="K1748" s="94">
        <f t="shared" si="706"/>
        <v>0</v>
      </c>
      <c r="L1748" s="94">
        <f t="shared" si="706"/>
        <v>0</v>
      </c>
      <c r="M1748" s="94">
        <f t="shared" si="706"/>
        <v>4000000000</v>
      </c>
      <c r="N1748" s="94">
        <f t="shared" si="706"/>
        <v>3511718118.2200003</v>
      </c>
      <c r="O1748" s="94">
        <f t="shared" si="706"/>
        <v>3080643143.6900001</v>
      </c>
      <c r="P1748" s="94">
        <f t="shared" si="706"/>
        <v>1725251161.6900001</v>
      </c>
      <c r="Q1748" s="96">
        <f t="shared" si="706"/>
        <v>1725251161.6900001</v>
      </c>
    </row>
    <row r="1749" spans="1:17" ht="18.600000000000001" thickBot="1" x14ac:dyDescent="0.35">
      <c r="A1749" s="118" t="s">
        <v>435</v>
      </c>
      <c r="B1749" s="121" t="s">
        <v>393</v>
      </c>
      <c r="C1749" s="21" t="s">
        <v>175</v>
      </c>
      <c r="D1749" s="21">
        <v>11</v>
      </c>
      <c r="E1749" s="21" t="s">
        <v>22</v>
      </c>
      <c r="F1749" s="108" t="s">
        <v>211</v>
      </c>
      <c r="G1749" s="92">
        <v>1000000000</v>
      </c>
      <c r="H1749" s="90">
        <v>0</v>
      </c>
      <c r="I1749" s="90">
        <v>0</v>
      </c>
      <c r="J1749" s="90">
        <v>0</v>
      </c>
      <c r="K1749" s="90">
        <v>0</v>
      </c>
      <c r="L1749" s="90">
        <f t="shared" si="679"/>
        <v>0</v>
      </c>
      <c r="M1749" s="90">
        <f t="shared" si="680"/>
        <v>1000000000</v>
      </c>
      <c r="N1749" s="90">
        <v>999524738.22000003</v>
      </c>
      <c r="O1749" s="90">
        <v>975946810.95000005</v>
      </c>
      <c r="P1749" s="90">
        <v>841713178.95000005</v>
      </c>
      <c r="Q1749" s="91">
        <v>841713178.95000005</v>
      </c>
    </row>
    <row r="1750" spans="1:17" ht="18.600000000000001" thickBot="1" x14ac:dyDescent="0.35">
      <c r="A1750" s="118" t="s">
        <v>435</v>
      </c>
      <c r="B1750" s="121" t="s">
        <v>393</v>
      </c>
      <c r="C1750" s="60" t="s">
        <v>175</v>
      </c>
      <c r="D1750" s="21">
        <v>54</v>
      </c>
      <c r="E1750" s="21" t="s">
        <v>22</v>
      </c>
      <c r="F1750" s="108" t="s">
        <v>211</v>
      </c>
      <c r="G1750" s="92">
        <v>3000000000</v>
      </c>
      <c r="H1750" s="90">
        <v>0</v>
      </c>
      <c r="I1750" s="90">
        <v>0</v>
      </c>
      <c r="J1750" s="90">
        <v>0</v>
      </c>
      <c r="K1750" s="90">
        <v>0</v>
      </c>
      <c r="L1750" s="90">
        <f t="shared" si="679"/>
        <v>0</v>
      </c>
      <c r="M1750" s="90">
        <f t="shared" si="680"/>
        <v>3000000000</v>
      </c>
      <c r="N1750" s="90">
        <v>2512193380</v>
      </c>
      <c r="O1750" s="90">
        <v>2104696332.74</v>
      </c>
      <c r="P1750" s="90">
        <v>883537982.74000001</v>
      </c>
      <c r="Q1750" s="91">
        <v>883537982.74000001</v>
      </c>
    </row>
    <row r="1751" spans="1:17" ht="47.4" thickBot="1" x14ac:dyDescent="0.35">
      <c r="A1751" s="118" t="s">
        <v>435</v>
      </c>
      <c r="B1751" s="125" t="s">
        <v>394</v>
      </c>
      <c r="C1751" s="64"/>
      <c r="D1751" s="55"/>
      <c r="E1751" s="55"/>
      <c r="F1751" s="104" t="s">
        <v>397</v>
      </c>
      <c r="G1751" s="94">
        <f>+G1752</f>
        <v>1500000000</v>
      </c>
      <c r="H1751" s="94">
        <f t="shared" ref="H1751:Q1753" si="707">+H1752</f>
        <v>0</v>
      </c>
      <c r="I1751" s="94">
        <f t="shared" si="707"/>
        <v>0</v>
      </c>
      <c r="J1751" s="94">
        <f t="shared" si="707"/>
        <v>0</v>
      </c>
      <c r="K1751" s="94">
        <f t="shared" si="707"/>
        <v>0</v>
      </c>
      <c r="L1751" s="94">
        <f t="shared" si="707"/>
        <v>0</v>
      </c>
      <c r="M1751" s="94">
        <f t="shared" si="707"/>
        <v>1500000000</v>
      </c>
      <c r="N1751" s="94">
        <f t="shared" si="707"/>
        <v>773308181.75</v>
      </c>
      <c r="O1751" s="94">
        <f t="shared" si="707"/>
        <v>719240515.26999998</v>
      </c>
      <c r="P1751" s="94">
        <f t="shared" si="707"/>
        <v>290009635.26999998</v>
      </c>
      <c r="Q1751" s="96">
        <f t="shared" si="707"/>
        <v>290009635.26999998</v>
      </c>
    </row>
    <row r="1752" spans="1:17" ht="47.4" thickBot="1" x14ac:dyDescent="0.35">
      <c r="A1752" s="118" t="s">
        <v>435</v>
      </c>
      <c r="B1752" s="128" t="s">
        <v>396</v>
      </c>
      <c r="C1752" s="111"/>
      <c r="D1752" s="112"/>
      <c r="E1752" s="112"/>
      <c r="F1752" s="113" t="s">
        <v>397</v>
      </c>
      <c r="G1752" s="114">
        <f>+G1753</f>
        <v>1500000000</v>
      </c>
      <c r="H1752" s="114">
        <f t="shared" si="707"/>
        <v>0</v>
      </c>
      <c r="I1752" s="114">
        <f t="shared" si="707"/>
        <v>0</v>
      </c>
      <c r="J1752" s="114">
        <f t="shared" si="707"/>
        <v>0</v>
      </c>
      <c r="K1752" s="114">
        <f t="shared" si="707"/>
        <v>0</v>
      </c>
      <c r="L1752" s="114">
        <f t="shared" si="707"/>
        <v>0</v>
      </c>
      <c r="M1752" s="114">
        <f t="shared" si="707"/>
        <v>1500000000</v>
      </c>
      <c r="N1752" s="114">
        <f t="shared" si="707"/>
        <v>773308181.75</v>
      </c>
      <c r="O1752" s="114">
        <f t="shared" si="707"/>
        <v>719240515.26999998</v>
      </c>
      <c r="P1752" s="114">
        <f t="shared" si="707"/>
        <v>290009635.26999998</v>
      </c>
      <c r="Q1752" s="115">
        <f t="shared" si="707"/>
        <v>290009635.26999998</v>
      </c>
    </row>
    <row r="1753" spans="1:17" ht="18.600000000000001" thickBot="1" x14ac:dyDescent="0.35">
      <c r="A1753" s="118" t="s">
        <v>435</v>
      </c>
      <c r="B1753" s="125" t="s">
        <v>398</v>
      </c>
      <c r="C1753" s="65"/>
      <c r="D1753" s="66"/>
      <c r="E1753" s="66"/>
      <c r="F1753" s="104" t="s">
        <v>399</v>
      </c>
      <c r="G1753" s="94">
        <f>+G1754</f>
        <v>1500000000</v>
      </c>
      <c r="H1753" s="94">
        <f t="shared" si="707"/>
        <v>0</v>
      </c>
      <c r="I1753" s="94">
        <f t="shared" si="707"/>
        <v>0</v>
      </c>
      <c r="J1753" s="94">
        <f t="shared" si="707"/>
        <v>0</v>
      </c>
      <c r="K1753" s="94">
        <f t="shared" si="707"/>
        <v>0</v>
      </c>
      <c r="L1753" s="94">
        <f t="shared" si="707"/>
        <v>0</v>
      </c>
      <c r="M1753" s="94">
        <f t="shared" si="707"/>
        <v>1500000000</v>
      </c>
      <c r="N1753" s="94">
        <f t="shared" si="707"/>
        <v>773308181.75</v>
      </c>
      <c r="O1753" s="94">
        <f t="shared" si="707"/>
        <v>719240515.26999998</v>
      </c>
      <c r="P1753" s="94">
        <f t="shared" si="707"/>
        <v>290009635.26999998</v>
      </c>
      <c r="Q1753" s="96">
        <f t="shared" si="707"/>
        <v>290009635.26999998</v>
      </c>
    </row>
    <row r="1754" spans="1:17" ht="18.600000000000001" thickBot="1" x14ac:dyDescent="0.35">
      <c r="A1754" s="118" t="s">
        <v>435</v>
      </c>
      <c r="B1754" s="129" t="s">
        <v>426</v>
      </c>
      <c r="C1754" s="73" t="s">
        <v>175</v>
      </c>
      <c r="D1754" s="74">
        <v>54</v>
      </c>
      <c r="E1754" s="74" t="s">
        <v>22</v>
      </c>
      <c r="F1754" s="130" t="s">
        <v>211</v>
      </c>
      <c r="G1754" s="131">
        <v>1500000000</v>
      </c>
      <c r="H1754" s="132">
        <v>0</v>
      </c>
      <c r="I1754" s="132">
        <v>0</v>
      </c>
      <c r="J1754" s="132">
        <v>0</v>
      </c>
      <c r="K1754" s="132">
        <v>0</v>
      </c>
      <c r="L1754" s="132">
        <f t="shared" si="679"/>
        <v>0</v>
      </c>
      <c r="M1754" s="132">
        <f t="shared" si="680"/>
        <v>1500000000</v>
      </c>
      <c r="N1754" s="132">
        <v>773308181.75</v>
      </c>
      <c r="O1754" s="132">
        <v>719240515.26999998</v>
      </c>
      <c r="P1754" s="132">
        <v>290009635.26999998</v>
      </c>
      <c r="Q1754" s="133">
        <v>290009635.26999998</v>
      </c>
    </row>
    <row r="1755" spans="1:17" ht="18.600000000000001" thickBot="1" x14ac:dyDescent="0.35">
      <c r="A1755" s="118" t="s">
        <v>443</v>
      </c>
      <c r="B1755" s="5" t="s">
        <v>10</v>
      </c>
      <c r="C1755" s="6"/>
      <c r="D1755" s="6"/>
      <c r="E1755" s="6"/>
      <c r="F1755" s="81" t="s">
        <v>11</v>
      </c>
      <c r="G1755" s="8">
        <f>+G1756+G1784+G1830+G1844</f>
        <v>101565565000</v>
      </c>
      <c r="H1755" s="8">
        <f>+H1756+H1784+H1830+H1844</f>
        <v>0</v>
      </c>
      <c r="I1755" s="8">
        <f>+I1756+I1784+I1830+I1844</f>
        <v>0</v>
      </c>
      <c r="J1755" s="8">
        <f>+J1756+J1784+J1830+J1844</f>
        <v>1106868744.3</v>
      </c>
      <c r="K1755" s="8">
        <f>+K1756+K1784+K1830+K1844</f>
        <v>1106868744.3</v>
      </c>
      <c r="L1755" s="8">
        <f t="shared" si="679"/>
        <v>0</v>
      </c>
      <c r="M1755" s="8">
        <f>+G1755+L1755</f>
        <v>101565565000</v>
      </c>
      <c r="N1755" s="8">
        <f t="shared" ref="N1755:Q1755" si="708">+N1756+N1784+N1830+N1844</f>
        <v>74843079569.139999</v>
      </c>
      <c r="O1755" s="8">
        <f t="shared" si="708"/>
        <v>59062383847.750008</v>
      </c>
      <c r="P1755" s="8">
        <f t="shared" si="708"/>
        <v>50576597759.25</v>
      </c>
      <c r="Q1755" s="9">
        <f t="shared" si="708"/>
        <v>49426979511.25</v>
      </c>
    </row>
    <row r="1756" spans="1:17" ht="18.600000000000001" thickBot="1" x14ac:dyDescent="0.35">
      <c r="A1756" s="118" t="s">
        <v>443</v>
      </c>
      <c r="B1756" s="10" t="s">
        <v>12</v>
      </c>
      <c r="C1756" s="11"/>
      <c r="D1756" s="11"/>
      <c r="E1756" s="11"/>
      <c r="F1756" s="82" t="s">
        <v>13</v>
      </c>
      <c r="G1756" s="83">
        <f>+G1757</f>
        <v>48846668000</v>
      </c>
      <c r="H1756" s="83">
        <f>+H1757</f>
        <v>0</v>
      </c>
      <c r="I1756" s="83">
        <f>+I1757</f>
        <v>0</v>
      </c>
      <c r="J1756" s="83">
        <f>+J1757</f>
        <v>600000000</v>
      </c>
      <c r="K1756" s="83">
        <f>+K1757</f>
        <v>600000000</v>
      </c>
      <c r="L1756" s="83">
        <f t="shared" si="679"/>
        <v>0</v>
      </c>
      <c r="M1756" s="83">
        <f>+M1757</f>
        <v>48846668000</v>
      </c>
      <c r="N1756" s="83">
        <f t="shared" ref="N1756:Q1756" si="709">+N1757</f>
        <v>44256310000</v>
      </c>
      <c r="O1756" s="83">
        <f t="shared" si="709"/>
        <v>30258274085.020004</v>
      </c>
      <c r="P1756" s="83">
        <f t="shared" si="709"/>
        <v>30258274085.020004</v>
      </c>
      <c r="Q1756" s="84">
        <f t="shared" si="709"/>
        <v>29356577337.020004</v>
      </c>
    </row>
    <row r="1757" spans="1:17" ht="18.600000000000001" thickBot="1" x14ac:dyDescent="0.35">
      <c r="A1757" s="118" t="s">
        <v>443</v>
      </c>
      <c r="B1757" s="15" t="s">
        <v>14</v>
      </c>
      <c r="C1757" s="16"/>
      <c r="D1757" s="16"/>
      <c r="E1757" s="16"/>
      <c r="F1757" s="85" t="s">
        <v>15</v>
      </c>
      <c r="G1757" s="86">
        <f>+G1758+G1768+G1776+G1783</f>
        <v>48846668000</v>
      </c>
      <c r="H1757" s="86">
        <f>+H1758+H1768+H1776+H1783</f>
        <v>0</v>
      </c>
      <c r="I1757" s="86">
        <f>+I1758+I1768+I1776+I1783</f>
        <v>0</v>
      </c>
      <c r="J1757" s="86">
        <f>+J1758+J1768+J1776+J1783</f>
        <v>600000000</v>
      </c>
      <c r="K1757" s="86">
        <f>+K1758+K1768+K1776+K1783</f>
        <v>600000000</v>
      </c>
      <c r="L1757" s="86">
        <f t="shared" si="679"/>
        <v>0</v>
      </c>
      <c r="M1757" s="86">
        <f>+M1758+M1768+M1776+M1783</f>
        <v>48846668000</v>
      </c>
      <c r="N1757" s="86">
        <f t="shared" ref="N1757:Q1757" si="710">+N1758+N1768+N1776+N1783</f>
        <v>44256310000</v>
      </c>
      <c r="O1757" s="86">
        <f t="shared" si="710"/>
        <v>30258274085.020004</v>
      </c>
      <c r="P1757" s="86">
        <f t="shared" si="710"/>
        <v>30258274085.020004</v>
      </c>
      <c r="Q1757" s="87">
        <f t="shared" si="710"/>
        <v>29356577337.020004</v>
      </c>
    </row>
    <row r="1758" spans="1:17" ht="18.600000000000001" thickBot="1" x14ac:dyDescent="0.35">
      <c r="A1758" s="118" t="s">
        <v>443</v>
      </c>
      <c r="B1758" s="15" t="s">
        <v>16</v>
      </c>
      <c r="C1758" s="16"/>
      <c r="D1758" s="16"/>
      <c r="E1758" s="16"/>
      <c r="F1758" s="85" t="s">
        <v>17</v>
      </c>
      <c r="G1758" s="86">
        <f>+G1759</f>
        <v>28789591000</v>
      </c>
      <c r="H1758" s="86">
        <f>+H1759</f>
        <v>0</v>
      </c>
      <c r="I1758" s="86">
        <f>+I1759</f>
        <v>0</v>
      </c>
      <c r="J1758" s="86">
        <f>+J1759</f>
        <v>0</v>
      </c>
      <c r="K1758" s="86">
        <f>+K1759</f>
        <v>0</v>
      </c>
      <c r="L1758" s="86">
        <f t="shared" si="679"/>
        <v>0</v>
      </c>
      <c r="M1758" s="86">
        <f>+M1759</f>
        <v>28789591000</v>
      </c>
      <c r="N1758" s="86">
        <f t="shared" ref="N1758:Q1758" si="711">+N1759</f>
        <v>28789591000</v>
      </c>
      <c r="O1758" s="86">
        <f t="shared" si="711"/>
        <v>20150449384.140003</v>
      </c>
      <c r="P1758" s="86">
        <f t="shared" si="711"/>
        <v>20150449384.140003</v>
      </c>
      <c r="Q1758" s="87">
        <f t="shared" si="711"/>
        <v>20150449384.140003</v>
      </c>
    </row>
    <row r="1759" spans="1:17" ht="18.600000000000001" thickBot="1" x14ac:dyDescent="0.35">
      <c r="A1759" s="118" t="s">
        <v>443</v>
      </c>
      <c r="B1759" s="15" t="s">
        <v>18</v>
      </c>
      <c r="C1759" s="16"/>
      <c r="D1759" s="16"/>
      <c r="E1759" s="16"/>
      <c r="F1759" s="85" t="s">
        <v>19</v>
      </c>
      <c r="G1759" s="86">
        <f>SUM(G1760:G1767)</f>
        <v>28789591000</v>
      </c>
      <c r="H1759" s="86">
        <f>SUM(H1760:H1767)</f>
        <v>0</v>
      </c>
      <c r="I1759" s="86">
        <f>SUM(I1760:I1767)</f>
        <v>0</v>
      </c>
      <c r="J1759" s="86">
        <f>SUM(J1760:J1767)</f>
        <v>0</v>
      </c>
      <c r="K1759" s="86">
        <f>SUM(K1760:K1767)</f>
        <v>0</v>
      </c>
      <c r="L1759" s="86">
        <f t="shared" si="679"/>
        <v>0</v>
      </c>
      <c r="M1759" s="86">
        <f>SUM(M1760:M1767)</f>
        <v>28789591000</v>
      </c>
      <c r="N1759" s="86">
        <f t="shared" ref="N1759:Q1759" si="712">SUM(N1760:N1767)</f>
        <v>28789591000</v>
      </c>
      <c r="O1759" s="86">
        <f t="shared" si="712"/>
        <v>20150449384.140003</v>
      </c>
      <c r="P1759" s="86">
        <f t="shared" si="712"/>
        <v>20150449384.140003</v>
      </c>
      <c r="Q1759" s="87">
        <f t="shared" si="712"/>
        <v>20150449384.140003</v>
      </c>
    </row>
    <row r="1760" spans="1:17" ht="18.600000000000001" thickBot="1" x14ac:dyDescent="0.35">
      <c r="A1760" s="118" t="s">
        <v>443</v>
      </c>
      <c r="B1760" s="20" t="s">
        <v>20</v>
      </c>
      <c r="C1760" s="21" t="s">
        <v>21</v>
      </c>
      <c r="D1760" s="21">
        <v>20</v>
      </c>
      <c r="E1760" s="21" t="s">
        <v>22</v>
      </c>
      <c r="F1760" s="88" t="s">
        <v>23</v>
      </c>
      <c r="G1760" s="89">
        <v>22821279655</v>
      </c>
      <c r="H1760" s="90">
        <v>0</v>
      </c>
      <c r="I1760" s="90">
        <v>0</v>
      </c>
      <c r="J1760" s="90">
        <v>0</v>
      </c>
      <c r="K1760" s="90">
        <v>0</v>
      </c>
      <c r="L1760" s="90">
        <f t="shared" si="679"/>
        <v>0</v>
      </c>
      <c r="M1760" s="89">
        <f t="shared" ref="M1760:M1767" si="713">+G1760+L1760</f>
        <v>22821279655</v>
      </c>
      <c r="N1760" s="90">
        <v>22821279655</v>
      </c>
      <c r="O1760" s="90">
        <v>16560390407.49</v>
      </c>
      <c r="P1760" s="90">
        <v>16560390407.49</v>
      </c>
      <c r="Q1760" s="91">
        <v>16560390407.49</v>
      </c>
    </row>
    <row r="1761" spans="1:17" ht="18.600000000000001" thickBot="1" x14ac:dyDescent="0.35">
      <c r="A1761" s="118" t="s">
        <v>443</v>
      </c>
      <c r="B1761" s="20" t="s">
        <v>24</v>
      </c>
      <c r="C1761" s="21" t="s">
        <v>21</v>
      </c>
      <c r="D1761" s="21">
        <v>20</v>
      </c>
      <c r="E1761" s="21" t="s">
        <v>22</v>
      </c>
      <c r="F1761" s="88" t="s">
        <v>25</v>
      </c>
      <c r="G1761" s="89">
        <v>1516830834</v>
      </c>
      <c r="H1761" s="90">
        <v>0</v>
      </c>
      <c r="I1761" s="90">
        <v>0</v>
      </c>
      <c r="J1761" s="90">
        <v>0</v>
      </c>
      <c r="K1761" s="90">
        <v>0</v>
      </c>
      <c r="L1761" s="90">
        <f t="shared" si="679"/>
        <v>0</v>
      </c>
      <c r="M1761" s="89">
        <f t="shared" si="713"/>
        <v>1516830834</v>
      </c>
      <c r="N1761" s="90">
        <v>1516830834</v>
      </c>
      <c r="O1761" s="90">
        <v>1257061097.5699999</v>
      </c>
      <c r="P1761" s="90">
        <v>1257061097.5699999</v>
      </c>
      <c r="Q1761" s="91">
        <v>1257061097.5699999</v>
      </c>
    </row>
    <row r="1762" spans="1:17" ht="18.600000000000001" thickBot="1" x14ac:dyDescent="0.35">
      <c r="A1762" s="118" t="s">
        <v>443</v>
      </c>
      <c r="B1762" s="20" t="s">
        <v>26</v>
      </c>
      <c r="C1762" s="21" t="s">
        <v>21</v>
      </c>
      <c r="D1762" s="21">
        <v>20</v>
      </c>
      <c r="E1762" s="21" t="s">
        <v>22</v>
      </c>
      <c r="F1762" s="88" t="s">
        <v>27</v>
      </c>
      <c r="G1762" s="89">
        <v>2475792</v>
      </c>
      <c r="H1762" s="90">
        <v>0</v>
      </c>
      <c r="I1762" s="90">
        <v>0</v>
      </c>
      <c r="J1762" s="90">
        <v>0</v>
      </c>
      <c r="K1762" s="90">
        <v>0</v>
      </c>
      <c r="L1762" s="90">
        <f t="shared" si="679"/>
        <v>0</v>
      </c>
      <c r="M1762" s="89">
        <f t="shared" si="713"/>
        <v>2475792</v>
      </c>
      <c r="N1762" s="92">
        <v>2475792</v>
      </c>
      <c r="O1762" s="90">
        <v>1475548.44</v>
      </c>
      <c r="P1762" s="90">
        <v>1475548.44</v>
      </c>
      <c r="Q1762" s="91">
        <v>1475548.44</v>
      </c>
    </row>
    <row r="1763" spans="1:17" ht="18.600000000000001" thickBot="1" x14ac:dyDescent="0.35">
      <c r="A1763" s="118" t="s">
        <v>443</v>
      </c>
      <c r="B1763" s="20" t="s">
        <v>28</v>
      </c>
      <c r="C1763" s="21" t="s">
        <v>21</v>
      </c>
      <c r="D1763" s="21">
        <v>20</v>
      </c>
      <c r="E1763" s="21" t="s">
        <v>22</v>
      </c>
      <c r="F1763" s="88" t="s">
        <v>29</v>
      </c>
      <c r="G1763" s="89">
        <v>1222067257</v>
      </c>
      <c r="H1763" s="90">
        <v>0</v>
      </c>
      <c r="I1763" s="90">
        <v>0</v>
      </c>
      <c r="J1763" s="90">
        <v>0</v>
      </c>
      <c r="K1763" s="90">
        <v>0</v>
      </c>
      <c r="L1763" s="90">
        <f t="shared" ref="L1763:L1826" si="714">+H1763-I1763+J1763-K1763</f>
        <v>0</v>
      </c>
      <c r="M1763" s="89">
        <f t="shared" si="713"/>
        <v>1222067257</v>
      </c>
      <c r="N1763" s="92">
        <v>1222067257</v>
      </c>
      <c r="O1763" s="90">
        <v>1196208028.6800001</v>
      </c>
      <c r="P1763" s="90">
        <v>1196208028.6800001</v>
      </c>
      <c r="Q1763" s="91">
        <v>1196208028.6800001</v>
      </c>
    </row>
    <row r="1764" spans="1:17" ht="18.600000000000001" thickBot="1" x14ac:dyDescent="0.35">
      <c r="A1764" s="118" t="s">
        <v>443</v>
      </c>
      <c r="B1764" s="20" t="s">
        <v>30</v>
      </c>
      <c r="C1764" s="21" t="s">
        <v>21</v>
      </c>
      <c r="D1764" s="21">
        <v>20</v>
      </c>
      <c r="E1764" s="21" t="s">
        <v>22</v>
      </c>
      <c r="F1764" s="88" t="s">
        <v>31</v>
      </c>
      <c r="G1764" s="89">
        <v>883433667</v>
      </c>
      <c r="H1764" s="90">
        <v>0</v>
      </c>
      <c r="I1764" s="90">
        <v>0</v>
      </c>
      <c r="J1764" s="90">
        <v>0</v>
      </c>
      <c r="K1764" s="90">
        <v>0</v>
      </c>
      <c r="L1764" s="90">
        <f t="shared" si="714"/>
        <v>0</v>
      </c>
      <c r="M1764" s="89">
        <f t="shared" si="713"/>
        <v>883433667</v>
      </c>
      <c r="N1764" s="92">
        <v>883433667</v>
      </c>
      <c r="O1764" s="90">
        <v>416123551.69999999</v>
      </c>
      <c r="P1764" s="90">
        <v>416123551.69999999</v>
      </c>
      <c r="Q1764" s="91">
        <v>416123551.69999999</v>
      </c>
    </row>
    <row r="1765" spans="1:17" ht="31.8" thickBot="1" x14ac:dyDescent="0.35">
      <c r="A1765" s="118" t="s">
        <v>443</v>
      </c>
      <c r="B1765" s="20" t="s">
        <v>32</v>
      </c>
      <c r="C1765" s="21" t="s">
        <v>21</v>
      </c>
      <c r="D1765" s="21">
        <v>20</v>
      </c>
      <c r="E1765" s="21" t="s">
        <v>22</v>
      </c>
      <c r="F1765" s="88" t="s">
        <v>33</v>
      </c>
      <c r="G1765" s="89">
        <v>76852744</v>
      </c>
      <c r="H1765" s="90">
        <v>0</v>
      </c>
      <c r="I1765" s="90">
        <v>0</v>
      </c>
      <c r="J1765" s="90">
        <v>0</v>
      </c>
      <c r="K1765" s="90">
        <v>0</v>
      </c>
      <c r="L1765" s="90">
        <f t="shared" si="714"/>
        <v>0</v>
      </c>
      <c r="M1765" s="89">
        <f t="shared" si="713"/>
        <v>76852744</v>
      </c>
      <c r="N1765" s="92">
        <v>76852744</v>
      </c>
      <c r="O1765" s="90">
        <v>44313635.729999997</v>
      </c>
      <c r="P1765" s="90">
        <v>44313635.729999997</v>
      </c>
      <c r="Q1765" s="91">
        <v>44313635.729999997</v>
      </c>
    </row>
    <row r="1766" spans="1:17" ht="18.600000000000001" thickBot="1" x14ac:dyDescent="0.35">
      <c r="A1766" s="118" t="s">
        <v>443</v>
      </c>
      <c r="B1766" s="20" t="s">
        <v>34</v>
      </c>
      <c r="C1766" s="21" t="s">
        <v>21</v>
      </c>
      <c r="D1766" s="21">
        <v>20</v>
      </c>
      <c r="E1766" s="21" t="s">
        <v>22</v>
      </c>
      <c r="F1766" s="88" t="s">
        <v>35</v>
      </c>
      <c r="G1766" s="89">
        <v>1271900429</v>
      </c>
      <c r="H1766" s="90">
        <v>0</v>
      </c>
      <c r="I1766" s="90">
        <v>0</v>
      </c>
      <c r="J1766" s="90">
        <v>0</v>
      </c>
      <c r="K1766" s="90">
        <v>0</v>
      </c>
      <c r="L1766" s="90">
        <f t="shared" si="714"/>
        <v>0</v>
      </c>
      <c r="M1766" s="89">
        <f t="shared" si="713"/>
        <v>1271900429</v>
      </c>
      <c r="N1766" s="92">
        <v>1271900429</v>
      </c>
      <c r="O1766" s="90">
        <v>27229320.809999999</v>
      </c>
      <c r="P1766" s="90">
        <v>27229320.809999999</v>
      </c>
      <c r="Q1766" s="91">
        <v>27229320.809999999</v>
      </c>
    </row>
    <row r="1767" spans="1:17" ht="18.600000000000001" thickBot="1" x14ac:dyDescent="0.35">
      <c r="A1767" s="118" t="s">
        <v>443</v>
      </c>
      <c r="B1767" s="20" t="s">
        <v>36</v>
      </c>
      <c r="C1767" s="21" t="s">
        <v>21</v>
      </c>
      <c r="D1767" s="21">
        <v>20</v>
      </c>
      <c r="E1767" s="21" t="s">
        <v>22</v>
      </c>
      <c r="F1767" s="88" t="s">
        <v>37</v>
      </c>
      <c r="G1767" s="89">
        <v>994750622</v>
      </c>
      <c r="H1767" s="90">
        <v>0</v>
      </c>
      <c r="I1767" s="90">
        <v>0</v>
      </c>
      <c r="J1767" s="90">
        <v>0</v>
      </c>
      <c r="K1767" s="90">
        <v>0</v>
      </c>
      <c r="L1767" s="90">
        <f t="shared" si="714"/>
        <v>0</v>
      </c>
      <c r="M1767" s="89">
        <f t="shared" si="713"/>
        <v>994750622</v>
      </c>
      <c r="N1767" s="92">
        <v>994750622</v>
      </c>
      <c r="O1767" s="90">
        <v>647647793.72000003</v>
      </c>
      <c r="P1767" s="90">
        <v>647647793.72000003</v>
      </c>
      <c r="Q1767" s="91">
        <v>647647793.72000003</v>
      </c>
    </row>
    <row r="1768" spans="1:17" ht="18.600000000000001" thickBot="1" x14ac:dyDescent="0.35">
      <c r="A1768" s="118" t="s">
        <v>443</v>
      </c>
      <c r="B1768" s="15" t="s">
        <v>38</v>
      </c>
      <c r="C1768" s="16"/>
      <c r="D1768" s="16"/>
      <c r="E1768" s="21"/>
      <c r="F1768" s="85" t="s">
        <v>39</v>
      </c>
      <c r="G1768" s="86">
        <f>SUM(G1769:G1775)</f>
        <v>10389288000</v>
      </c>
      <c r="H1768" s="86">
        <f>SUM(H1769:H1775)</f>
        <v>0</v>
      </c>
      <c r="I1768" s="86">
        <f>SUM(I1769:I1775)</f>
        <v>0</v>
      </c>
      <c r="J1768" s="86">
        <f>SUM(J1769:J1775)</f>
        <v>600000000</v>
      </c>
      <c r="K1768" s="86">
        <f>SUM(K1769:K1775)</f>
        <v>600000000</v>
      </c>
      <c r="L1768" s="86">
        <f t="shared" si="714"/>
        <v>0</v>
      </c>
      <c r="M1768" s="86">
        <f>SUM(M1769:M1775)</f>
        <v>10389288000</v>
      </c>
      <c r="N1768" s="86">
        <f t="shared" ref="N1768:Q1768" si="715">SUM(N1769:N1775)</f>
        <v>10389288000</v>
      </c>
      <c r="O1768" s="86">
        <f t="shared" si="715"/>
        <v>7585922008.0400019</v>
      </c>
      <c r="P1768" s="86">
        <f t="shared" si="715"/>
        <v>7585922008.0400019</v>
      </c>
      <c r="Q1768" s="87">
        <f t="shared" si="715"/>
        <v>6684225260.0400019</v>
      </c>
    </row>
    <row r="1769" spans="1:17" ht="18.600000000000001" thickBot="1" x14ac:dyDescent="0.35">
      <c r="A1769" s="118" t="s">
        <v>443</v>
      </c>
      <c r="B1769" s="20" t="s">
        <v>40</v>
      </c>
      <c r="C1769" s="21" t="s">
        <v>21</v>
      </c>
      <c r="D1769" s="21">
        <v>20</v>
      </c>
      <c r="E1769" s="21" t="s">
        <v>22</v>
      </c>
      <c r="F1769" s="88" t="s">
        <v>415</v>
      </c>
      <c r="G1769" s="89">
        <v>3540437888</v>
      </c>
      <c r="H1769" s="90">
        <v>0</v>
      </c>
      <c r="I1769" s="90">
        <v>0</v>
      </c>
      <c r="J1769" s="90">
        <v>0</v>
      </c>
      <c r="K1769" s="90">
        <v>600000000</v>
      </c>
      <c r="L1769" s="90">
        <f t="shared" si="714"/>
        <v>-600000000</v>
      </c>
      <c r="M1769" s="89">
        <f t="shared" ref="M1769:M1775" si="716">+G1769+L1769</f>
        <v>2940437888</v>
      </c>
      <c r="N1769" s="92">
        <v>2940437888</v>
      </c>
      <c r="O1769" s="90">
        <v>2286923070.8000002</v>
      </c>
      <c r="P1769" s="90">
        <v>2286923070.8000002</v>
      </c>
      <c r="Q1769" s="91">
        <v>2002901370.8</v>
      </c>
    </row>
    <row r="1770" spans="1:17" ht="18.600000000000001" thickBot="1" x14ac:dyDescent="0.35">
      <c r="A1770" s="118" t="s">
        <v>443</v>
      </c>
      <c r="B1770" s="20" t="s">
        <v>42</v>
      </c>
      <c r="C1770" s="21" t="s">
        <v>21</v>
      </c>
      <c r="D1770" s="21">
        <v>20</v>
      </c>
      <c r="E1770" s="21" t="s">
        <v>22</v>
      </c>
      <c r="F1770" s="88" t="s">
        <v>416</v>
      </c>
      <c r="G1770" s="89">
        <v>2411282700</v>
      </c>
      <c r="H1770" s="90">
        <v>0</v>
      </c>
      <c r="I1770" s="90">
        <v>0</v>
      </c>
      <c r="J1770" s="90">
        <v>0</v>
      </c>
      <c r="K1770" s="90">
        <v>0</v>
      </c>
      <c r="L1770" s="90">
        <f t="shared" si="714"/>
        <v>0</v>
      </c>
      <c r="M1770" s="89">
        <f t="shared" si="716"/>
        <v>2411282700</v>
      </c>
      <c r="N1770" s="92">
        <v>2411282700</v>
      </c>
      <c r="O1770" s="90">
        <v>1619998128</v>
      </c>
      <c r="P1770" s="90">
        <v>1619998128</v>
      </c>
      <c r="Q1770" s="91">
        <v>1418799328</v>
      </c>
    </row>
    <row r="1771" spans="1:17" ht="18.600000000000001" thickBot="1" x14ac:dyDescent="0.35">
      <c r="A1771" s="118" t="s">
        <v>443</v>
      </c>
      <c r="B1771" s="20" t="s">
        <v>44</v>
      </c>
      <c r="C1771" s="21" t="s">
        <v>21</v>
      </c>
      <c r="D1771" s="21">
        <v>20</v>
      </c>
      <c r="E1771" s="21" t="s">
        <v>22</v>
      </c>
      <c r="F1771" s="88" t="s">
        <v>45</v>
      </c>
      <c r="G1771" s="89">
        <v>1539154912</v>
      </c>
      <c r="H1771" s="90">
        <v>0</v>
      </c>
      <c r="I1771" s="90">
        <v>0</v>
      </c>
      <c r="J1771" s="90">
        <v>600000000</v>
      </c>
      <c r="K1771" s="90">
        <v>0</v>
      </c>
      <c r="L1771" s="90">
        <f t="shared" si="714"/>
        <v>600000000</v>
      </c>
      <c r="M1771" s="89">
        <f t="shared" si="716"/>
        <v>2139154912</v>
      </c>
      <c r="N1771" s="92">
        <v>2139154912</v>
      </c>
      <c r="O1771" s="90">
        <v>1767699263.6400001</v>
      </c>
      <c r="P1771" s="90">
        <v>1767699263.6400001</v>
      </c>
      <c r="Q1771" s="91">
        <v>1569326515.6400001</v>
      </c>
    </row>
    <row r="1772" spans="1:17" ht="18.600000000000001" thickBot="1" x14ac:dyDescent="0.35">
      <c r="A1772" s="118" t="s">
        <v>443</v>
      </c>
      <c r="B1772" s="20" t="s">
        <v>46</v>
      </c>
      <c r="C1772" s="21" t="s">
        <v>21</v>
      </c>
      <c r="D1772" s="21">
        <v>20</v>
      </c>
      <c r="E1772" s="21" t="s">
        <v>22</v>
      </c>
      <c r="F1772" s="88" t="s">
        <v>433</v>
      </c>
      <c r="G1772" s="89">
        <v>1254967000</v>
      </c>
      <c r="H1772" s="90">
        <v>0</v>
      </c>
      <c r="I1772" s="90">
        <v>0</v>
      </c>
      <c r="J1772" s="90">
        <v>0</v>
      </c>
      <c r="K1772" s="90">
        <v>0</v>
      </c>
      <c r="L1772" s="90">
        <f t="shared" si="714"/>
        <v>0</v>
      </c>
      <c r="M1772" s="89">
        <f t="shared" si="716"/>
        <v>1254967000</v>
      </c>
      <c r="N1772" s="92">
        <v>1254967000</v>
      </c>
      <c r="O1772" s="90">
        <v>807145761.60000002</v>
      </c>
      <c r="P1772" s="90">
        <v>807145761.60000002</v>
      </c>
      <c r="Q1772" s="91">
        <v>715241261.60000002</v>
      </c>
    </row>
    <row r="1773" spans="1:17" ht="31.8" thickBot="1" x14ac:dyDescent="0.35">
      <c r="A1773" s="118" t="s">
        <v>443</v>
      </c>
      <c r="B1773" s="20" t="s">
        <v>48</v>
      </c>
      <c r="C1773" s="21" t="s">
        <v>21</v>
      </c>
      <c r="D1773" s="21">
        <v>20</v>
      </c>
      <c r="E1773" s="21" t="s">
        <v>22</v>
      </c>
      <c r="F1773" s="88" t="s">
        <v>49</v>
      </c>
      <c r="G1773" s="89">
        <v>145133600</v>
      </c>
      <c r="H1773" s="90">
        <v>0</v>
      </c>
      <c r="I1773" s="90">
        <v>0</v>
      </c>
      <c r="J1773" s="90">
        <v>0</v>
      </c>
      <c r="K1773" s="90">
        <v>0</v>
      </c>
      <c r="L1773" s="90">
        <f t="shared" si="714"/>
        <v>0</v>
      </c>
      <c r="M1773" s="89">
        <f t="shared" si="716"/>
        <v>145133600</v>
      </c>
      <c r="N1773" s="92">
        <v>145133600</v>
      </c>
      <c r="O1773" s="90">
        <v>95149069.599999994</v>
      </c>
      <c r="P1773" s="90">
        <v>95149069.599999994</v>
      </c>
      <c r="Q1773" s="91">
        <v>83840069.599999994</v>
      </c>
    </row>
    <row r="1774" spans="1:17" ht="18.600000000000001" thickBot="1" x14ac:dyDescent="0.35">
      <c r="A1774" s="118" t="s">
        <v>443</v>
      </c>
      <c r="B1774" s="20" t="s">
        <v>50</v>
      </c>
      <c r="C1774" s="21" t="s">
        <v>21</v>
      </c>
      <c r="D1774" s="21">
        <v>20</v>
      </c>
      <c r="E1774" s="21" t="s">
        <v>22</v>
      </c>
      <c r="F1774" s="88" t="s">
        <v>51</v>
      </c>
      <c r="G1774" s="89">
        <v>898748700</v>
      </c>
      <c r="H1774" s="90">
        <v>0</v>
      </c>
      <c r="I1774" s="90">
        <v>0</v>
      </c>
      <c r="J1774" s="90">
        <v>0</v>
      </c>
      <c r="K1774" s="90">
        <v>0</v>
      </c>
      <c r="L1774" s="90">
        <f t="shared" si="714"/>
        <v>0</v>
      </c>
      <c r="M1774" s="89">
        <f t="shared" si="716"/>
        <v>898748700</v>
      </c>
      <c r="N1774" s="92">
        <v>898748700</v>
      </c>
      <c r="O1774" s="90">
        <v>605377134.79999995</v>
      </c>
      <c r="P1774" s="90">
        <v>605377134.79999995</v>
      </c>
      <c r="Q1774" s="91">
        <v>536446234.80000001</v>
      </c>
    </row>
    <row r="1775" spans="1:17" ht="18.600000000000001" thickBot="1" x14ac:dyDescent="0.35">
      <c r="A1775" s="118" t="s">
        <v>443</v>
      </c>
      <c r="B1775" s="20" t="s">
        <v>52</v>
      </c>
      <c r="C1775" s="21" t="s">
        <v>21</v>
      </c>
      <c r="D1775" s="21">
        <v>20</v>
      </c>
      <c r="E1775" s="21" t="s">
        <v>22</v>
      </c>
      <c r="F1775" s="88" t="s">
        <v>53</v>
      </c>
      <c r="G1775" s="89">
        <v>599563200</v>
      </c>
      <c r="H1775" s="90">
        <v>0</v>
      </c>
      <c r="I1775" s="90">
        <v>0</v>
      </c>
      <c r="J1775" s="90">
        <v>0</v>
      </c>
      <c r="K1775" s="90">
        <v>0</v>
      </c>
      <c r="L1775" s="90">
        <f t="shared" si="714"/>
        <v>0</v>
      </c>
      <c r="M1775" s="89">
        <f t="shared" si="716"/>
        <v>599563200</v>
      </c>
      <c r="N1775" s="92">
        <v>599563200</v>
      </c>
      <c r="O1775" s="90">
        <v>403629579.60000002</v>
      </c>
      <c r="P1775" s="90">
        <v>403629579.60000002</v>
      </c>
      <c r="Q1775" s="91">
        <v>357670479.60000002</v>
      </c>
    </row>
    <row r="1776" spans="1:17" ht="31.8" thickBot="1" x14ac:dyDescent="0.35">
      <c r="A1776" s="118" t="s">
        <v>443</v>
      </c>
      <c r="B1776" s="15" t="s">
        <v>54</v>
      </c>
      <c r="C1776" s="16"/>
      <c r="D1776" s="16"/>
      <c r="E1776" s="21"/>
      <c r="F1776" s="85" t="s">
        <v>55</v>
      </c>
      <c r="G1776" s="86">
        <f>+G1777+G1781+G1782</f>
        <v>5077431000</v>
      </c>
      <c r="H1776" s="86">
        <f>+H1777+H1781+H1782</f>
        <v>0</v>
      </c>
      <c r="I1776" s="86">
        <f>+I1777+I1781+I1782</f>
        <v>0</v>
      </c>
      <c r="J1776" s="86">
        <f>+J1777+J1781+J1782</f>
        <v>0</v>
      </c>
      <c r="K1776" s="86">
        <f>+K1777+K1781+K1782</f>
        <v>0</v>
      </c>
      <c r="L1776" s="86">
        <f t="shared" si="714"/>
        <v>0</v>
      </c>
      <c r="M1776" s="86">
        <f>+M1777+M1781+M1782</f>
        <v>5077431000</v>
      </c>
      <c r="N1776" s="86">
        <f t="shared" ref="N1776:Q1776" si="717">+N1777+N1781+N1782</f>
        <v>5077431000</v>
      </c>
      <c r="O1776" s="86">
        <f t="shared" si="717"/>
        <v>2521902692.8399997</v>
      </c>
      <c r="P1776" s="86">
        <f t="shared" si="717"/>
        <v>2521902692.8399997</v>
      </c>
      <c r="Q1776" s="87">
        <f t="shared" si="717"/>
        <v>2521902692.8399997</v>
      </c>
    </row>
    <row r="1777" spans="1:17" ht="31.8" thickBot="1" x14ac:dyDescent="0.35">
      <c r="A1777" s="118" t="s">
        <v>443</v>
      </c>
      <c r="B1777" s="15" t="s">
        <v>56</v>
      </c>
      <c r="C1777" s="16"/>
      <c r="D1777" s="16"/>
      <c r="E1777" s="16"/>
      <c r="F1777" s="85" t="s">
        <v>57</v>
      </c>
      <c r="G1777" s="86">
        <f>+G1778+G1779+G1780</f>
        <v>2059834541</v>
      </c>
      <c r="H1777" s="86">
        <f>+H1778+H1779+H1780</f>
        <v>0</v>
      </c>
      <c r="I1777" s="86">
        <f>+I1778+I1779+I1780</f>
        <v>0</v>
      </c>
      <c r="J1777" s="86">
        <f>+J1778+J1779+J1780</f>
        <v>0</v>
      </c>
      <c r="K1777" s="86">
        <f>+K1778+K1779+K1780</f>
        <v>0</v>
      </c>
      <c r="L1777" s="86">
        <f t="shared" si="714"/>
        <v>0</v>
      </c>
      <c r="M1777" s="86">
        <f>+M1778+M1779+M1780</f>
        <v>2059834541</v>
      </c>
      <c r="N1777" s="86">
        <f t="shared" ref="N1777:Q1777" si="718">+N1778+N1779+N1780</f>
        <v>2059834541</v>
      </c>
      <c r="O1777" s="86">
        <f t="shared" si="718"/>
        <v>1011947699.7899998</v>
      </c>
      <c r="P1777" s="86">
        <f t="shared" si="718"/>
        <v>1011947699.7899998</v>
      </c>
      <c r="Q1777" s="87">
        <f t="shared" si="718"/>
        <v>1011947699.7899998</v>
      </c>
    </row>
    <row r="1778" spans="1:17" ht="18.600000000000001" thickBot="1" x14ac:dyDescent="0.35">
      <c r="A1778" s="118" t="s">
        <v>443</v>
      </c>
      <c r="B1778" s="20" t="s">
        <v>58</v>
      </c>
      <c r="C1778" s="21" t="s">
        <v>21</v>
      </c>
      <c r="D1778" s="21">
        <v>20</v>
      </c>
      <c r="E1778" s="21" t="s">
        <v>22</v>
      </c>
      <c r="F1778" s="88" t="s">
        <v>423</v>
      </c>
      <c r="G1778" s="89">
        <v>1440417805</v>
      </c>
      <c r="H1778" s="90">
        <v>0</v>
      </c>
      <c r="I1778" s="90">
        <v>0</v>
      </c>
      <c r="J1778" s="90">
        <v>0</v>
      </c>
      <c r="K1778" s="90">
        <v>0</v>
      </c>
      <c r="L1778" s="90">
        <f t="shared" si="714"/>
        <v>0</v>
      </c>
      <c r="M1778" s="89">
        <v>1440417805</v>
      </c>
      <c r="N1778" s="92">
        <v>1440417805</v>
      </c>
      <c r="O1778" s="92">
        <v>666840874.29999995</v>
      </c>
      <c r="P1778" s="90">
        <v>666840874.29999995</v>
      </c>
      <c r="Q1778" s="91">
        <v>666840874.29999995</v>
      </c>
    </row>
    <row r="1779" spans="1:17" ht="18.600000000000001" thickBot="1" x14ac:dyDescent="0.35">
      <c r="A1779" s="118" t="s">
        <v>443</v>
      </c>
      <c r="B1779" s="20" t="s">
        <v>60</v>
      </c>
      <c r="C1779" s="21" t="s">
        <v>21</v>
      </c>
      <c r="D1779" s="21">
        <v>20</v>
      </c>
      <c r="E1779" s="21" t="s">
        <v>22</v>
      </c>
      <c r="F1779" s="88" t="s">
        <v>61</v>
      </c>
      <c r="G1779" s="89">
        <v>510000000</v>
      </c>
      <c r="H1779" s="90">
        <v>0</v>
      </c>
      <c r="I1779" s="90">
        <v>0</v>
      </c>
      <c r="J1779" s="90">
        <v>0</v>
      </c>
      <c r="K1779" s="90">
        <v>0</v>
      </c>
      <c r="L1779" s="90">
        <f t="shared" si="714"/>
        <v>0</v>
      </c>
      <c r="M1779" s="89">
        <v>510000000</v>
      </c>
      <c r="N1779" s="92">
        <v>510000000</v>
      </c>
      <c r="O1779" s="92">
        <v>270409592.57999998</v>
      </c>
      <c r="P1779" s="90">
        <v>270409592.57999998</v>
      </c>
      <c r="Q1779" s="91">
        <v>270409592.57999998</v>
      </c>
    </row>
    <row r="1780" spans="1:17" ht="18.600000000000001" thickBot="1" x14ac:dyDescent="0.35">
      <c r="A1780" s="118" t="s">
        <v>443</v>
      </c>
      <c r="B1780" s="20" t="s">
        <v>62</v>
      </c>
      <c r="C1780" s="21" t="s">
        <v>21</v>
      </c>
      <c r="D1780" s="21">
        <v>20</v>
      </c>
      <c r="E1780" s="21" t="s">
        <v>22</v>
      </c>
      <c r="F1780" s="88" t="s">
        <v>63</v>
      </c>
      <c r="G1780" s="89">
        <v>109416736</v>
      </c>
      <c r="H1780" s="90">
        <v>0</v>
      </c>
      <c r="I1780" s="90">
        <v>0</v>
      </c>
      <c r="J1780" s="90">
        <v>0</v>
      </c>
      <c r="K1780" s="90">
        <v>0</v>
      </c>
      <c r="L1780" s="90">
        <f t="shared" si="714"/>
        <v>0</v>
      </c>
      <c r="M1780" s="89">
        <v>109416736</v>
      </c>
      <c r="N1780" s="92">
        <v>109416736</v>
      </c>
      <c r="O1780" s="90">
        <v>74697232.909999996</v>
      </c>
      <c r="P1780" s="90">
        <v>74697232.909999996</v>
      </c>
      <c r="Q1780" s="91">
        <v>74697232.909999996</v>
      </c>
    </row>
    <row r="1781" spans="1:17" ht="18.600000000000001" thickBot="1" x14ac:dyDescent="0.35">
      <c r="A1781" s="118" t="s">
        <v>443</v>
      </c>
      <c r="B1781" s="20" t="s">
        <v>64</v>
      </c>
      <c r="C1781" s="21" t="s">
        <v>21</v>
      </c>
      <c r="D1781" s="21">
        <v>20</v>
      </c>
      <c r="E1781" s="21" t="s">
        <v>22</v>
      </c>
      <c r="F1781" s="88" t="s">
        <v>65</v>
      </c>
      <c r="G1781" s="89">
        <v>2897220308</v>
      </c>
      <c r="H1781" s="90">
        <v>0</v>
      </c>
      <c r="I1781" s="90">
        <v>0</v>
      </c>
      <c r="J1781" s="90">
        <v>0</v>
      </c>
      <c r="K1781" s="90">
        <v>0</v>
      </c>
      <c r="L1781" s="90">
        <f t="shared" si="714"/>
        <v>0</v>
      </c>
      <c r="M1781" s="89">
        <v>2897220308</v>
      </c>
      <c r="N1781" s="90">
        <v>2897220308</v>
      </c>
      <c r="O1781" s="90">
        <v>1452312414.05</v>
      </c>
      <c r="P1781" s="90">
        <v>1452312414.05</v>
      </c>
      <c r="Q1781" s="91">
        <v>1452312414.05</v>
      </c>
    </row>
    <row r="1782" spans="1:17" ht="18.600000000000001" thickBot="1" x14ac:dyDescent="0.35">
      <c r="A1782" s="118" t="s">
        <v>443</v>
      </c>
      <c r="B1782" s="20" t="s">
        <v>66</v>
      </c>
      <c r="C1782" s="21" t="s">
        <v>21</v>
      </c>
      <c r="D1782" s="21">
        <v>20</v>
      </c>
      <c r="E1782" s="21" t="s">
        <v>22</v>
      </c>
      <c r="F1782" s="88" t="s">
        <v>67</v>
      </c>
      <c r="G1782" s="89">
        <v>120376151</v>
      </c>
      <c r="H1782" s="90">
        <v>0</v>
      </c>
      <c r="I1782" s="90">
        <v>0</v>
      </c>
      <c r="J1782" s="90">
        <v>0</v>
      </c>
      <c r="K1782" s="90">
        <v>0</v>
      </c>
      <c r="L1782" s="90">
        <f t="shared" si="714"/>
        <v>0</v>
      </c>
      <c r="M1782" s="89">
        <v>120376151</v>
      </c>
      <c r="N1782" s="90">
        <v>120376151</v>
      </c>
      <c r="O1782" s="90">
        <v>57642579</v>
      </c>
      <c r="P1782" s="90">
        <v>57642579</v>
      </c>
      <c r="Q1782" s="91">
        <v>57642579</v>
      </c>
    </row>
    <row r="1783" spans="1:17" ht="31.8" thickBot="1" x14ac:dyDescent="0.35">
      <c r="A1783" s="118" t="s">
        <v>443</v>
      </c>
      <c r="B1783" s="15" t="s">
        <v>68</v>
      </c>
      <c r="C1783" s="16" t="s">
        <v>21</v>
      </c>
      <c r="D1783" s="16">
        <v>20</v>
      </c>
      <c r="E1783" s="16" t="s">
        <v>22</v>
      </c>
      <c r="F1783" s="85" t="s">
        <v>69</v>
      </c>
      <c r="G1783" s="93">
        <v>4590358000</v>
      </c>
      <c r="H1783" s="94">
        <v>0</v>
      </c>
      <c r="I1783" s="94">
        <v>0</v>
      </c>
      <c r="J1783" s="94">
        <v>0</v>
      </c>
      <c r="K1783" s="94">
        <v>0</v>
      </c>
      <c r="L1783" s="94">
        <f t="shared" si="714"/>
        <v>0</v>
      </c>
      <c r="M1783" s="94">
        <f>+G1783+L1783</f>
        <v>4590358000</v>
      </c>
      <c r="N1783" s="94">
        <v>0</v>
      </c>
      <c r="O1783" s="94">
        <v>0</v>
      </c>
      <c r="P1783" s="94">
        <v>0</v>
      </c>
      <c r="Q1783" s="96">
        <v>0</v>
      </c>
    </row>
    <row r="1784" spans="1:17" ht="18.600000000000001" thickBot="1" x14ac:dyDescent="0.35">
      <c r="A1784" s="118" t="s">
        <v>443</v>
      </c>
      <c r="B1784" s="15" t="s">
        <v>70</v>
      </c>
      <c r="C1784" s="16"/>
      <c r="D1784" s="16"/>
      <c r="E1784" s="21"/>
      <c r="F1784" s="85" t="s">
        <v>71</v>
      </c>
      <c r="G1784" s="95">
        <f>+G1785+G1791</f>
        <v>19419071000</v>
      </c>
      <c r="H1784" s="95">
        <f>+H1785+H1791</f>
        <v>0</v>
      </c>
      <c r="I1784" s="95">
        <f>+I1785+I1791</f>
        <v>0</v>
      </c>
      <c r="J1784" s="95">
        <f>+J1785+J1791</f>
        <v>506868744.29999995</v>
      </c>
      <c r="K1784" s="95">
        <f>+K1785+K1791</f>
        <v>506868744.30000001</v>
      </c>
      <c r="L1784" s="95">
        <f t="shared" si="714"/>
        <v>0</v>
      </c>
      <c r="M1784" s="95">
        <f>+M1785+M1791</f>
        <v>19419071000</v>
      </c>
      <c r="N1784" s="95">
        <f t="shared" ref="N1784:Q1784" si="719">+N1785+N1791</f>
        <v>18916233467.389996</v>
      </c>
      <c r="O1784" s="95">
        <f t="shared" si="719"/>
        <v>18025739757.549999</v>
      </c>
      <c r="P1784" s="95">
        <f t="shared" si="719"/>
        <v>11448478758.049997</v>
      </c>
      <c r="Q1784" s="97">
        <f t="shared" si="719"/>
        <v>11200557258.049997</v>
      </c>
    </row>
    <row r="1785" spans="1:17" ht="18.600000000000001" thickBot="1" x14ac:dyDescent="0.35">
      <c r="A1785" s="118" t="s">
        <v>443</v>
      </c>
      <c r="B1785" s="15" t="s">
        <v>72</v>
      </c>
      <c r="C1785" s="16"/>
      <c r="D1785" s="16"/>
      <c r="E1785" s="21"/>
      <c r="F1785" s="85" t="s">
        <v>73</v>
      </c>
      <c r="G1785" s="95">
        <f>+G1786</f>
        <v>20000000</v>
      </c>
      <c r="H1785" s="95">
        <f>+H1786</f>
        <v>0</v>
      </c>
      <c r="I1785" s="95">
        <f>+I1786</f>
        <v>0</v>
      </c>
      <c r="J1785" s="95">
        <f>+J1786</f>
        <v>5149090</v>
      </c>
      <c r="K1785" s="95">
        <f>+K1786</f>
        <v>5149090</v>
      </c>
      <c r="L1785" s="95">
        <f t="shared" si="714"/>
        <v>0</v>
      </c>
      <c r="M1785" s="95">
        <f>+M1786</f>
        <v>20000000</v>
      </c>
      <c r="N1785" s="95">
        <f t="shared" ref="N1785:Q1785" si="720">+N1786</f>
        <v>5150090</v>
      </c>
      <c r="O1785" s="95">
        <f t="shared" si="720"/>
        <v>5149354.6399999997</v>
      </c>
      <c r="P1785" s="95">
        <f t="shared" si="720"/>
        <v>264.64</v>
      </c>
      <c r="Q1785" s="97">
        <f t="shared" si="720"/>
        <v>264.64</v>
      </c>
    </row>
    <row r="1786" spans="1:17" ht="18.600000000000001" thickBot="1" x14ac:dyDescent="0.35">
      <c r="A1786" s="118" t="s">
        <v>443</v>
      </c>
      <c r="B1786" s="15" t="s">
        <v>74</v>
      </c>
      <c r="C1786" s="16"/>
      <c r="D1786" s="16"/>
      <c r="E1786" s="21"/>
      <c r="F1786" s="85" t="s">
        <v>75</v>
      </c>
      <c r="G1786" s="95">
        <f t="shared" ref="G1786:I1787" si="721">+G1787</f>
        <v>20000000</v>
      </c>
      <c r="H1786" s="95">
        <f t="shared" si="721"/>
        <v>0</v>
      </c>
      <c r="I1786" s="95">
        <f t="shared" si="721"/>
        <v>0</v>
      </c>
      <c r="J1786" s="95">
        <f>+J1787+J1789</f>
        <v>5149090</v>
      </c>
      <c r="K1786" s="95">
        <f>+K1787</f>
        <v>5149090</v>
      </c>
      <c r="L1786" s="95">
        <f t="shared" si="714"/>
        <v>0</v>
      </c>
      <c r="M1786" s="95">
        <f>+M1787+M1789</f>
        <v>20000000</v>
      </c>
      <c r="N1786" s="95">
        <f t="shared" ref="N1786:Q1786" si="722">+N1787+N1789</f>
        <v>5150090</v>
      </c>
      <c r="O1786" s="95">
        <f t="shared" si="722"/>
        <v>5149354.6399999997</v>
      </c>
      <c r="P1786" s="95">
        <f t="shared" si="722"/>
        <v>264.64</v>
      </c>
      <c r="Q1786" s="97">
        <f t="shared" si="722"/>
        <v>264.64</v>
      </c>
    </row>
    <row r="1787" spans="1:17" ht="31.8" thickBot="1" x14ac:dyDescent="0.35">
      <c r="A1787" s="118" t="s">
        <v>443</v>
      </c>
      <c r="B1787" s="15" t="s">
        <v>76</v>
      </c>
      <c r="C1787" s="21"/>
      <c r="D1787" s="21"/>
      <c r="E1787" s="21"/>
      <c r="F1787" s="85" t="s">
        <v>77</v>
      </c>
      <c r="G1787" s="86">
        <f t="shared" si="721"/>
        <v>20000000</v>
      </c>
      <c r="H1787" s="86">
        <f t="shared" si="721"/>
        <v>0</v>
      </c>
      <c r="I1787" s="86">
        <f t="shared" si="721"/>
        <v>0</v>
      </c>
      <c r="J1787" s="86">
        <f>+J1788</f>
        <v>0</v>
      </c>
      <c r="K1787" s="86">
        <f>+K1788</f>
        <v>5149090</v>
      </c>
      <c r="L1787" s="86">
        <f t="shared" si="714"/>
        <v>-5149090</v>
      </c>
      <c r="M1787" s="86">
        <f>+M1788</f>
        <v>14850910</v>
      </c>
      <c r="N1787" s="86">
        <f t="shared" ref="N1787:Q1787" si="723">+N1788</f>
        <v>1000</v>
      </c>
      <c r="O1787" s="86">
        <f t="shared" si="723"/>
        <v>264.64</v>
      </c>
      <c r="P1787" s="86">
        <f t="shared" si="723"/>
        <v>264.64</v>
      </c>
      <c r="Q1787" s="87">
        <f t="shared" si="723"/>
        <v>264.64</v>
      </c>
    </row>
    <row r="1788" spans="1:17" ht="31.8" thickBot="1" x14ac:dyDescent="0.35">
      <c r="A1788" s="118" t="s">
        <v>443</v>
      </c>
      <c r="B1788" s="20" t="s">
        <v>78</v>
      </c>
      <c r="C1788" s="21" t="s">
        <v>21</v>
      </c>
      <c r="D1788" s="21">
        <v>20</v>
      </c>
      <c r="E1788" s="21" t="s">
        <v>22</v>
      </c>
      <c r="F1788" s="88" t="s">
        <v>79</v>
      </c>
      <c r="G1788" s="90">
        <v>20000000</v>
      </c>
      <c r="H1788" s="90">
        <v>0</v>
      </c>
      <c r="I1788" s="90">
        <v>0</v>
      </c>
      <c r="J1788" s="90">
        <v>0</v>
      </c>
      <c r="K1788" s="90">
        <v>5149090</v>
      </c>
      <c r="L1788" s="90">
        <f t="shared" si="714"/>
        <v>-5149090</v>
      </c>
      <c r="M1788" s="90">
        <f>+G1788+L1788</f>
        <v>14850910</v>
      </c>
      <c r="N1788" s="92">
        <v>1000</v>
      </c>
      <c r="O1788" s="92">
        <v>264.64</v>
      </c>
      <c r="P1788" s="92">
        <v>264.64</v>
      </c>
      <c r="Q1788" s="98">
        <v>264.64</v>
      </c>
    </row>
    <row r="1789" spans="1:17" ht="18.600000000000001" thickBot="1" x14ac:dyDescent="0.35">
      <c r="A1789" s="118" t="s">
        <v>443</v>
      </c>
      <c r="B1789" s="15" t="s">
        <v>436</v>
      </c>
      <c r="C1789" s="21"/>
      <c r="D1789" s="21"/>
      <c r="E1789" s="21"/>
      <c r="F1789" s="85" t="s">
        <v>437</v>
      </c>
      <c r="G1789" s="86">
        <f>+G1790</f>
        <v>0</v>
      </c>
      <c r="H1789" s="86">
        <f>+H1790</f>
        <v>0</v>
      </c>
      <c r="I1789" s="86">
        <f>+I1790</f>
        <v>0</v>
      </c>
      <c r="J1789" s="86">
        <f>+J1790</f>
        <v>5149090</v>
      </c>
      <c r="K1789" s="86">
        <f>+K1790</f>
        <v>0</v>
      </c>
      <c r="L1789" s="86">
        <f t="shared" si="714"/>
        <v>5149090</v>
      </c>
      <c r="M1789" s="86">
        <f>+M1790</f>
        <v>5149090</v>
      </c>
      <c r="N1789" s="86">
        <f t="shared" ref="N1789:Q1789" si="724">+N1790</f>
        <v>5149090</v>
      </c>
      <c r="O1789" s="86">
        <f t="shared" si="724"/>
        <v>5149090</v>
      </c>
      <c r="P1789" s="86">
        <f t="shared" si="724"/>
        <v>0</v>
      </c>
      <c r="Q1789" s="87">
        <f t="shared" si="724"/>
        <v>0</v>
      </c>
    </row>
    <row r="1790" spans="1:17" ht="31.8" thickBot="1" x14ac:dyDescent="0.35">
      <c r="A1790" s="118" t="s">
        <v>443</v>
      </c>
      <c r="B1790" s="20" t="s">
        <v>438</v>
      </c>
      <c r="C1790" s="21" t="s">
        <v>21</v>
      </c>
      <c r="D1790" s="21">
        <v>20</v>
      </c>
      <c r="E1790" s="21" t="s">
        <v>22</v>
      </c>
      <c r="F1790" s="88" t="s">
        <v>439</v>
      </c>
      <c r="G1790" s="90">
        <v>0</v>
      </c>
      <c r="H1790" s="90">
        <v>0</v>
      </c>
      <c r="I1790" s="90">
        <v>0</v>
      </c>
      <c r="J1790" s="90">
        <v>5149090</v>
      </c>
      <c r="K1790" s="90">
        <v>0</v>
      </c>
      <c r="L1790" s="90">
        <f t="shared" si="714"/>
        <v>5149090</v>
      </c>
      <c r="M1790" s="90">
        <f>+G1790+L1790</f>
        <v>5149090</v>
      </c>
      <c r="N1790" s="92">
        <v>5149090</v>
      </c>
      <c r="O1790" s="92">
        <v>5149090</v>
      </c>
      <c r="P1790" s="92">
        <v>0</v>
      </c>
      <c r="Q1790" s="98">
        <v>0</v>
      </c>
    </row>
    <row r="1791" spans="1:17" ht="18.600000000000001" thickBot="1" x14ac:dyDescent="0.35">
      <c r="A1791" s="118" t="s">
        <v>443</v>
      </c>
      <c r="B1791" s="15" t="s">
        <v>80</v>
      </c>
      <c r="C1791" s="16"/>
      <c r="D1791" s="16"/>
      <c r="E1791" s="21"/>
      <c r="F1791" s="85" t="s">
        <v>81</v>
      </c>
      <c r="G1791" s="94">
        <f>+G1792+G1805</f>
        <v>19399071000</v>
      </c>
      <c r="H1791" s="94">
        <f>+H1792+H1805</f>
        <v>0</v>
      </c>
      <c r="I1791" s="94">
        <f>+I1792+I1805</f>
        <v>0</v>
      </c>
      <c r="J1791" s="94">
        <f>+J1792+J1805</f>
        <v>501719654.29999995</v>
      </c>
      <c r="K1791" s="94">
        <f>+K1792+K1805</f>
        <v>501719654.30000001</v>
      </c>
      <c r="L1791" s="94">
        <f t="shared" si="714"/>
        <v>0</v>
      </c>
      <c r="M1791" s="94">
        <f>+M1792+M1805</f>
        <v>19399071000</v>
      </c>
      <c r="N1791" s="94">
        <f t="shared" ref="N1791:Q1791" si="725">+N1792+N1805</f>
        <v>18911083377.389996</v>
      </c>
      <c r="O1791" s="94">
        <f t="shared" si="725"/>
        <v>18020590402.91</v>
      </c>
      <c r="P1791" s="94">
        <f t="shared" si="725"/>
        <v>11448478493.409998</v>
      </c>
      <c r="Q1791" s="96">
        <f t="shared" si="725"/>
        <v>11200556993.409998</v>
      </c>
    </row>
    <row r="1792" spans="1:17" ht="18.600000000000001" thickBot="1" x14ac:dyDescent="0.35">
      <c r="A1792" s="118" t="s">
        <v>443</v>
      </c>
      <c r="B1792" s="15" t="s">
        <v>82</v>
      </c>
      <c r="C1792" s="16"/>
      <c r="D1792" s="16"/>
      <c r="E1792" s="21"/>
      <c r="F1792" s="85" t="s">
        <v>83</v>
      </c>
      <c r="G1792" s="95">
        <f>+G1793+G1796+G1803</f>
        <v>237491820</v>
      </c>
      <c r="H1792" s="95">
        <f>+H1793+H1796+H1803</f>
        <v>0</v>
      </c>
      <c r="I1792" s="95">
        <f>+I1793+I1796+I1803</f>
        <v>0</v>
      </c>
      <c r="J1792" s="95">
        <f>+J1793+J1796+J1803</f>
        <v>149424884.28</v>
      </c>
      <c r="K1792" s="95">
        <f>+K1793+K1796+K1803</f>
        <v>0</v>
      </c>
      <c r="L1792" s="95">
        <f t="shared" si="714"/>
        <v>149424884.28</v>
      </c>
      <c r="M1792" s="95">
        <f>+M1793+M1796+M1803</f>
        <v>386916704.27999997</v>
      </c>
      <c r="N1792" s="95">
        <f t="shared" ref="N1792:Q1792" si="726">+N1793+N1796+N1803</f>
        <v>188456977.19</v>
      </c>
      <c r="O1792" s="95">
        <f t="shared" si="726"/>
        <v>180730324.92999995</v>
      </c>
      <c r="P1792" s="95">
        <f t="shared" si="726"/>
        <v>59707395.879999995</v>
      </c>
      <c r="Q1792" s="97">
        <f t="shared" si="726"/>
        <v>59707395.879999995</v>
      </c>
    </row>
    <row r="1793" spans="1:17" ht="47.4" thickBot="1" x14ac:dyDescent="0.35">
      <c r="A1793" s="118" t="s">
        <v>443</v>
      </c>
      <c r="B1793" s="15" t="s">
        <v>84</v>
      </c>
      <c r="C1793" s="21"/>
      <c r="D1793" s="21"/>
      <c r="E1793" s="21"/>
      <c r="F1793" s="85" t="s">
        <v>85</v>
      </c>
      <c r="G1793" s="95">
        <f>+G1794+G1795</f>
        <v>39000000</v>
      </c>
      <c r="H1793" s="95">
        <f>+H1794+H1795</f>
        <v>0</v>
      </c>
      <c r="I1793" s="95">
        <f>+I1794+I1795</f>
        <v>0</v>
      </c>
      <c r="J1793" s="95">
        <f>+J1794+J1795</f>
        <v>0</v>
      </c>
      <c r="K1793" s="95">
        <f>+K1794+K1795</f>
        <v>0</v>
      </c>
      <c r="L1793" s="95">
        <f t="shared" si="714"/>
        <v>0</v>
      </c>
      <c r="M1793" s="95">
        <f>+M1794+M1795</f>
        <v>39000000</v>
      </c>
      <c r="N1793" s="95">
        <f t="shared" ref="N1793:Q1793" si="727">+N1794+N1795</f>
        <v>26424498.670000002</v>
      </c>
      <c r="O1793" s="95">
        <f t="shared" si="727"/>
        <v>26423898.670000002</v>
      </c>
      <c r="P1793" s="95">
        <f t="shared" si="727"/>
        <v>3823162.48</v>
      </c>
      <c r="Q1793" s="97">
        <f t="shared" si="727"/>
        <v>3823162.48</v>
      </c>
    </row>
    <row r="1794" spans="1:17" ht="47.4" thickBot="1" x14ac:dyDescent="0.35">
      <c r="A1794" s="118" t="s">
        <v>443</v>
      </c>
      <c r="B1794" s="20" t="s">
        <v>86</v>
      </c>
      <c r="C1794" s="21" t="s">
        <v>21</v>
      </c>
      <c r="D1794" s="21">
        <v>20</v>
      </c>
      <c r="E1794" s="21" t="s">
        <v>22</v>
      </c>
      <c r="F1794" s="88" t="s">
        <v>87</v>
      </c>
      <c r="G1794" s="90">
        <v>29000000</v>
      </c>
      <c r="H1794" s="90">
        <v>0</v>
      </c>
      <c r="I1794" s="90">
        <v>0</v>
      </c>
      <c r="J1794" s="90">
        <v>0</v>
      </c>
      <c r="K1794" s="90">
        <v>0</v>
      </c>
      <c r="L1794" s="90">
        <f t="shared" si="714"/>
        <v>0</v>
      </c>
      <c r="M1794" s="90">
        <f>+G1794+L1794</f>
        <v>29000000</v>
      </c>
      <c r="N1794" s="90">
        <v>26424001.050000001</v>
      </c>
      <c r="O1794" s="90">
        <v>26423801.050000001</v>
      </c>
      <c r="P1794" s="90">
        <v>3823064.86</v>
      </c>
      <c r="Q1794" s="91">
        <v>3823064.86</v>
      </c>
    </row>
    <row r="1795" spans="1:17" ht="31.8" thickBot="1" x14ac:dyDescent="0.35">
      <c r="A1795" s="118" t="s">
        <v>443</v>
      </c>
      <c r="B1795" s="20" t="s">
        <v>88</v>
      </c>
      <c r="C1795" s="21" t="s">
        <v>21</v>
      </c>
      <c r="D1795" s="21">
        <v>20</v>
      </c>
      <c r="E1795" s="21" t="s">
        <v>22</v>
      </c>
      <c r="F1795" s="88" t="s">
        <v>89</v>
      </c>
      <c r="G1795" s="90">
        <v>10000000</v>
      </c>
      <c r="H1795" s="90">
        <v>0</v>
      </c>
      <c r="I1795" s="90">
        <v>0</v>
      </c>
      <c r="J1795" s="90">
        <v>0</v>
      </c>
      <c r="K1795" s="90">
        <v>0</v>
      </c>
      <c r="L1795" s="90">
        <f t="shared" si="714"/>
        <v>0</v>
      </c>
      <c r="M1795" s="90">
        <f>+G1795+L1795</f>
        <v>10000000</v>
      </c>
      <c r="N1795" s="90">
        <v>497.62</v>
      </c>
      <c r="O1795" s="90">
        <v>97.62</v>
      </c>
      <c r="P1795" s="90">
        <v>97.62</v>
      </c>
      <c r="Q1795" s="91">
        <v>97.62</v>
      </c>
    </row>
    <row r="1796" spans="1:17" ht="31.8" thickBot="1" x14ac:dyDescent="0.35">
      <c r="A1796" s="118" t="s">
        <v>443</v>
      </c>
      <c r="B1796" s="33" t="s">
        <v>90</v>
      </c>
      <c r="C1796" s="21"/>
      <c r="D1796" s="21"/>
      <c r="E1796" s="21"/>
      <c r="F1796" s="85" t="s">
        <v>91</v>
      </c>
      <c r="G1796" s="95">
        <f>+G1797+G1798+G1800+G1801+G1802+G1799</f>
        <v>198491820</v>
      </c>
      <c r="H1796" s="95">
        <f>+H1797+H1798+H1800+H1801+H1802+H1799</f>
        <v>0</v>
      </c>
      <c r="I1796" s="95">
        <f>+I1797+I1798+I1800+I1801+I1802+I1799</f>
        <v>0</v>
      </c>
      <c r="J1796" s="95">
        <f>+J1797+J1798+J1800+J1801+J1802+J1799</f>
        <v>49424884.280000001</v>
      </c>
      <c r="K1796" s="95">
        <f>+K1797+K1798+K1800+K1801+K1802+K1799</f>
        <v>0</v>
      </c>
      <c r="L1796" s="95">
        <f t="shared" si="714"/>
        <v>49424884.280000001</v>
      </c>
      <c r="M1796" s="95">
        <f>+M1797+M1798+M1800+M1801+M1802+M1799</f>
        <v>247916704.28</v>
      </c>
      <c r="N1796" s="95">
        <f t="shared" ref="N1796:Q1796" si="728">+N1797+N1798+N1800+N1801+N1802+N1799</f>
        <v>158771878.51999998</v>
      </c>
      <c r="O1796" s="95">
        <f t="shared" si="728"/>
        <v>151045826.25999996</v>
      </c>
      <c r="P1796" s="95">
        <f t="shared" si="728"/>
        <v>55884233.399999999</v>
      </c>
      <c r="Q1796" s="97">
        <f t="shared" si="728"/>
        <v>55884233.399999999</v>
      </c>
    </row>
    <row r="1797" spans="1:17" ht="31.8" thickBot="1" x14ac:dyDescent="0.35">
      <c r="A1797" s="118" t="s">
        <v>443</v>
      </c>
      <c r="B1797" s="34" t="s">
        <v>92</v>
      </c>
      <c r="C1797" s="21" t="s">
        <v>21</v>
      </c>
      <c r="D1797" s="21">
        <v>20</v>
      </c>
      <c r="E1797" s="21" t="s">
        <v>22</v>
      </c>
      <c r="F1797" s="88" t="s">
        <v>93</v>
      </c>
      <c r="G1797" s="90">
        <v>40000000</v>
      </c>
      <c r="H1797" s="90">
        <v>0</v>
      </c>
      <c r="I1797" s="90">
        <v>0</v>
      </c>
      <c r="J1797" s="90">
        <v>0</v>
      </c>
      <c r="K1797" s="90">
        <v>0</v>
      </c>
      <c r="L1797" s="90">
        <f t="shared" si="714"/>
        <v>0</v>
      </c>
      <c r="M1797" s="90">
        <f t="shared" ref="M1797:M1802" si="729">+G1797+L1797</f>
        <v>40000000</v>
      </c>
      <c r="N1797" s="90">
        <v>16406426.970000001</v>
      </c>
      <c r="O1797" s="90">
        <v>16406131.52</v>
      </c>
      <c r="P1797" s="90">
        <v>2793980.22</v>
      </c>
      <c r="Q1797" s="91">
        <v>2793980.22</v>
      </c>
    </row>
    <row r="1798" spans="1:17" ht="47.4" thickBot="1" x14ac:dyDescent="0.35">
      <c r="A1798" s="118" t="s">
        <v>443</v>
      </c>
      <c r="B1798" s="34" t="s">
        <v>94</v>
      </c>
      <c r="C1798" s="21" t="s">
        <v>21</v>
      </c>
      <c r="D1798" s="21">
        <v>20</v>
      </c>
      <c r="E1798" s="21" t="s">
        <v>22</v>
      </c>
      <c r="F1798" s="88" t="s">
        <v>95</v>
      </c>
      <c r="G1798" s="90">
        <v>82491820</v>
      </c>
      <c r="H1798" s="90">
        <v>0</v>
      </c>
      <c r="I1798" s="90">
        <v>0</v>
      </c>
      <c r="J1798" s="90">
        <v>0</v>
      </c>
      <c r="K1798" s="90">
        <v>0</v>
      </c>
      <c r="L1798" s="90">
        <f t="shared" si="714"/>
        <v>0</v>
      </c>
      <c r="M1798" s="90">
        <f t="shared" si="729"/>
        <v>82491820</v>
      </c>
      <c r="N1798" s="90">
        <v>53097857.890000001</v>
      </c>
      <c r="O1798" s="90">
        <v>45375449.829999998</v>
      </c>
      <c r="P1798" s="90">
        <v>28913338.829999998</v>
      </c>
      <c r="Q1798" s="91">
        <v>28913338.829999998</v>
      </c>
    </row>
    <row r="1799" spans="1:17" ht="18.600000000000001" thickBot="1" x14ac:dyDescent="0.35">
      <c r="A1799" s="118" t="s">
        <v>443</v>
      </c>
      <c r="B1799" s="34" t="s">
        <v>96</v>
      </c>
      <c r="C1799" s="21" t="s">
        <v>21</v>
      </c>
      <c r="D1799" s="21">
        <v>20</v>
      </c>
      <c r="E1799" s="21" t="s">
        <v>22</v>
      </c>
      <c r="F1799" s="88" t="s">
        <v>97</v>
      </c>
      <c r="G1799" s="90">
        <v>2000000</v>
      </c>
      <c r="H1799" s="90">
        <v>0</v>
      </c>
      <c r="I1799" s="90">
        <v>0</v>
      </c>
      <c r="J1799" s="90">
        <v>0</v>
      </c>
      <c r="K1799" s="90">
        <v>0</v>
      </c>
      <c r="L1799" s="90">
        <f t="shared" si="714"/>
        <v>0</v>
      </c>
      <c r="M1799" s="90">
        <f t="shared" si="729"/>
        <v>2000000</v>
      </c>
      <c r="N1799" s="90">
        <v>210.04</v>
      </c>
      <c r="O1799" s="90">
        <v>10.039999999999999</v>
      </c>
      <c r="P1799" s="90">
        <v>10.039999999999999</v>
      </c>
      <c r="Q1799" s="91">
        <v>10.039999999999999</v>
      </c>
    </row>
    <row r="1800" spans="1:17" ht="47.4" thickBot="1" x14ac:dyDescent="0.35">
      <c r="A1800" s="118" t="s">
        <v>443</v>
      </c>
      <c r="B1800" s="34" t="s">
        <v>98</v>
      </c>
      <c r="C1800" s="21" t="s">
        <v>21</v>
      </c>
      <c r="D1800" s="21">
        <v>20</v>
      </c>
      <c r="E1800" s="21" t="s">
        <v>22</v>
      </c>
      <c r="F1800" s="88" t="s">
        <v>99</v>
      </c>
      <c r="G1800" s="90">
        <v>12000000</v>
      </c>
      <c r="H1800" s="90">
        <v>0</v>
      </c>
      <c r="I1800" s="90">
        <v>0</v>
      </c>
      <c r="J1800" s="90">
        <v>0</v>
      </c>
      <c r="K1800" s="90">
        <v>0</v>
      </c>
      <c r="L1800" s="90">
        <f t="shared" si="714"/>
        <v>0</v>
      </c>
      <c r="M1800" s="90">
        <f t="shared" si="729"/>
        <v>12000000</v>
      </c>
      <c r="N1800" s="90">
        <v>7843273.5199999996</v>
      </c>
      <c r="O1800" s="90">
        <v>7842973.5199999996</v>
      </c>
      <c r="P1800" s="90">
        <v>1411994.07</v>
      </c>
      <c r="Q1800" s="91">
        <v>1411994.07</v>
      </c>
    </row>
    <row r="1801" spans="1:17" ht="18.600000000000001" thickBot="1" x14ac:dyDescent="0.35">
      <c r="A1801" s="118" t="s">
        <v>443</v>
      </c>
      <c r="B1801" s="34" t="s">
        <v>100</v>
      </c>
      <c r="C1801" s="21" t="s">
        <v>21</v>
      </c>
      <c r="D1801" s="21">
        <v>20</v>
      </c>
      <c r="E1801" s="21" t="s">
        <v>22</v>
      </c>
      <c r="F1801" s="88" t="s">
        <v>101</v>
      </c>
      <c r="G1801" s="90">
        <v>10000000</v>
      </c>
      <c r="H1801" s="90">
        <v>0</v>
      </c>
      <c r="I1801" s="90">
        <v>0</v>
      </c>
      <c r="J1801" s="90">
        <v>23501000</v>
      </c>
      <c r="K1801" s="90">
        <v>0</v>
      </c>
      <c r="L1801" s="90">
        <f t="shared" si="714"/>
        <v>23501000</v>
      </c>
      <c r="M1801" s="90">
        <f t="shared" si="729"/>
        <v>33501000</v>
      </c>
      <c r="N1801" s="90">
        <v>3500225.82</v>
      </c>
      <c r="O1801" s="90">
        <v>3500025.82</v>
      </c>
      <c r="P1801" s="90">
        <v>311959.71000000002</v>
      </c>
      <c r="Q1801" s="91">
        <v>311959.71000000002</v>
      </c>
    </row>
    <row r="1802" spans="1:17" ht="18.600000000000001" thickBot="1" x14ac:dyDescent="0.35">
      <c r="A1802" s="118" t="s">
        <v>443</v>
      </c>
      <c r="B1802" s="34" t="s">
        <v>102</v>
      </c>
      <c r="C1802" s="21" t="s">
        <v>21</v>
      </c>
      <c r="D1802" s="21">
        <v>20</v>
      </c>
      <c r="E1802" s="21" t="s">
        <v>22</v>
      </c>
      <c r="F1802" s="88" t="s">
        <v>103</v>
      </c>
      <c r="G1802" s="90">
        <v>52000000</v>
      </c>
      <c r="H1802" s="90">
        <v>0</v>
      </c>
      <c r="I1802" s="90">
        <v>0</v>
      </c>
      <c r="J1802" s="90">
        <v>25923884.280000001</v>
      </c>
      <c r="K1802" s="90">
        <v>0</v>
      </c>
      <c r="L1802" s="90">
        <f t="shared" si="714"/>
        <v>25923884.280000001</v>
      </c>
      <c r="M1802" s="90">
        <f t="shared" si="729"/>
        <v>77923884.280000001</v>
      </c>
      <c r="N1802" s="90">
        <v>77923884.280000001</v>
      </c>
      <c r="O1802" s="90">
        <v>77921235.530000001</v>
      </c>
      <c r="P1802" s="90">
        <v>22452950.530000001</v>
      </c>
      <c r="Q1802" s="91">
        <v>22452950.530000001</v>
      </c>
    </row>
    <row r="1803" spans="1:17" ht="31.8" thickBot="1" x14ac:dyDescent="0.35">
      <c r="A1803" s="118" t="s">
        <v>443</v>
      </c>
      <c r="B1803" s="33" t="s">
        <v>427</v>
      </c>
      <c r="C1803" s="16"/>
      <c r="D1803" s="16"/>
      <c r="E1803" s="16"/>
      <c r="F1803" s="85" t="s">
        <v>428</v>
      </c>
      <c r="G1803" s="95">
        <f>+G1804</f>
        <v>0</v>
      </c>
      <c r="H1803" s="95">
        <f>+H1804</f>
        <v>0</v>
      </c>
      <c r="I1803" s="95">
        <f>+I1804</f>
        <v>0</v>
      </c>
      <c r="J1803" s="95">
        <f>+J1804</f>
        <v>100000000</v>
      </c>
      <c r="K1803" s="95">
        <f>+K1804</f>
        <v>0</v>
      </c>
      <c r="L1803" s="95">
        <f t="shared" si="714"/>
        <v>100000000</v>
      </c>
      <c r="M1803" s="95">
        <f>+M1804</f>
        <v>100000000</v>
      </c>
      <c r="N1803" s="95">
        <f t="shared" ref="N1803:Q1803" si="730">+N1804</f>
        <v>3260600</v>
      </c>
      <c r="O1803" s="95">
        <f t="shared" si="730"/>
        <v>3260600</v>
      </c>
      <c r="P1803" s="95">
        <f t="shared" si="730"/>
        <v>0</v>
      </c>
      <c r="Q1803" s="97">
        <f t="shared" si="730"/>
        <v>0</v>
      </c>
    </row>
    <row r="1804" spans="1:17" ht="31.8" thickBot="1" x14ac:dyDescent="0.35">
      <c r="A1804" s="118" t="s">
        <v>443</v>
      </c>
      <c r="B1804" s="34" t="s">
        <v>429</v>
      </c>
      <c r="C1804" s="21" t="s">
        <v>21</v>
      </c>
      <c r="D1804" s="21">
        <v>20</v>
      </c>
      <c r="E1804" s="21" t="s">
        <v>22</v>
      </c>
      <c r="F1804" s="88" t="s">
        <v>430</v>
      </c>
      <c r="G1804" s="90">
        <v>0</v>
      </c>
      <c r="H1804" s="90">
        <v>0</v>
      </c>
      <c r="I1804" s="90">
        <v>0</v>
      </c>
      <c r="J1804" s="90">
        <v>100000000</v>
      </c>
      <c r="K1804" s="90">
        <v>0</v>
      </c>
      <c r="L1804" s="90">
        <f t="shared" si="714"/>
        <v>100000000</v>
      </c>
      <c r="M1804" s="90">
        <f>+G1804+L1804</f>
        <v>100000000</v>
      </c>
      <c r="N1804" s="90">
        <v>3260600</v>
      </c>
      <c r="O1804" s="90">
        <v>3260600</v>
      </c>
      <c r="P1804" s="90">
        <v>0</v>
      </c>
      <c r="Q1804" s="91">
        <v>0</v>
      </c>
    </row>
    <row r="1805" spans="1:17" ht="18.600000000000001" thickBot="1" x14ac:dyDescent="0.35">
      <c r="A1805" s="118" t="s">
        <v>443</v>
      </c>
      <c r="B1805" s="15" t="s">
        <v>104</v>
      </c>
      <c r="C1805" s="21"/>
      <c r="D1805" s="21"/>
      <c r="E1805" s="21"/>
      <c r="F1805" s="85" t="s">
        <v>105</v>
      </c>
      <c r="G1805" s="95">
        <f>+G1806+G1816+G1823+G1829+G1812</f>
        <v>19161579180</v>
      </c>
      <c r="H1805" s="95">
        <f>+H1806+H1816+H1823+H1829+H1812</f>
        <v>0</v>
      </c>
      <c r="I1805" s="95">
        <f>+I1806+I1816+I1823+I1829+I1812</f>
        <v>0</v>
      </c>
      <c r="J1805" s="95">
        <f>+J1806+J1816+J1823+J1829+J1812</f>
        <v>352294770.01999998</v>
      </c>
      <c r="K1805" s="95">
        <f>+K1806+K1816+K1823+K1829+K1812</f>
        <v>501719654.30000001</v>
      </c>
      <c r="L1805" s="95">
        <f t="shared" si="714"/>
        <v>-149424884.28000003</v>
      </c>
      <c r="M1805" s="95">
        <f>+M1806+M1816+M1823+M1829+M1812</f>
        <v>19012154295.720001</v>
      </c>
      <c r="N1805" s="95">
        <f t="shared" ref="N1805:Q1805" si="731">+N1806+N1816+N1823+N1829+N1812</f>
        <v>18722626400.199997</v>
      </c>
      <c r="O1805" s="95">
        <f t="shared" si="731"/>
        <v>17839860077.98</v>
      </c>
      <c r="P1805" s="95">
        <f t="shared" si="731"/>
        <v>11388771097.529999</v>
      </c>
      <c r="Q1805" s="97">
        <f t="shared" si="731"/>
        <v>11140849597.529999</v>
      </c>
    </row>
    <row r="1806" spans="1:17" ht="63" thickBot="1" x14ac:dyDescent="0.35">
      <c r="A1806" s="118" t="s">
        <v>443</v>
      </c>
      <c r="B1806" s="15" t="s">
        <v>106</v>
      </c>
      <c r="C1806" s="21"/>
      <c r="D1806" s="21"/>
      <c r="E1806" s="21"/>
      <c r="F1806" s="85" t="s">
        <v>107</v>
      </c>
      <c r="G1806" s="95">
        <f>+G1807+G1809+G1810+G1811+G1808</f>
        <v>853000000</v>
      </c>
      <c r="H1806" s="95">
        <f>+H1807+H1809+H1810+H1811+H1808</f>
        <v>0</v>
      </c>
      <c r="I1806" s="95">
        <f>+I1807+I1809+I1810+I1811+I1808</f>
        <v>0</v>
      </c>
      <c r="J1806" s="95">
        <f>+J1807+J1809+J1810+J1811+J1808</f>
        <v>3422220</v>
      </c>
      <c r="K1806" s="95">
        <f>+K1807+K1809+K1810+K1811+K1808</f>
        <v>0</v>
      </c>
      <c r="L1806" s="95">
        <f t="shared" si="714"/>
        <v>3422220</v>
      </c>
      <c r="M1806" s="95">
        <f>+M1807+M1809+M1810+M1811+M1808</f>
        <v>856422220</v>
      </c>
      <c r="N1806" s="95">
        <f t="shared" ref="N1806:Q1806" si="732">+N1807+N1809+N1810+N1811+N1808</f>
        <v>774020214.79999995</v>
      </c>
      <c r="O1806" s="95">
        <f t="shared" si="732"/>
        <v>551329204.53999996</v>
      </c>
      <c r="P1806" s="95">
        <f t="shared" si="732"/>
        <v>161561400.53999999</v>
      </c>
      <c r="Q1806" s="97">
        <f t="shared" si="732"/>
        <v>161561400.53999999</v>
      </c>
    </row>
    <row r="1807" spans="1:17" ht="31.8" thickBot="1" x14ac:dyDescent="0.35">
      <c r="A1807" s="118" t="s">
        <v>443</v>
      </c>
      <c r="B1807" s="20" t="s">
        <v>108</v>
      </c>
      <c r="C1807" s="21" t="s">
        <v>21</v>
      </c>
      <c r="D1807" s="21">
        <v>20</v>
      </c>
      <c r="E1807" s="21" t="s">
        <v>22</v>
      </c>
      <c r="F1807" s="88" t="s">
        <v>109</v>
      </c>
      <c r="G1807" s="90">
        <v>6000000</v>
      </c>
      <c r="H1807" s="90">
        <v>0</v>
      </c>
      <c r="I1807" s="90">
        <v>0</v>
      </c>
      <c r="J1807" s="90">
        <v>0</v>
      </c>
      <c r="K1807" s="90">
        <v>0</v>
      </c>
      <c r="L1807" s="90">
        <f t="shared" si="714"/>
        <v>0</v>
      </c>
      <c r="M1807" s="90">
        <f>+G1807+L1807</f>
        <v>6000000</v>
      </c>
      <c r="N1807" s="90">
        <v>2203000</v>
      </c>
      <c r="O1807" s="90">
        <v>2200000</v>
      </c>
      <c r="P1807" s="90">
        <v>2200000</v>
      </c>
      <c r="Q1807" s="91">
        <v>2200000</v>
      </c>
    </row>
    <row r="1808" spans="1:17" ht="18.600000000000001" thickBot="1" x14ac:dyDescent="0.35">
      <c r="A1808" s="118" t="s">
        <v>443</v>
      </c>
      <c r="B1808" s="20" t="s">
        <v>400</v>
      </c>
      <c r="C1808" s="21" t="s">
        <v>21</v>
      </c>
      <c r="D1808" s="21">
        <v>20</v>
      </c>
      <c r="E1808" s="21" t="s">
        <v>22</v>
      </c>
      <c r="F1808" s="88" t="s">
        <v>401</v>
      </c>
      <c r="G1808" s="90">
        <v>0</v>
      </c>
      <c r="H1808" s="90">
        <v>0</v>
      </c>
      <c r="I1808" s="90">
        <v>0</v>
      </c>
      <c r="J1808" s="90">
        <v>3422220</v>
      </c>
      <c r="K1808" s="90">
        <v>0</v>
      </c>
      <c r="L1808" s="90">
        <f t="shared" si="714"/>
        <v>3422220</v>
      </c>
      <c r="M1808" s="90">
        <f>+G1808+L1808</f>
        <v>3422220</v>
      </c>
      <c r="N1808" s="90">
        <v>3422220</v>
      </c>
      <c r="O1808" s="90">
        <v>3422220</v>
      </c>
      <c r="P1808" s="90">
        <v>240650</v>
      </c>
      <c r="Q1808" s="91">
        <v>240650</v>
      </c>
    </row>
    <row r="1809" spans="1:17" ht="18.600000000000001" thickBot="1" x14ac:dyDescent="0.35">
      <c r="A1809" s="118" t="s">
        <v>443</v>
      </c>
      <c r="B1809" s="20" t="s">
        <v>110</v>
      </c>
      <c r="C1809" s="21" t="s">
        <v>21</v>
      </c>
      <c r="D1809" s="21">
        <v>20</v>
      </c>
      <c r="E1809" s="21" t="s">
        <v>22</v>
      </c>
      <c r="F1809" s="88" t="s">
        <v>111</v>
      </c>
      <c r="G1809" s="90">
        <v>15000000</v>
      </c>
      <c r="H1809" s="90">
        <v>0</v>
      </c>
      <c r="I1809" s="90">
        <v>0</v>
      </c>
      <c r="J1809" s="90">
        <v>0</v>
      </c>
      <c r="K1809" s="90">
        <v>0</v>
      </c>
      <c r="L1809" s="90">
        <f t="shared" si="714"/>
        <v>0</v>
      </c>
      <c r="M1809" s="90">
        <f>+G1809+L1809</f>
        <v>15000000</v>
      </c>
      <c r="N1809" s="90">
        <v>7758410.7999999998</v>
      </c>
      <c r="O1809" s="90">
        <v>7755418.8499999996</v>
      </c>
      <c r="P1809" s="90">
        <v>5800768.8499999996</v>
      </c>
      <c r="Q1809" s="91">
        <v>5800768.8499999996</v>
      </c>
    </row>
    <row r="1810" spans="1:17" ht="18.600000000000001" thickBot="1" x14ac:dyDescent="0.35">
      <c r="A1810" s="118" t="s">
        <v>443</v>
      </c>
      <c r="B1810" s="20" t="s">
        <v>112</v>
      </c>
      <c r="C1810" s="21" t="s">
        <v>21</v>
      </c>
      <c r="D1810" s="21">
        <v>20</v>
      </c>
      <c r="E1810" s="21" t="s">
        <v>22</v>
      </c>
      <c r="F1810" s="88" t="s">
        <v>113</v>
      </c>
      <c r="G1810" s="90">
        <v>456000000</v>
      </c>
      <c r="H1810" s="90">
        <v>0</v>
      </c>
      <c r="I1810" s="90">
        <v>0</v>
      </c>
      <c r="J1810" s="90">
        <v>0</v>
      </c>
      <c r="K1810" s="90">
        <v>0</v>
      </c>
      <c r="L1810" s="90">
        <f t="shared" si="714"/>
        <v>0</v>
      </c>
      <c r="M1810" s="90">
        <f>+G1810+L1810</f>
        <v>456000000</v>
      </c>
      <c r="N1810" s="90">
        <v>384636584</v>
      </c>
      <c r="O1810" s="90">
        <v>384631584</v>
      </c>
      <c r="P1810" s="90">
        <v>0</v>
      </c>
      <c r="Q1810" s="91">
        <v>0</v>
      </c>
    </row>
    <row r="1811" spans="1:17" ht="31.8" thickBot="1" x14ac:dyDescent="0.35">
      <c r="A1811" s="118" t="s">
        <v>443</v>
      </c>
      <c r="B1811" s="20" t="s">
        <v>114</v>
      </c>
      <c r="C1811" s="21" t="s">
        <v>21</v>
      </c>
      <c r="D1811" s="21">
        <v>20</v>
      </c>
      <c r="E1811" s="21" t="s">
        <v>22</v>
      </c>
      <c r="F1811" s="88" t="s">
        <v>115</v>
      </c>
      <c r="G1811" s="90">
        <v>376000000</v>
      </c>
      <c r="H1811" s="90">
        <v>0</v>
      </c>
      <c r="I1811" s="90">
        <v>0</v>
      </c>
      <c r="J1811" s="90">
        <v>0</v>
      </c>
      <c r="K1811" s="90">
        <v>0</v>
      </c>
      <c r="L1811" s="90">
        <f t="shared" si="714"/>
        <v>0</v>
      </c>
      <c r="M1811" s="90">
        <f>+G1811+L1811</f>
        <v>376000000</v>
      </c>
      <c r="N1811" s="90">
        <v>376000000</v>
      </c>
      <c r="O1811" s="90">
        <v>153319981.69</v>
      </c>
      <c r="P1811" s="90">
        <v>153319981.69</v>
      </c>
      <c r="Q1811" s="91">
        <v>153319981.69</v>
      </c>
    </row>
    <row r="1812" spans="1:17" ht="47.4" thickBot="1" x14ac:dyDescent="0.35">
      <c r="A1812" s="118" t="s">
        <v>443</v>
      </c>
      <c r="B1812" s="15" t="s">
        <v>116</v>
      </c>
      <c r="C1812" s="21"/>
      <c r="D1812" s="21"/>
      <c r="E1812" s="21"/>
      <c r="F1812" s="85" t="s">
        <v>117</v>
      </c>
      <c r="G1812" s="95">
        <f>+G1813+G1814+G1815</f>
        <v>9682389879</v>
      </c>
      <c r="H1812" s="95">
        <f>+H1813+H1814+H1815</f>
        <v>0</v>
      </c>
      <c r="I1812" s="95">
        <f>+I1813+I1814+I1815</f>
        <v>0</v>
      </c>
      <c r="J1812" s="95">
        <f>+J1813+J1814+J1815</f>
        <v>65459348</v>
      </c>
      <c r="K1812" s="95">
        <f>+K1813+K1814+K1815</f>
        <v>46232974.82</v>
      </c>
      <c r="L1812" s="95">
        <f t="shared" si="714"/>
        <v>19226373.18</v>
      </c>
      <c r="M1812" s="95">
        <f>+M1813+M1814+M1815</f>
        <v>9701616252.1800003</v>
      </c>
      <c r="N1812" s="95">
        <f t="shared" ref="N1812:Q1812" si="733">+N1813+N1814+N1815</f>
        <v>9664256412.7799988</v>
      </c>
      <c r="O1812" s="95">
        <f t="shared" si="733"/>
        <v>9402221626.7999992</v>
      </c>
      <c r="P1812" s="95">
        <f t="shared" si="733"/>
        <v>6459193217.5100002</v>
      </c>
      <c r="Q1812" s="97">
        <f t="shared" si="733"/>
        <v>6459193217.5100002</v>
      </c>
    </row>
    <row r="1813" spans="1:17" ht="18.600000000000001" thickBot="1" x14ac:dyDescent="0.35">
      <c r="A1813" s="118" t="s">
        <v>443</v>
      </c>
      <c r="B1813" s="20" t="s">
        <v>118</v>
      </c>
      <c r="C1813" s="21" t="s">
        <v>21</v>
      </c>
      <c r="D1813" s="21">
        <v>20</v>
      </c>
      <c r="E1813" s="21" t="s">
        <v>22</v>
      </c>
      <c r="F1813" s="88" t="s">
        <v>119</v>
      </c>
      <c r="G1813" s="90">
        <v>1764740547</v>
      </c>
      <c r="H1813" s="90">
        <v>0</v>
      </c>
      <c r="I1813" s="90">
        <v>0</v>
      </c>
      <c r="J1813" s="90">
        <v>55459348</v>
      </c>
      <c r="K1813" s="90">
        <v>0</v>
      </c>
      <c r="L1813" s="90">
        <f t="shared" si="714"/>
        <v>55459348</v>
      </c>
      <c r="M1813" s="90">
        <f>+G1813+L1813</f>
        <v>1820199895</v>
      </c>
      <c r="N1813" s="90">
        <v>1820199895</v>
      </c>
      <c r="O1813" s="90">
        <v>1820199895</v>
      </c>
      <c r="P1813" s="90">
        <v>1819683717</v>
      </c>
      <c r="Q1813" s="91">
        <v>1819683717</v>
      </c>
    </row>
    <row r="1814" spans="1:17" ht="18.600000000000001" thickBot="1" x14ac:dyDescent="0.35">
      <c r="A1814" s="118" t="s">
        <v>443</v>
      </c>
      <c r="B1814" s="20" t="s">
        <v>120</v>
      </c>
      <c r="C1814" s="21" t="s">
        <v>21</v>
      </c>
      <c r="D1814" s="21">
        <v>20</v>
      </c>
      <c r="E1814" s="21" t="s">
        <v>22</v>
      </c>
      <c r="F1814" s="88" t="s">
        <v>121</v>
      </c>
      <c r="G1814" s="90">
        <v>7916649332</v>
      </c>
      <c r="H1814" s="90">
        <v>0</v>
      </c>
      <c r="I1814" s="90">
        <v>0</v>
      </c>
      <c r="J1814" s="90">
        <v>0</v>
      </c>
      <c r="K1814" s="90">
        <f>3422220+8575775.1+34234979.72</f>
        <v>46232974.82</v>
      </c>
      <c r="L1814" s="90">
        <f t="shared" si="714"/>
        <v>-46232974.82</v>
      </c>
      <c r="M1814" s="90">
        <f>+G1814+L1814</f>
        <v>7870416357.1800003</v>
      </c>
      <c r="N1814" s="90">
        <v>7833056517.7799997</v>
      </c>
      <c r="O1814" s="90">
        <v>7571021731.8000002</v>
      </c>
      <c r="P1814" s="90">
        <v>4637693881.9200001</v>
      </c>
      <c r="Q1814" s="91">
        <v>4637693881.9200001</v>
      </c>
    </row>
    <row r="1815" spans="1:17" ht="31.8" thickBot="1" x14ac:dyDescent="0.35">
      <c r="A1815" s="118" t="s">
        <v>443</v>
      </c>
      <c r="B1815" s="20" t="s">
        <v>122</v>
      </c>
      <c r="C1815" s="21" t="s">
        <v>21</v>
      </c>
      <c r="D1815" s="21">
        <v>20</v>
      </c>
      <c r="E1815" s="21" t="s">
        <v>22</v>
      </c>
      <c r="F1815" s="88" t="s">
        <v>123</v>
      </c>
      <c r="G1815" s="90">
        <v>1000000</v>
      </c>
      <c r="H1815" s="90">
        <v>0</v>
      </c>
      <c r="I1815" s="90">
        <v>0</v>
      </c>
      <c r="J1815" s="90">
        <v>10000000</v>
      </c>
      <c r="K1815" s="90">
        <v>0</v>
      </c>
      <c r="L1815" s="90">
        <f t="shared" si="714"/>
        <v>10000000</v>
      </c>
      <c r="M1815" s="90">
        <f>+G1815+L1815</f>
        <v>11000000</v>
      </c>
      <c r="N1815" s="90">
        <v>11000000</v>
      </c>
      <c r="O1815" s="90">
        <v>11000000</v>
      </c>
      <c r="P1815" s="90">
        <v>1815618.59</v>
      </c>
      <c r="Q1815" s="91">
        <v>1815618.59</v>
      </c>
    </row>
    <row r="1816" spans="1:17" ht="31.8" thickBot="1" x14ac:dyDescent="0.35">
      <c r="A1816" s="118" t="s">
        <v>443</v>
      </c>
      <c r="B1816" s="15" t="s">
        <v>124</v>
      </c>
      <c r="C1816" s="21"/>
      <c r="D1816" s="21"/>
      <c r="E1816" s="21"/>
      <c r="F1816" s="85" t="s">
        <v>125</v>
      </c>
      <c r="G1816" s="95">
        <f>SUM(G1817:G1822)</f>
        <v>8027189301</v>
      </c>
      <c r="H1816" s="95">
        <f>SUM(H1817:H1822)</f>
        <v>0</v>
      </c>
      <c r="I1816" s="95">
        <f>SUM(I1817:I1822)</f>
        <v>0</v>
      </c>
      <c r="J1816" s="95">
        <f>SUM(J1817:J1822)</f>
        <v>201413202.01999998</v>
      </c>
      <c r="K1816" s="95">
        <f>SUM(K1817:K1822)</f>
        <v>373486679.48000002</v>
      </c>
      <c r="L1816" s="95">
        <f t="shared" si="714"/>
        <v>-172073477.46000004</v>
      </c>
      <c r="M1816" s="95">
        <f>SUM(M1817:M1822)</f>
        <v>7855115823.539999</v>
      </c>
      <c r="N1816" s="95">
        <f t="shared" ref="N1816:Q1816" si="734">SUM(N1817:N1822)</f>
        <v>7775489939.8299999</v>
      </c>
      <c r="O1816" s="95">
        <f t="shared" si="734"/>
        <v>7437635020.0699997</v>
      </c>
      <c r="P1816" s="95">
        <f t="shared" si="734"/>
        <v>4580915410.9099998</v>
      </c>
      <c r="Q1816" s="97">
        <f t="shared" si="734"/>
        <v>4332993910.9099998</v>
      </c>
    </row>
    <row r="1817" spans="1:17" ht="18.600000000000001" thickBot="1" x14ac:dyDescent="0.35">
      <c r="A1817" s="118" t="s">
        <v>443</v>
      </c>
      <c r="B1817" s="20" t="s">
        <v>126</v>
      </c>
      <c r="C1817" s="21" t="s">
        <v>21</v>
      </c>
      <c r="D1817" s="21">
        <v>20</v>
      </c>
      <c r="E1817" s="21" t="s">
        <v>22</v>
      </c>
      <c r="F1817" s="88" t="s">
        <v>127</v>
      </c>
      <c r="G1817" s="90">
        <v>1901794484</v>
      </c>
      <c r="H1817" s="90">
        <v>0</v>
      </c>
      <c r="I1817" s="90">
        <v>0</v>
      </c>
      <c r="J1817" s="90">
        <v>58000000</v>
      </c>
      <c r="K1817" s="90">
        <v>0</v>
      </c>
      <c r="L1817" s="90">
        <f t="shared" si="714"/>
        <v>58000000</v>
      </c>
      <c r="M1817" s="90">
        <f t="shared" ref="M1817:M1822" si="735">+G1817+L1817</f>
        <v>1959794484</v>
      </c>
      <c r="N1817" s="90">
        <v>1948213004.0899999</v>
      </c>
      <c r="O1817" s="90">
        <v>1947862075.1099999</v>
      </c>
      <c r="P1817" s="90">
        <v>1287825576.1099999</v>
      </c>
      <c r="Q1817" s="91">
        <v>1138327656.1099999</v>
      </c>
    </row>
    <row r="1818" spans="1:17" ht="31.8" thickBot="1" x14ac:dyDescent="0.35">
      <c r="A1818" s="118" t="s">
        <v>443</v>
      </c>
      <c r="B1818" s="20" t="s">
        <v>128</v>
      </c>
      <c r="C1818" s="21" t="s">
        <v>21</v>
      </c>
      <c r="D1818" s="21">
        <v>20</v>
      </c>
      <c r="E1818" s="21" t="s">
        <v>22</v>
      </c>
      <c r="F1818" s="88" t="s">
        <v>129</v>
      </c>
      <c r="G1818" s="90">
        <v>3522762176</v>
      </c>
      <c r="H1818" s="90">
        <v>0</v>
      </c>
      <c r="I1818" s="90">
        <v>0</v>
      </c>
      <c r="J1818" s="90">
        <v>0</v>
      </c>
      <c r="K1818" s="90">
        <f>23501000+58000000</f>
        <v>81501000</v>
      </c>
      <c r="L1818" s="90">
        <f t="shared" si="714"/>
        <v>-81501000</v>
      </c>
      <c r="M1818" s="90">
        <f t="shared" si="735"/>
        <v>3441261176</v>
      </c>
      <c r="N1818" s="90">
        <v>3373216772.1999998</v>
      </c>
      <c r="O1818" s="90">
        <v>3324751178.0700002</v>
      </c>
      <c r="P1818" s="90">
        <v>1989359978.0699999</v>
      </c>
      <c r="Q1818" s="91">
        <v>1900945418.0699999</v>
      </c>
    </row>
    <row r="1819" spans="1:17" ht="31.8" thickBot="1" x14ac:dyDescent="0.35">
      <c r="A1819" s="118" t="s">
        <v>443</v>
      </c>
      <c r="B1819" s="20" t="s">
        <v>130</v>
      </c>
      <c r="C1819" s="21" t="s">
        <v>21</v>
      </c>
      <c r="D1819" s="21">
        <v>20</v>
      </c>
      <c r="E1819" s="21" t="s">
        <v>22</v>
      </c>
      <c r="F1819" s="88" t="s">
        <v>131</v>
      </c>
      <c r="G1819" s="90">
        <v>438053756</v>
      </c>
      <c r="H1819" s="90">
        <v>0</v>
      </c>
      <c r="I1819" s="90">
        <v>0</v>
      </c>
      <c r="J1819" s="90">
        <v>0</v>
      </c>
      <c r="K1819" s="90">
        <v>99083304.049999997</v>
      </c>
      <c r="L1819" s="90">
        <f t="shared" si="714"/>
        <v>-99083304.049999997</v>
      </c>
      <c r="M1819" s="90">
        <f t="shared" si="735"/>
        <v>338970451.94999999</v>
      </c>
      <c r="N1819" s="90">
        <v>338970451.94999999</v>
      </c>
      <c r="O1819" s="90">
        <v>250323475.86000001</v>
      </c>
      <c r="P1819" s="90">
        <v>176951642.34999999</v>
      </c>
      <c r="Q1819" s="91">
        <v>176602142.34999999</v>
      </c>
    </row>
    <row r="1820" spans="1:17" ht="18.600000000000001" thickBot="1" x14ac:dyDescent="0.35">
      <c r="A1820" s="118" t="s">
        <v>443</v>
      </c>
      <c r="B1820" s="20" t="s">
        <v>132</v>
      </c>
      <c r="C1820" s="21" t="s">
        <v>21</v>
      </c>
      <c r="D1820" s="21">
        <v>20</v>
      </c>
      <c r="E1820" s="21" t="s">
        <v>22</v>
      </c>
      <c r="F1820" s="88" t="s">
        <v>133</v>
      </c>
      <c r="G1820" s="90">
        <v>1485186461</v>
      </c>
      <c r="H1820" s="90">
        <v>0</v>
      </c>
      <c r="I1820" s="90">
        <v>0</v>
      </c>
      <c r="J1820" s="90">
        <v>119466283.77</v>
      </c>
      <c r="K1820" s="90">
        <f>100000000+10000000</f>
        <v>110000000</v>
      </c>
      <c r="L1820" s="90">
        <f t="shared" si="714"/>
        <v>9466283.7699999958</v>
      </c>
      <c r="M1820" s="90">
        <f t="shared" si="735"/>
        <v>1494652744.77</v>
      </c>
      <c r="N1820" s="90">
        <v>1494652744.77</v>
      </c>
      <c r="O1820" s="90">
        <v>1365372369.27</v>
      </c>
      <c r="P1820" s="90">
        <v>827535058.62</v>
      </c>
      <c r="Q1820" s="91">
        <v>817875538.62</v>
      </c>
    </row>
    <row r="1821" spans="1:17" ht="47.4" thickBot="1" x14ac:dyDescent="0.35">
      <c r="A1821" s="118" t="s">
        <v>443</v>
      </c>
      <c r="B1821" s="20" t="s">
        <v>134</v>
      </c>
      <c r="C1821" s="21" t="s">
        <v>21</v>
      </c>
      <c r="D1821" s="21">
        <v>20</v>
      </c>
      <c r="E1821" s="21" t="s">
        <v>22</v>
      </c>
      <c r="F1821" s="88" t="s">
        <v>135</v>
      </c>
      <c r="G1821" s="90">
        <v>160471120</v>
      </c>
      <c r="H1821" s="90">
        <v>0</v>
      </c>
      <c r="I1821" s="90">
        <v>0</v>
      </c>
      <c r="J1821" s="90">
        <v>10094918.25</v>
      </c>
      <c r="K1821" s="90">
        <v>0</v>
      </c>
      <c r="L1821" s="90">
        <f t="shared" si="714"/>
        <v>10094918.25</v>
      </c>
      <c r="M1821" s="90">
        <f t="shared" si="735"/>
        <v>170566038.25</v>
      </c>
      <c r="N1821" s="90">
        <v>170566038.25</v>
      </c>
      <c r="O1821" s="90">
        <v>170500330.31</v>
      </c>
      <c r="P1821" s="90">
        <v>84625638.25</v>
      </c>
      <c r="Q1821" s="91">
        <v>84625638.25</v>
      </c>
    </row>
    <row r="1822" spans="1:17" ht="47.4" thickBot="1" x14ac:dyDescent="0.35">
      <c r="A1822" s="118" t="s">
        <v>443</v>
      </c>
      <c r="B1822" s="20" t="s">
        <v>136</v>
      </c>
      <c r="C1822" s="21" t="s">
        <v>21</v>
      </c>
      <c r="D1822" s="21">
        <v>20</v>
      </c>
      <c r="E1822" s="21" t="s">
        <v>22</v>
      </c>
      <c r="F1822" s="88" t="s">
        <v>137</v>
      </c>
      <c r="G1822" s="90">
        <v>518921304</v>
      </c>
      <c r="H1822" s="90">
        <v>0</v>
      </c>
      <c r="I1822" s="90">
        <v>0</v>
      </c>
      <c r="J1822" s="90">
        <v>13852000</v>
      </c>
      <c r="K1822" s="90">
        <f>55459348+27443027.43</f>
        <v>82902375.430000007</v>
      </c>
      <c r="L1822" s="90">
        <f t="shared" si="714"/>
        <v>-69050375.430000007</v>
      </c>
      <c r="M1822" s="90">
        <f t="shared" si="735"/>
        <v>449870928.56999999</v>
      </c>
      <c r="N1822" s="90">
        <v>449870928.56999999</v>
      </c>
      <c r="O1822" s="90">
        <v>378825591.44999999</v>
      </c>
      <c r="P1822" s="90">
        <v>214617517.50999999</v>
      </c>
      <c r="Q1822" s="91">
        <v>214617517.50999999</v>
      </c>
    </row>
    <row r="1823" spans="1:17" ht="31.8" thickBot="1" x14ac:dyDescent="0.35">
      <c r="A1823" s="118" t="s">
        <v>443</v>
      </c>
      <c r="B1823" s="15" t="s">
        <v>138</v>
      </c>
      <c r="C1823" s="21"/>
      <c r="D1823" s="21"/>
      <c r="E1823" s="21"/>
      <c r="F1823" s="85" t="s">
        <v>139</v>
      </c>
      <c r="G1823" s="95">
        <f>SUM(G1824:G1828)</f>
        <v>563000000</v>
      </c>
      <c r="H1823" s="95">
        <f>SUM(H1824:H1828)</f>
        <v>0</v>
      </c>
      <c r="I1823" s="95">
        <f>SUM(I1824:I1828)</f>
        <v>0</v>
      </c>
      <c r="J1823" s="95">
        <f>SUM(J1824:J1828)</f>
        <v>82000000</v>
      </c>
      <c r="K1823" s="95">
        <f>SUM(K1824:K1828)</f>
        <v>82000000</v>
      </c>
      <c r="L1823" s="95">
        <f t="shared" si="714"/>
        <v>0</v>
      </c>
      <c r="M1823" s="95">
        <f>SUM(M1824:M1828)</f>
        <v>563000000</v>
      </c>
      <c r="N1823" s="95">
        <f t="shared" ref="N1823:Q1823" si="736">SUM(N1824:N1828)</f>
        <v>499472813.72000003</v>
      </c>
      <c r="O1823" s="95">
        <f t="shared" si="736"/>
        <v>439287207.5</v>
      </c>
      <c r="P1823" s="95">
        <f t="shared" si="736"/>
        <v>177714049.5</v>
      </c>
      <c r="Q1823" s="97">
        <f t="shared" si="736"/>
        <v>177714049.5</v>
      </c>
    </row>
    <row r="1824" spans="1:17" ht="18.600000000000001" thickBot="1" x14ac:dyDescent="0.35">
      <c r="A1824" s="118" t="s">
        <v>443</v>
      </c>
      <c r="B1824" s="20" t="s">
        <v>140</v>
      </c>
      <c r="C1824" s="21" t="s">
        <v>21</v>
      </c>
      <c r="D1824" s="21">
        <v>20</v>
      </c>
      <c r="E1824" s="21" t="s">
        <v>22</v>
      </c>
      <c r="F1824" s="88" t="s">
        <v>141</v>
      </c>
      <c r="G1824" s="90">
        <v>270000000</v>
      </c>
      <c r="H1824" s="90">
        <v>0</v>
      </c>
      <c r="I1824" s="90">
        <v>0</v>
      </c>
      <c r="J1824" s="90">
        <v>0</v>
      </c>
      <c r="K1824" s="90">
        <v>0</v>
      </c>
      <c r="L1824" s="90">
        <f t="shared" si="714"/>
        <v>0</v>
      </c>
      <c r="M1824" s="90">
        <f t="shared" ref="M1824:M1829" si="737">+G1824+L1824</f>
        <v>270000000</v>
      </c>
      <c r="N1824" s="90">
        <v>270000000</v>
      </c>
      <c r="O1824" s="90">
        <v>211997000</v>
      </c>
      <c r="P1824" s="90">
        <v>135537000</v>
      </c>
      <c r="Q1824" s="91">
        <v>135537000</v>
      </c>
    </row>
    <row r="1825" spans="1:17" ht="31.8" thickBot="1" x14ac:dyDescent="0.35">
      <c r="A1825" s="118" t="s">
        <v>443</v>
      </c>
      <c r="B1825" s="20" t="s">
        <v>142</v>
      </c>
      <c r="C1825" s="21" t="s">
        <v>21</v>
      </c>
      <c r="D1825" s="21">
        <v>20</v>
      </c>
      <c r="E1825" s="21" t="s">
        <v>22</v>
      </c>
      <c r="F1825" s="88" t="s">
        <v>143</v>
      </c>
      <c r="G1825" s="90">
        <v>50000000</v>
      </c>
      <c r="H1825" s="90">
        <v>0</v>
      </c>
      <c r="I1825" s="90">
        <v>0</v>
      </c>
      <c r="J1825" s="90">
        <v>0</v>
      </c>
      <c r="K1825" s="90">
        <v>0</v>
      </c>
      <c r="L1825" s="90">
        <f t="shared" si="714"/>
        <v>0</v>
      </c>
      <c r="M1825" s="90">
        <f t="shared" si="737"/>
        <v>50000000</v>
      </c>
      <c r="N1825" s="90">
        <v>16472813.720000001</v>
      </c>
      <c r="O1825" s="90">
        <v>16469813.720000001</v>
      </c>
      <c r="P1825" s="90">
        <v>126.72</v>
      </c>
      <c r="Q1825" s="91">
        <v>126.72</v>
      </c>
    </row>
    <row r="1826" spans="1:17" ht="47.4" thickBot="1" x14ac:dyDescent="0.35">
      <c r="A1826" s="118" t="s">
        <v>443</v>
      </c>
      <c r="B1826" s="20" t="s">
        <v>144</v>
      </c>
      <c r="C1826" s="21" t="s">
        <v>21</v>
      </c>
      <c r="D1826" s="21">
        <v>20</v>
      </c>
      <c r="E1826" s="21" t="s">
        <v>22</v>
      </c>
      <c r="F1826" s="88" t="s">
        <v>145</v>
      </c>
      <c r="G1826" s="90">
        <v>3000000</v>
      </c>
      <c r="H1826" s="90">
        <v>0</v>
      </c>
      <c r="I1826" s="90">
        <v>0</v>
      </c>
      <c r="J1826" s="90">
        <v>0</v>
      </c>
      <c r="K1826" s="90">
        <v>0</v>
      </c>
      <c r="L1826" s="90">
        <f t="shared" si="714"/>
        <v>0</v>
      </c>
      <c r="M1826" s="90">
        <f t="shared" si="737"/>
        <v>3000000</v>
      </c>
      <c r="N1826" s="90">
        <v>3000000</v>
      </c>
      <c r="O1826" s="90">
        <v>820393.78</v>
      </c>
      <c r="P1826" s="90">
        <v>820393.78</v>
      </c>
      <c r="Q1826" s="91">
        <v>820393.78</v>
      </c>
    </row>
    <row r="1827" spans="1:17" ht="31.8" thickBot="1" x14ac:dyDescent="0.35">
      <c r="A1827" s="118" t="s">
        <v>443</v>
      </c>
      <c r="B1827" s="20" t="s">
        <v>146</v>
      </c>
      <c r="C1827" s="21" t="s">
        <v>21</v>
      </c>
      <c r="D1827" s="21">
        <v>20</v>
      </c>
      <c r="E1827" s="21" t="s">
        <v>22</v>
      </c>
      <c r="F1827" s="88" t="s">
        <v>147</v>
      </c>
      <c r="G1827" s="90">
        <v>210000000</v>
      </c>
      <c r="H1827" s="90">
        <v>0</v>
      </c>
      <c r="I1827" s="90">
        <v>0</v>
      </c>
      <c r="J1827" s="90">
        <v>0</v>
      </c>
      <c r="K1827" s="90">
        <v>82000000</v>
      </c>
      <c r="L1827" s="90">
        <f t="shared" ref="L1827:L1890" si="738">+H1827-I1827+J1827-K1827</f>
        <v>-82000000</v>
      </c>
      <c r="M1827" s="92">
        <f t="shared" si="737"/>
        <v>128000000</v>
      </c>
      <c r="N1827" s="90">
        <v>98000000</v>
      </c>
      <c r="O1827" s="90">
        <v>98000000</v>
      </c>
      <c r="P1827" s="90">
        <v>12241229</v>
      </c>
      <c r="Q1827" s="91">
        <v>12241229</v>
      </c>
    </row>
    <row r="1828" spans="1:17" ht="18.600000000000001" thickBot="1" x14ac:dyDescent="0.35">
      <c r="A1828" s="118" t="s">
        <v>443</v>
      </c>
      <c r="B1828" s="20" t="s">
        <v>148</v>
      </c>
      <c r="C1828" s="21" t="s">
        <v>21</v>
      </c>
      <c r="D1828" s="21">
        <v>20</v>
      </c>
      <c r="E1828" s="21" t="s">
        <v>22</v>
      </c>
      <c r="F1828" s="88" t="s">
        <v>149</v>
      </c>
      <c r="G1828" s="90">
        <v>30000000</v>
      </c>
      <c r="H1828" s="90">
        <v>0</v>
      </c>
      <c r="I1828" s="90">
        <v>0</v>
      </c>
      <c r="J1828" s="90">
        <v>82000000</v>
      </c>
      <c r="K1828" s="90">
        <v>0</v>
      </c>
      <c r="L1828" s="90">
        <f t="shared" si="738"/>
        <v>82000000</v>
      </c>
      <c r="M1828" s="92">
        <f t="shared" si="737"/>
        <v>112000000</v>
      </c>
      <c r="N1828" s="90">
        <v>112000000</v>
      </c>
      <c r="O1828" s="90">
        <v>112000000</v>
      </c>
      <c r="P1828" s="90">
        <v>29115300</v>
      </c>
      <c r="Q1828" s="91">
        <v>29115300</v>
      </c>
    </row>
    <row r="1829" spans="1:17" ht="18.600000000000001" thickBot="1" x14ac:dyDescent="0.35">
      <c r="A1829" s="118" t="s">
        <v>443</v>
      </c>
      <c r="B1829" s="15" t="s">
        <v>150</v>
      </c>
      <c r="C1829" s="21" t="s">
        <v>21</v>
      </c>
      <c r="D1829" s="21">
        <v>20</v>
      </c>
      <c r="E1829" s="21" t="s">
        <v>22</v>
      </c>
      <c r="F1829" s="85" t="s">
        <v>151</v>
      </c>
      <c r="G1829" s="95">
        <v>36000000</v>
      </c>
      <c r="H1829" s="95">
        <v>0</v>
      </c>
      <c r="I1829" s="95">
        <v>0</v>
      </c>
      <c r="J1829" s="95">
        <v>0</v>
      </c>
      <c r="K1829" s="95">
        <v>0</v>
      </c>
      <c r="L1829" s="95">
        <f t="shared" si="738"/>
        <v>0</v>
      </c>
      <c r="M1829" s="95">
        <f t="shared" si="737"/>
        <v>36000000</v>
      </c>
      <c r="N1829" s="95">
        <v>9387019.0700000003</v>
      </c>
      <c r="O1829" s="95">
        <v>9387019.0700000003</v>
      </c>
      <c r="P1829" s="95">
        <v>9387019.0700000003</v>
      </c>
      <c r="Q1829" s="97">
        <v>9387019.0700000003</v>
      </c>
    </row>
    <row r="1830" spans="1:17" ht="18.600000000000001" thickBot="1" x14ac:dyDescent="0.35">
      <c r="A1830" s="118" t="s">
        <v>443</v>
      </c>
      <c r="B1830" s="15" t="s">
        <v>152</v>
      </c>
      <c r="C1830" s="16"/>
      <c r="D1830" s="16"/>
      <c r="E1830" s="21"/>
      <c r="F1830" s="85" t="s">
        <v>153</v>
      </c>
      <c r="G1830" s="95">
        <f>+G1831+G1834+G1839</f>
        <v>27177626000</v>
      </c>
      <c r="H1830" s="95">
        <f>+H1831+H1834+H1839</f>
        <v>0</v>
      </c>
      <c r="I1830" s="95">
        <f>+I1831+I1834+I1839</f>
        <v>0</v>
      </c>
      <c r="J1830" s="95">
        <f>+J1831+J1834+J1839</f>
        <v>0</v>
      </c>
      <c r="K1830" s="95">
        <f>+K1831+K1834+K1839</f>
        <v>0</v>
      </c>
      <c r="L1830" s="95">
        <f t="shared" si="738"/>
        <v>0</v>
      </c>
      <c r="M1830" s="95">
        <f>+M1831+M1834+M1839</f>
        <v>27177626000</v>
      </c>
      <c r="N1830" s="95">
        <f t="shared" ref="N1830:Q1830" si="739">+N1831+N1834+N1839</f>
        <v>7030464826.3000002</v>
      </c>
      <c r="O1830" s="95">
        <f t="shared" si="739"/>
        <v>6138298729.7300005</v>
      </c>
      <c r="P1830" s="95">
        <f t="shared" si="739"/>
        <v>4229773640.73</v>
      </c>
      <c r="Q1830" s="97">
        <f t="shared" si="739"/>
        <v>4229773640.73</v>
      </c>
    </row>
    <row r="1831" spans="1:17" ht="18.600000000000001" thickBot="1" x14ac:dyDescent="0.35">
      <c r="A1831" s="118" t="s">
        <v>443</v>
      </c>
      <c r="B1831" s="15" t="s">
        <v>154</v>
      </c>
      <c r="C1831" s="16"/>
      <c r="D1831" s="16"/>
      <c r="E1831" s="21"/>
      <c r="F1831" s="85" t="s">
        <v>155</v>
      </c>
      <c r="G1831" s="95">
        <f t="shared" ref="G1831:K1832" si="740">+G1832</f>
        <v>18767000000</v>
      </c>
      <c r="H1831" s="95">
        <f t="shared" si="740"/>
        <v>0</v>
      </c>
      <c r="I1831" s="95">
        <f t="shared" si="740"/>
        <v>0</v>
      </c>
      <c r="J1831" s="95">
        <f t="shared" si="740"/>
        <v>0</v>
      </c>
      <c r="K1831" s="95">
        <f t="shared" si="740"/>
        <v>0</v>
      </c>
      <c r="L1831" s="95">
        <f t="shared" si="738"/>
        <v>0</v>
      </c>
      <c r="M1831" s="95">
        <f>+M1832</f>
        <v>18767000000</v>
      </c>
      <c r="N1831" s="95">
        <f t="shared" ref="N1831:Q1832" si="741">+N1832</f>
        <v>0</v>
      </c>
      <c r="O1831" s="95">
        <f t="shared" si="741"/>
        <v>0</v>
      </c>
      <c r="P1831" s="95">
        <f t="shared" si="741"/>
        <v>0</v>
      </c>
      <c r="Q1831" s="97">
        <f t="shared" si="741"/>
        <v>0</v>
      </c>
    </row>
    <row r="1832" spans="1:17" ht="18.600000000000001" thickBot="1" x14ac:dyDescent="0.35">
      <c r="A1832" s="118" t="s">
        <v>443</v>
      </c>
      <c r="B1832" s="15" t="s">
        <v>156</v>
      </c>
      <c r="C1832" s="16"/>
      <c r="D1832" s="16"/>
      <c r="E1832" s="21"/>
      <c r="F1832" s="85" t="s">
        <v>157</v>
      </c>
      <c r="G1832" s="95">
        <f t="shared" si="740"/>
        <v>18767000000</v>
      </c>
      <c r="H1832" s="95">
        <f t="shared" si="740"/>
        <v>0</v>
      </c>
      <c r="I1832" s="95">
        <f t="shared" si="740"/>
        <v>0</v>
      </c>
      <c r="J1832" s="95">
        <f t="shared" si="740"/>
        <v>0</v>
      </c>
      <c r="K1832" s="95">
        <f t="shared" si="740"/>
        <v>0</v>
      </c>
      <c r="L1832" s="95">
        <f t="shared" si="738"/>
        <v>0</v>
      </c>
      <c r="M1832" s="95">
        <f>+M1833</f>
        <v>18767000000</v>
      </c>
      <c r="N1832" s="95">
        <f t="shared" si="741"/>
        <v>0</v>
      </c>
      <c r="O1832" s="95">
        <f t="shared" si="741"/>
        <v>0</v>
      </c>
      <c r="P1832" s="95">
        <f t="shared" si="741"/>
        <v>0</v>
      </c>
      <c r="Q1832" s="97">
        <f t="shared" si="741"/>
        <v>0</v>
      </c>
    </row>
    <row r="1833" spans="1:17" ht="47.4" thickBot="1" x14ac:dyDescent="0.35">
      <c r="A1833" s="118" t="s">
        <v>443</v>
      </c>
      <c r="B1833" s="15" t="s">
        <v>158</v>
      </c>
      <c r="C1833" s="16" t="s">
        <v>21</v>
      </c>
      <c r="D1833" s="16">
        <v>20</v>
      </c>
      <c r="E1833" s="16" t="s">
        <v>22</v>
      </c>
      <c r="F1833" s="85" t="s">
        <v>159</v>
      </c>
      <c r="G1833" s="93">
        <v>18767000000</v>
      </c>
      <c r="H1833" s="95">
        <v>0</v>
      </c>
      <c r="I1833" s="95">
        <v>0</v>
      </c>
      <c r="J1833" s="95">
        <v>0</v>
      </c>
      <c r="K1833" s="95">
        <v>0</v>
      </c>
      <c r="L1833" s="95">
        <f t="shared" si="738"/>
        <v>0</v>
      </c>
      <c r="M1833" s="95">
        <f>+G1833+L1833</f>
        <v>18767000000</v>
      </c>
      <c r="N1833" s="95">
        <v>0</v>
      </c>
      <c r="O1833" s="95">
        <v>0</v>
      </c>
      <c r="P1833" s="95">
        <v>0</v>
      </c>
      <c r="Q1833" s="97">
        <v>0</v>
      </c>
    </row>
    <row r="1834" spans="1:17" ht="18.600000000000001" thickBot="1" x14ac:dyDescent="0.35">
      <c r="A1834" s="118" t="s">
        <v>443</v>
      </c>
      <c r="B1834" s="15" t="s">
        <v>160</v>
      </c>
      <c r="C1834" s="16"/>
      <c r="D1834" s="16"/>
      <c r="E1834" s="21"/>
      <c r="F1834" s="85" t="s">
        <v>432</v>
      </c>
      <c r="G1834" s="95">
        <f t="shared" ref="G1834:K1835" si="742">+G1835</f>
        <v>188000000</v>
      </c>
      <c r="H1834" s="95">
        <f t="shared" si="742"/>
        <v>0</v>
      </c>
      <c r="I1834" s="95">
        <f t="shared" si="742"/>
        <v>0</v>
      </c>
      <c r="J1834" s="95">
        <f t="shared" si="742"/>
        <v>0</v>
      </c>
      <c r="K1834" s="95">
        <f t="shared" si="742"/>
        <v>0</v>
      </c>
      <c r="L1834" s="95">
        <f t="shared" si="738"/>
        <v>0</v>
      </c>
      <c r="M1834" s="95">
        <f>+M1835</f>
        <v>188000000</v>
      </c>
      <c r="N1834" s="95">
        <f t="shared" ref="N1834:Q1835" si="743">+N1835</f>
        <v>188000000</v>
      </c>
      <c r="O1834" s="95">
        <f t="shared" si="743"/>
        <v>36335712.869999997</v>
      </c>
      <c r="P1834" s="95">
        <f t="shared" si="743"/>
        <v>36335712.869999997</v>
      </c>
      <c r="Q1834" s="97">
        <f t="shared" si="743"/>
        <v>36335712.869999997</v>
      </c>
    </row>
    <row r="1835" spans="1:17" ht="31.8" thickBot="1" x14ac:dyDescent="0.35">
      <c r="A1835" s="118" t="s">
        <v>443</v>
      </c>
      <c r="B1835" s="15" t="s">
        <v>162</v>
      </c>
      <c r="C1835" s="21"/>
      <c r="D1835" s="21"/>
      <c r="E1835" s="21"/>
      <c r="F1835" s="85" t="s">
        <v>163</v>
      </c>
      <c r="G1835" s="95">
        <f t="shared" si="742"/>
        <v>188000000</v>
      </c>
      <c r="H1835" s="95">
        <f t="shared" si="742"/>
        <v>0</v>
      </c>
      <c r="I1835" s="95">
        <f t="shared" si="742"/>
        <v>0</v>
      </c>
      <c r="J1835" s="95">
        <f t="shared" si="742"/>
        <v>0</v>
      </c>
      <c r="K1835" s="95">
        <f t="shared" si="742"/>
        <v>0</v>
      </c>
      <c r="L1835" s="95">
        <f t="shared" si="738"/>
        <v>0</v>
      </c>
      <c r="M1835" s="95">
        <f>+M1836</f>
        <v>188000000</v>
      </c>
      <c r="N1835" s="95">
        <f t="shared" si="743"/>
        <v>188000000</v>
      </c>
      <c r="O1835" s="95">
        <f t="shared" si="743"/>
        <v>36335712.869999997</v>
      </c>
      <c r="P1835" s="95">
        <f t="shared" si="743"/>
        <v>36335712.869999997</v>
      </c>
      <c r="Q1835" s="97">
        <f t="shared" si="743"/>
        <v>36335712.869999997</v>
      </c>
    </row>
    <row r="1836" spans="1:17" ht="31.8" thickBot="1" x14ac:dyDescent="0.35">
      <c r="A1836" s="118" t="s">
        <v>443</v>
      </c>
      <c r="B1836" s="15" t="s">
        <v>164</v>
      </c>
      <c r="C1836" s="21"/>
      <c r="D1836" s="21"/>
      <c r="E1836" s="21"/>
      <c r="F1836" s="85" t="s">
        <v>165</v>
      </c>
      <c r="G1836" s="95">
        <f>+G1837+G1838</f>
        <v>188000000</v>
      </c>
      <c r="H1836" s="95">
        <f>+H1837+H1838</f>
        <v>0</v>
      </c>
      <c r="I1836" s="95">
        <f>+I1837+I1838</f>
        <v>0</v>
      </c>
      <c r="J1836" s="95">
        <f>+J1837+J1838</f>
        <v>0</v>
      </c>
      <c r="K1836" s="95">
        <f>+K1837+K1838</f>
        <v>0</v>
      </c>
      <c r="L1836" s="95">
        <f t="shared" si="738"/>
        <v>0</v>
      </c>
      <c r="M1836" s="95">
        <f>+M1837+M1838</f>
        <v>188000000</v>
      </c>
      <c r="N1836" s="95">
        <f t="shared" ref="N1836:Q1836" si="744">+N1837+N1838</f>
        <v>188000000</v>
      </c>
      <c r="O1836" s="95">
        <f t="shared" si="744"/>
        <v>36335712.869999997</v>
      </c>
      <c r="P1836" s="95">
        <f t="shared" si="744"/>
        <v>36335712.869999997</v>
      </c>
      <c r="Q1836" s="97">
        <f t="shared" si="744"/>
        <v>36335712.869999997</v>
      </c>
    </row>
    <row r="1837" spans="1:17" ht="18.600000000000001" thickBot="1" x14ac:dyDescent="0.35">
      <c r="A1837" s="118" t="s">
        <v>443</v>
      </c>
      <c r="B1837" s="20" t="s">
        <v>166</v>
      </c>
      <c r="C1837" s="21" t="s">
        <v>21</v>
      </c>
      <c r="D1837" s="21">
        <v>20</v>
      </c>
      <c r="E1837" s="21" t="s">
        <v>22</v>
      </c>
      <c r="F1837" s="88" t="s">
        <v>167</v>
      </c>
      <c r="G1837" s="90">
        <v>68000000</v>
      </c>
      <c r="H1837" s="90">
        <v>0</v>
      </c>
      <c r="I1837" s="90">
        <v>0</v>
      </c>
      <c r="J1837" s="90">
        <v>0</v>
      </c>
      <c r="K1837" s="90">
        <v>0</v>
      </c>
      <c r="L1837" s="90">
        <f t="shared" si="738"/>
        <v>0</v>
      </c>
      <c r="M1837" s="90">
        <f>+G1837+L1837</f>
        <v>68000000</v>
      </c>
      <c r="N1837" s="90">
        <v>68000000</v>
      </c>
      <c r="O1837" s="90">
        <v>36307034.979999997</v>
      </c>
      <c r="P1837" s="90">
        <v>36307034.979999997</v>
      </c>
      <c r="Q1837" s="91">
        <v>36307034.979999997</v>
      </c>
    </row>
    <row r="1838" spans="1:17" ht="31.8" thickBot="1" x14ac:dyDescent="0.35">
      <c r="A1838" s="118" t="s">
        <v>443</v>
      </c>
      <c r="B1838" s="20" t="s">
        <v>168</v>
      </c>
      <c r="C1838" s="21" t="s">
        <v>21</v>
      </c>
      <c r="D1838" s="21">
        <v>20</v>
      </c>
      <c r="E1838" s="21" t="s">
        <v>22</v>
      </c>
      <c r="F1838" s="88" t="s">
        <v>169</v>
      </c>
      <c r="G1838" s="90">
        <v>120000000</v>
      </c>
      <c r="H1838" s="90">
        <v>0</v>
      </c>
      <c r="I1838" s="90">
        <v>0</v>
      </c>
      <c r="J1838" s="90">
        <v>0</v>
      </c>
      <c r="K1838" s="90">
        <v>0</v>
      </c>
      <c r="L1838" s="90">
        <f t="shared" si="738"/>
        <v>0</v>
      </c>
      <c r="M1838" s="90">
        <f>+G1838+L1838</f>
        <v>120000000</v>
      </c>
      <c r="N1838" s="90">
        <v>120000000</v>
      </c>
      <c r="O1838" s="90">
        <v>28677.89</v>
      </c>
      <c r="P1838" s="90">
        <v>28677.89</v>
      </c>
      <c r="Q1838" s="91">
        <v>28677.89</v>
      </c>
    </row>
    <row r="1839" spans="1:17" ht="18.600000000000001" thickBot="1" x14ac:dyDescent="0.35">
      <c r="A1839" s="118" t="s">
        <v>443</v>
      </c>
      <c r="B1839" s="15" t="s">
        <v>170</v>
      </c>
      <c r="C1839" s="16"/>
      <c r="D1839" s="16"/>
      <c r="E1839" s="21"/>
      <c r="F1839" s="85" t="s">
        <v>171</v>
      </c>
      <c r="G1839" s="95">
        <f>+G1840</f>
        <v>8222626000</v>
      </c>
      <c r="H1839" s="95">
        <f>+H1840</f>
        <v>0</v>
      </c>
      <c r="I1839" s="95">
        <f>+I1840</f>
        <v>0</v>
      </c>
      <c r="J1839" s="95">
        <f>+J1840</f>
        <v>0</v>
      </c>
      <c r="K1839" s="95">
        <f>+K1840</f>
        <v>0</v>
      </c>
      <c r="L1839" s="95">
        <f t="shared" si="738"/>
        <v>0</v>
      </c>
      <c r="M1839" s="95">
        <f>+M1840</f>
        <v>8222626000</v>
      </c>
      <c r="N1839" s="95">
        <f t="shared" ref="N1839:Q1839" si="745">+N1840</f>
        <v>6842464826.3000002</v>
      </c>
      <c r="O1839" s="95">
        <f t="shared" si="745"/>
        <v>6101963016.8600006</v>
      </c>
      <c r="P1839" s="95">
        <f t="shared" si="745"/>
        <v>4193437927.8600001</v>
      </c>
      <c r="Q1839" s="97">
        <f t="shared" si="745"/>
        <v>4193437927.8600001</v>
      </c>
    </row>
    <row r="1840" spans="1:17" ht="18.600000000000001" thickBot="1" x14ac:dyDescent="0.35">
      <c r="A1840" s="118" t="s">
        <v>443</v>
      </c>
      <c r="B1840" s="15" t="s">
        <v>172</v>
      </c>
      <c r="C1840" s="16"/>
      <c r="D1840" s="16"/>
      <c r="E1840" s="21"/>
      <c r="F1840" s="85" t="s">
        <v>173</v>
      </c>
      <c r="G1840" s="95">
        <f>+G1841+G1842+G1843</f>
        <v>8222626000</v>
      </c>
      <c r="H1840" s="95">
        <f>+H1841+H1842+H1843</f>
        <v>0</v>
      </c>
      <c r="I1840" s="95">
        <f>+I1841+I1842+I1843</f>
        <v>0</v>
      </c>
      <c r="J1840" s="95">
        <f>+J1841+J1842+J1843</f>
        <v>0</v>
      </c>
      <c r="K1840" s="95">
        <f>+K1841+K1842+K1843</f>
        <v>0</v>
      </c>
      <c r="L1840" s="95">
        <f t="shared" si="738"/>
        <v>0</v>
      </c>
      <c r="M1840" s="95">
        <f>+M1841+M1842+M1843</f>
        <v>8222626000</v>
      </c>
      <c r="N1840" s="95">
        <f t="shared" ref="N1840:Q1840" si="746">+N1841+N1842+N1843</f>
        <v>6842464826.3000002</v>
      </c>
      <c r="O1840" s="95">
        <f t="shared" si="746"/>
        <v>6101963016.8600006</v>
      </c>
      <c r="P1840" s="95">
        <f t="shared" si="746"/>
        <v>4193437927.8600001</v>
      </c>
      <c r="Q1840" s="97">
        <f t="shared" si="746"/>
        <v>4193437927.8600001</v>
      </c>
    </row>
    <row r="1841" spans="1:17" ht="18.600000000000001" thickBot="1" x14ac:dyDescent="0.35">
      <c r="A1841" s="118" t="s">
        <v>443</v>
      </c>
      <c r="B1841" s="20" t="s">
        <v>174</v>
      </c>
      <c r="C1841" s="21" t="s">
        <v>175</v>
      </c>
      <c r="D1841" s="21">
        <v>10</v>
      </c>
      <c r="E1841" s="21" t="s">
        <v>22</v>
      </c>
      <c r="F1841" s="88" t="s">
        <v>176</v>
      </c>
      <c r="G1841" s="90">
        <v>1408779000</v>
      </c>
      <c r="H1841" s="90">
        <v>0</v>
      </c>
      <c r="I1841" s="90">
        <v>0</v>
      </c>
      <c r="J1841" s="90">
        <v>0</v>
      </c>
      <c r="K1841" s="90">
        <v>0</v>
      </c>
      <c r="L1841" s="90">
        <f t="shared" si="738"/>
        <v>0</v>
      </c>
      <c r="M1841" s="90">
        <f>+G1841+L1841</f>
        <v>1408779000</v>
      </c>
      <c r="N1841" s="90">
        <v>1408779000</v>
      </c>
      <c r="O1841" s="90">
        <v>1408779000</v>
      </c>
      <c r="P1841" s="90">
        <v>1408779000</v>
      </c>
      <c r="Q1841" s="91">
        <v>1408779000</v>
      </c>
    </row>
    <row r="1842" spans="1:17" ht="18.600000000000001" thickBot="1" x14ac:dyDescent="0.35">
      <c r="A1842" s="118" t="s">
        <v>443</v>
      </c>
      <c r="B1842" s="20" t="s">
        <v>174</v>
      </c>
      <c r="C1842" s="21" t="s">
        <v>21</v>
      </c>
      <c r="D1842" s="21">
        <v>20</v>
      </c>
      <c r="E1842" s="21" t="s">
        <v>22</v>
      </c>
      <c r="F1842" s="88" t="s">
        <v>176</v>
      </c>
      <c r="G1842" s="90">
        <v>848378000</v>
      </c>
      <c r="H1842" s="90">
        <v>0</v>
      </c>
      <c r="I1842" s="90">
        <v>0</v>
      </c>
      <c r="J1842" s="90">
        <v>0</v>
      </c>
      <c r="K1842" s="90">
        <v>0</v>
      </c>
      <c r="L1842" s="90">
        <f t="shared" si="738"/>
        <v>0</v>
      </c>
      <c r="M1842" s="90">
        <f>+G1842+L1842</f>
        <v>848378000</v>
      </c>
      <c r="N1842" s="90">
        <v>83785794.510000005</v>
      </c>
      <c r="O1842" s="90">
        <v>81430428.400000006</v>
      </c>
      <c r="P1842" s="90">
        <v>81430428.400000006</v>
      </c>
      <c r="Q1842" s="91">
        <v>81430428.400000006</v>
      </c>
    </row>
    <row r="1843" spans="1:17" ht="18.600000000000001" thickBot="1" x14ac:dyDescent="0.35">
      <c r="A1843" s="118" t="s">
        <v>443</v>
      </c>
      <c r="B1843" s="20" t="s">
        <v>177</v>
      </c>
      <c r="C1843" s="21" t="s">
        <v>21</v>
      </c>
      <c r="D1843" s="21">
        <v>20</v>
      </c>
      <c r="E1843" s="21" t="s">
        <v>22</v>
      </c>
      <c r="F1843" s="88" t="s">
        <v>178</v>
      </c>
      <c r="G1843" s="90">
        <v>5965469000</v>
      </c>
      <c r="H1843" s="90">
        <v>0</v>
      </c>
      <c r="I1843" s="90">
        <v>0</v>
      </c>
      <c r="J1843" s="90">
        <v>0</v>
      </c>
      <c r="K1843" s="90">
        <v>0</v>
      </c>
      <c r="L1843" s="90">
        <f t="shared" si="738"/>
        <v>0</v>
      </c>
      <c r="M1843" s="90">
        <f>+G1843+L1843</f>
        <v>5965469000</v>
      </c>
      <c r="N1843" s="90">
        <v>5349900031.79</v>
      </c>
      <c r="O1843" s="90">
        <v>4611753588.46</v>
      </c>
      <c r="P1843" s="90">
        <v>2703228499.46</v>
      </c>
      <c r="Q1843" s="91">
        <v>2703228499.46</v>
      </c>
    </row>
    <row r="1844" spans="1:17" ht="31.8" thickBot="1" x14ac:dyDescent="0.35">
      <c r="A1844" s="118" t="s">
        <v>443</v>
      </c>
      <c r="B1844" s="15" t="s">
        <v>179</v>
      </c>
      <c r="C1844" s="16"/>
      <c r="D1844" s="16"/>
      <c r="E1844" s="21"/>
      <c r="F1844" s="85" t="s">
        <v>180</v>
      </c>
      <c r="G1844" s="95">
        <f t="shared" ref="G1844:K1845" si="747">+G1845</f>
        <v>6122200000</v>
      </c>
      <c r="H1844" s="95">
        <f t="shared" si="747"/>
        <v>0</v>
      </c>
      <c r="I1844" s="95">
        <f t="shared" si="747"/>
        <v>0</v>
      </c>
      <c r="J1844" s="95">
        <f t="shared" si="747"/>
        <v>0</v>
      </c>
      <c r="K1844" s="95">
        <f t="shared" si="747"/>
        <v>0</v>
      </c>
      <c r="L1844" s="95">
        <f t="shared" si="738"/>
        <v>0</v>
      </c>
      <c r="M1844" s="95">
        <f>+M1845</f>
        <v>6122200000</v>
      </c>
      <c r="N1844" s="95">
        <f t="shared" ref="N1844:Q1845" si="748">+N1845</f>
        <v>4640071275.4499998</v>
      </c>
      <c r="O1844" s="95">
        <f t="shared" si="748"/>
        <v>4640071275.4499998</v>
      </c>
      <c r="P1844" s="95">
        <f t="shared" si="748"/>
        <v>4640071275.4499998</v>
      </c>
      <c r="Q1844" s="97">
        <f t="shared" si="748"/>
        <v>4640071275.4499998</v>
      </c>
    </row>
    <row r="1845" spans="1:17" ht="18.600000000000001" thickBot="1" x14ac:dyDescent="0.35">
      <c r="A1845" s="118" t="s">
        <v>443</v>
      </c>
      <c r="B1845" s="15" t="s">
        <v>181</v>
      </c>
      <c r="C1845" s="16"/>
      <c r="D1845" s="16"/>
      <c r="E1845" s="21"/>
      <c r="F1845" s="85" t="s">
        <v>182</v>
      </c>
      <c r="G1845" s="95">
        <f t="shared" si="747"/>
        <v>6122200000</v>
      </c>
      <c r="H1845" s="95">
        <f t="shared" si="747"/>
        <v>0</v>
      </c>
      <c r="I1845" s="95">
        <f t="shared" si="747"/>
        <v>0</v>
      </c>
      <c r="J1845" s="95">
        <f t="shared" si="747"/>
        <v>0</v>
      </c>
      <c r="K1845" s="95">
        <f t="shared" si="747"/>
        <v>0</v>
      </c>
      <c r="L1845" s="95">
        <f t="shared" si="738"/>
        <v>0</v>
      </c>
      <c r="M1845" s="95">
        <f>+M1846</f>
        <v>6122200000</v>
      </c>
      <c r="N1845" s="95">
        <f t="shared" si="748"/>
        <v>4640071275.4499998</v>
      </c>
      <c r="O1845" s="95">
        <f t="shared" si="748"/>
        <v>4640071275.4499998</v>
      </c>
      <c r="P1845" s="95">
        <f t="shared" si="748"/>
        <v>4640071275.4499998</v>
      </c>
      <c r="Q1845" s="97">
        <f t="shared" si="748"/>
        <v>4640071275.4499998</v>
      </c>
    </row>
    <row r="1846" spans="1:17" ht="18.600000000000001" thickBot="1" x14ac:dyDescent="0.35">
      <c r="A1846" s="118" t="s">
        <v>443</v>
      </c>
      <c r="B1846" s="36" t="s">
        <v>183</v>
      </c>
      <c r="C1846" s="37" t="s">
        <v>21</v>
      </c>
      <c r="D1846" s="37">
        <v>20</v>
      </c>
      <c r="E1846" s="37" t="s">
        <v>22</v>
      </c>
      <c r="F1846" s="99" t="s">
        <v>184</v>
      </c>
      <c r="G1846" s="100">
        <v>6122200000</v>
      </c>
      <c r="H1846" s="100">
        <v>0</v>
      </c>
      <c r="I1846" s="100">
        <v>0</v>
      </c>
      <c r="J1846" s="100">
        <v>0</v>
      </c>
      <c r="K1846" s="100">
        <v>0</v>
      </c>
      <c r="L1846" s="100">
        <f t="shared" si="738"/>
        <v>0</v>
      </c>
      <c r="M1846" s="100">
        <f>+G1846+L1846</f>
        <v>6122200000</v>
      </c>
      <c r="N1846" s="100">
        <v>4640071275.4499998</v>
      </c>
      <c r="O1846" s="100">
        <v>4640071275.4499998</v>
      </c>
      <c r="P1846" s="100">
        <v>4640071275.4499998</v>
      </c>
      <c r="Q1846" s="101">
        <v>4640071275.4499998</v>
      </c>
    </row>
    <row r="1847" spans="1:17" ht="18.600000000000001" thickBot="1" x14ac:dyDescent="0.35">
      <c r="A1847" s="118" t="s">
        <v>443</v>
      </c>
      <c r="B1847" s="5" t="s">
        <v>185</v>
      </c>
      <c r="C1847" s="6"/>
      <c r="D1847" s="6"/>
      <c r="E1847" s="6"/>
      <c r="F1847" s="81" t="s">
        <v>186</v>
      </c>
      <c r="G1847" s="8">
        <f>G1848+G1851</f>
        <v>969198470862</v>
      </c>
      <c r="H1847" s="8">
        <f>H1848+H1851</f>
        <v>0</v>
      </c>
      <c r="I1847" s="8">
        <f>I1848+I1851</f>
        <v>0</v>
      </c>
      <c r="J1847" s="8">
        <f>J1848+J1851</f>
        <v>134836170862</v>
      </c>
      <c r="K1847" s="8">
        <f>K1848+K1851</f>
        <v>134836170862</v>
      </c>
      <c r="L1847" s="8">
        <f t="shared" si="738"/>
        <v>0</v>
      </c>
      <c r="M1847" s="8">
        <f>+M1848+M1851</f>
        <v>969198470862</v>
      </c>
      <c r="N1847" s="8">
        <f>N1848+N1851</f>
        <v>416716266330</v>
      </c>
      <c r="O1847" s="8">
        <f>+O1848+O1852+O1855</f>
        <v>416716266330</v>
      </c>
      <c r="P1847" s="8">
        <f t="shared" ref="P1847:Q1847" si="749">P1848+P1851</f>
        <v>416716266330</v>
      </c>
      <c r="Q1847" s="9">
        <f t="shared" si="749"/>
        <v>416716266330</v>
      </c>
    </row>
    <row r="1848" spans="1:17" ht="18.600000000000001" thickBot="1" x14ac:dyDescent="0.35">
      <c r="A1848" s="118" t="s">
        <v>443</v>
      </c>
      <c r="B1848" s="10" t="s">
        <v>187</v>
      </c>
      <c r="C1848" s="11"/>
      <c r="D1848" s="11"/>
      <c r="E1848" s="42"/>
      <c r="F1848" s="82" t="s">
        <v>188</v>
      </c>
      <c r="G1848" s="43">
        <f>G1849</f>
        <v>134836170862</v>
      </c>
      <c r="H1848" s="43">
        <f>H1849</f>
        <v>0</v>
      </c>
      <c r="I1848" s="43">
        <f>I1849</f>
        <v>0</v>
      </c>
      <c r="J1848" s="43">
        <f>J1849</f>
        <v>0</v>
      </c>
      <c r="K1848" s="43">
        <f>K1849</f>
        <v>134836170862</v>
      </c>
      <c r="L1848" s="43">
        <f t="shared" si="738"/>
        <v>-134836170862</v>
      </c>
      <c r="M1848" s="43">
        <f>M1849</f>
        <v>0</v>
      </c>
      <c r="N1848" s="43">
        <f t="shared" ref="N1848:Q1848" si="750">N1849</f>
        <v>0</v>
      </c>
      <c r="O1848" s="43">
        <f t="shared" si="750"/>
        <v>0</v>
      </c>
      <c r="P1848" s="43">
        <f t="shared" si="750"/>
        <v>0</v>
      </c>
      <c r="Q1848" s="44">
        <f t="shared" si="750"/>
        <v>0</v>
      </c>
    </row>
    <row r="1849" spans="1:17" ht="18.600000000000001" thickBot="1" x14ac:dyDescent="0.35">
      <c r="A1849" s="118" t="s">
        <v>443</v>
      </c>
      <c r="B1849" s="15" t="s">
        <v>189</v>
      </c>
      <c r="C1849" s="16"/>
      <c r="D1849" s="16"/>
      <c r="E1849" s="21"/>
      <c r="F1849" s="85" t="s">
        <v>190</v>
      </c>
      <c r="G1849" s="45">
        <f>+G1850</f>
        <v>134836170862</v>
      </c>
      <c r="H1849" s="45">
        <f>+H1850</f>
        <v>0</v>
      </c>
      <c r="I1849" s="45">
        <f>+I1850</f>
        <v>0</v>
      </c>
      <c r="J1849" s="45">
        <f>+J1850</f>
        <v>0</v>
      </c>
      <c r="K1849" s="45">
        <f>+K1850</f>
        <v>134836170862</v>
      </c>
      <c r="L1849" s="45">
        <f t="shared" si="738"/>
        <v>-134836170862</v>
      </c>
      <c r="M1849" s="45">
        <f>+M1850</f>
        <v>0</v>
      </c>
      <c r="N1849" s="45">
        <f t="shared" ref="N1849:Q1849" si="751">+N1850</f>
        <v>0</v>
      </c>
      <c r="O1849" s="45">
        <f t="shared" si="751"/>
        <v>0</v>
      </c>
      <c r="P1849" s="45">
        <f t="shared" si="751"/>
        <v>0</v>
      </c>
      <c r="Q1849" s="46">
        <f t="shared" si="751"/>
        <v>0</v>
      </c>
    </row>
    <row r="1850" spans="1:17" ht="18.600000000000001" thickBot="1" x14ac:dyDescent="0.35">
      <c r="A1850" s="118" t="s">
        <v>443</v>
      </c>
      <c r="B1850" s="20" t="s">
        <v>191</v>
      </c>
      <c r="C1850" s="21" t="s">
        <v>175</v>
      </c>
      <c r="D1850" s="21">
        <v>11</v>
      </c>
      <c r="E1850" s="21" t="s">
        <v>192</v>
      </c>
      <c r="F1850" s="88" t="s">
        <v>193</v>
      </c>
      <c r="G1850" s="47">
        <v>134836170862</v>
      </c>
      <c r="H1850" s="47">
        <v>0</v>
      </c>
      <c r="I1850" s="47">
        <v>0</v>
      </c>
      <c r="J1850" s="47">
        <v>0</v>
      </c>
      <c r="K1850" s="47">
        <v>134836170862</v>
      </c>
      <c r="L1850" s="47">
        <f t="shared" si="738"/>
        <v>-134836170862</v>
      </c>
      <c r="M1850" s="47">
        <f>+G1850+L1850</f>
        <v>0</v>
      </c>
      <c r="N1850" s="47">
        <v>0</v>
      </c>
      <c r="O1850" s="47">
        <v>0</v>
      </c>
      <c r="P1850" s="47">
        <v>0</v>
      </c>
      <c r="Q1850" s="48">
        <v>0</v>
      </c>
    </row>
    <row r="1851" spans="1:17" ht="18.600000000000001" thickBot="1" x14ac:dyDescent="0.35">
      <c r="A1851" s="118" t="s">
        <v>443</v>
      </c>
      <c r="B1851" s="15" t="s">
        <v>194</v>
      </c>
      <c r="C1851" s="16"/>
      <c r="D1851" s="16"/>
      <c r="E1851" s="21"/>
      <c r="F1851" s="85" t="s">
        <v>195</v>
      </c>
      <c r="G1851" s="45">
        <f>+G1852+G1855</f>
        <v>834362300000</v>
      </c>
      <c r="H1851" s="45">
        <f>+H1852+H1855</f>
        <v>0</v>
      </c>
      <c r="I1851" s="45">
        <f>+I1852+I1855</f>
        <v>0</v>
      </c>
      <c r="J1851" s="45">
        <f>+J1852+J1855</f>
        <v>134836170862</v>
      </c>
      <c r="K1851" s="45">
        <f>+K1852+K1855</f>
        <v>0</v>
      </c>
      <c r="L1851" s="45">
        <f t="shared" si="738"/>
        <v>134836170862</v>
      </c>
      <c r="M1851" s="45">
        <f>+M1852+M1855</f>
        <v>969198470862</v>
      </c>
      <c r="N1851" s="45">
        <f>+N1852+N1855</f>
        <v>416716266330</v>
      </c>
      <c r="O1851" s="45">
        <f>+O1852+O1855</f>
        <v>416716266330</v>
      </c>
      <c r="P1851" s="45">
        <f>+P1852+P1855</f>
        <v>416716266330</v>
      </c>
      <c r="Q1851" s="46">
        <f>+Q1852+Q1855</f>
        <v>416716266330</v>
      </c>
    </row>
    <row r="1852" spans="1:17" ht="18.600000000000001" thickBot="1" x14ac:dyDescent="0.35">
      <c r="A1852" s="118" t="s">
        <v>443</v>
      </c>
      <c r="B1852" s="15" t="s">
        <v>440</v>
      </c>
      <c r="C1852" s="16"/>
      <c r="D1852" s="16"/>
      <c r="E1852" s="21"/>
      <c r="F1852" s="85" t="s">
        <v>190</v>
      </c>
      <c r="G1852" s="45">
        <f t="shared" ref="G1852:K1853" si="752">+G1853</f>
        <v>0</v>
      </c>
      <c r="H1852" s="45">
        <f t="shared" si="752"/>
        <v>0</v>
      </c>
      <c r="I1852" s="45">
        <f t="shared" si="752"/>
        <v>0</v>
      </c>
      <c r="J1852" s="45">
        <f t="shared" si="752"/>
        <v>134836170862</v>
      </c>
      <c r="K1852" s="45">
        <f t="shared" si="752"/>
        <v>0</v>
      </c>
      <c r="L1852" s="45">
        <f t="shared" si="738"/>
        <v>134836170862</v>
      </c>
      <c r="M1852" s="45">
        <f t="shared" ref="M1852:Q1853" si="753">+M1853</f>
        <v>134836170862</v>
      </c>
      <c r="N1852" s="45">
        <f t="shared" si="753"/>
        <v>0</v>
      </c>
      <c r="O1852" s="45">
        <f t="shared" si="753"/>
        <v>0</v>
      </c>
      <c r="P1852" s="45">
        <f t="shared" si="753"/>
        <v>0</v>
      </c>
      <c r="Q1852" s="46">
        <f t="shared" si="753"/>
        <v>0</v>
      </c>
    </row>
    <row r="1853" spans="1:17" ht="18.600000000000001" thickBot="1" x14ac:dyDescent="0.35">
      <c r="A1853" s="118" t="s">
        <v>443</v>
      </c>
      <c r="B1853" s="15" t="s">
        <v>441</v>
      </c>
      <c r="C1853" s="21"/>
      <c r="D1853" s="21"/>
      <c r="E1853" s="21"/>
      <c r="F1853" s="85" t="s">
        <v>193</v>
      </c>
      <c r="G1853" s="45">
        <f t="shared" si="752"/>
        <v>0</v>
      </c>
      <c r="H1853" s="45">
        <f t="shared" si="752"/>
        <v>0</v>
      </c>
      <c r="I1853" s="45">
        <f t="shared" si="752"/>
        <v>0</v>
      </c>
      <c r="J1853" s="45">
        <f t="shared" si="752"/>
        <v>134836170862</v>
      </c>
      <c r="K1853" s="45">
        <f t="shared" si="752"/>
        <v>0</v>
      </c>
      <c r="L1853" s="45">
        <f t="shared" si="738"/>
        <v>134836170862</v>
      </c>
      <c r="M1853" s="45">
        <f t="shared" si="753"/>
        <v>134836170862</v>
      </c>
      <c r="N1853" s="45">
        <f t="shared" si="753"/>
        <v>0</v>
      </c>
      <c r="O1853" s="45">
        <f t="shared" si="753"/>
        <v>0</v>
      </c>
      <c r="P1853" s="45">
        <f t="shared" si="753"/>
        <v>0</v>
      </c>
      <c r="Q1853" s="46">
        <f t="shared" si="753"/>
        <v>0</v>
      </c>
    </row>
    <row r="1854" spans="1:17" ht="18.600000000000001" thickBot="1" x14ac:dyDescent="0.35">
      <c r="A1854" s="118" t="s">
        <v>443</v>
      </c>
      <c r="B1854" s="20" t="s">
        <v>442</v>
      </c>
      <c r="C1854" s="21" t="s">
        <v>175</v>
      </c>
      <c r="D1854" s="21">
        <v>11</v>
      </c>
      <c r="E1854" s="21" t="s">
        <v>192</v>
      </c>
      <c r="F1854" s="88" t="s">
        <v>175</v>
      </c>
      <c r="G1854" s="47">
        <v>0</v>
      </c>
      <c r="H1854" s="47">
        <v>0</v>
      </c>
      <c r="I1854" s="47">
        <v>0</v>
      </c>
      <c r="J1854" s="47">
        <v>134836170862</v>
      </c>
      <c r="K1854" s="47">
        <v>0</v>
      </c>
      <c r="L1854" s="47">
        <f t="shared" si="738"/>
        <v>134836170862</v>
      </c>
      <c r="M1854" s="47">
        <f>+G1854+L1854</f>
        <v>134836170862</v>
      </c>
      <c r="N1854" s="47">
        <v>0</v>
      </c>
      <c r="O1854" s="47">
        <v>0</v>
      </c>
      <c r="P1854" s="47">
        <v>0</v>
      </c>
      <c r="Q1854" s="48">
        <v>0</v>
      </c>
    </row>
    <row r="1855" spans="1:17" ht="18.600000000000001" thickBot="1" x14ac:dyDescent="0.35">
      <c r="A1855" s="118" t="s">
        <v>443</v>
      </c>
      <c r="B1855" s="15" t="s">
        <v>196</v>
      </c>
      <c r="C1855" s="16"/>
      <c r="D1855" s="16"/>
      <c r="E1855" s="21"/>
      <c r="F1855" s="85" t="s">
        <v>197</v>
      </c>
      <c r="G1855" s="45">
        <f>+G1856</f>
        <v>834362300000</v>
      </c>
      <c r="H1855" s="45">
        <f>+H1856</f>
        <v>0</v>
      </c>
      <c r="I1855" s="45">
        <f>+I1856</f>
        <v>0</v>
      </c>
      <c r="J1855" s="45">
        <f>+J1856</f>
        <v>0</v>
      </c>
      <c r="K1855" s="45">
        <f>+K1856</f>
        <v>0</v>
      </c>
      <c r="L1855" s="45">
        <f t="shared" si="738"/>
        <v>0</v>
      </c>
      <c r="M1855" s="45">
        <f>+M1856</f>
        <v>834362300000</v>
      </c>
      <c r="N1855" s="45">
        <f t="shared" ref="N1855:Q1855" si="754">+N1856</f>
        <v>416716266330</v>
      </c>
      <c r="O1855" s="45">
        <f t="shared" si="754"/>
        <v>416716266330</v>
      </c>
      <c r="P1855" s="45">
        <f t="shared" si="754"/>
        <v>416716266330</v>
      </c>
      <c r="Q1855" s="46">
        <f t="shared" si="754"/>
        <v>416716266330</v>
      </c>
    </row>
    <row r="1856" spans="1:17" ht="18.600000000000001" thickBot="1" x14ac:dyDescent="0.35">
      <c r="A1856" s="118" t="s">
        <v>443</v>
      </c>
      <c r="B1856" s="36" t="s">
        <v>198</v>
      </c>
      <c r="C1856" s="37" t="s">
        <v>175</v>
      </c>
      <c r="D1856" s="37">
        <v>11</v>
      </c>
      <c r="E1856" s="37" t="s">
        <v>22</v>
      </c>
      <c r="F1856" s="99" t="s">
        <v>199</v>
      </c>
      <c r="G1856" s="49">
        <v>834362300000</v>
      </c>
      <c r="H1856" s="49">
        <v>0</v>
      </c>
      <c r="I1856" s="49">
        <v>0</v>
      </c>
      <c r="J1856" s="49">
        <v>0</v>
      </c>
      <c r="K1856" s="49">
        <v>0</v>
      </c>
      <c r="L1856" s="49">
        <f t="shared" si="738"/>
        <v>0</v>
      </c>
      <c r="M1856" s="49">
        <f>+G1856+L1856</f>
        <v>834362300000</v>
      </c>
      <c r="N1856" s="49">
        <v>416716266330</v>
      </c>
      <c r="O1856" s="49">
        <v>416716266330</v>
      </c>
      <c r="P1856" s="49">
        <v>416716266330</v>
      </c>
      <c r="Q1856" s="50">
        <v>416716266330</v>
      </c>
    </row>
    <row r="1857" spans="1:17" ht="18.600000000000001" thickBot="1" x14ac:dyDescent="0.35">
      <c r="A1857" s="118" t="s">
        <v>443</v>
      </c>
      <c r="B1857" s="5" t="s">
        <v>200</v>
      </c>
      <c r="C1857" s="6"/>
      <c r="D1857" s="6"/>
      <c r="E1857" s="6"/>
      <c r="F1857" s="81" t="s">
        <v>445</v>
      </c>
      <c r="G1857" s="8">
        <f>+G1858+G1962+G1968+G1980+G1991</f>
        <v>4237527256305</v>
      </c>
      <c r="H1857" s="8">
        <f>+H1858+H1962+H1968+H1980+H1991</f>
        <v>0</v>
      </c>
      <c r="I1857" s="8">
        <f>+I1858+I1962+I1968+I1980+I1991</f>
        <v>0</v>
      </c>
      <c r="J1857" s="8">
        <f>+J1858+J1962+J1968+J1980+J1991</f>
        <v>21990000000</v>
      </c>
      <c r="K1857" s="8">
        <f>+K1858+K1962+K1968+K1980+K1991</f>
        <v>21990000000</v>
      </c>
      <c r="L1857" s="8">
        <f t="shared" si="738"/>
        <v>0</v>
      </c>
      <c r="M1857" s="8">
        <f>+M1858+M1962+M1968+M1980+M1991</f>
        <v>4237527256305</v>
      </c>
      <c r="N1857" s="8">
        <f t="shared" ref="N1857:Q1857" si="755">+N1858+N1962+N1968+N1980+N1991</f>
        <v>4126252870357.8301</v>
      </c>
      <c r="O1857" s="8">
        <f t="shared" si="755"/>
        <v>4113255824910.9102</v>
      </c>
      <c r="P1857" s="8">
        <f t="shared" si="755"/>
        <v>154299571752.95999</v>
      </c>
      <c r="Q1857" s="9">
        <f t="shared" si="755"/>
        <v>154067084328.95999</v>
      </c>
    </row>
    <row r="1858" spans="1:17" ht="18.600000000000001" thickBot="1" x14ac:dyDescent="0.35">
      <c r="A1858" s="118" t="s">
        <v>443</v>
      </c>
      <c r="B1858" s="10" t="s">
        <v>201</v>
      </c>
      <c r="C1858" s="11"/>
      <c r="D1858" s="11"/>
      <c r="E1858" s="42"/>
      <c r="F1858" s="82" t="s">
        <v>202</v>
      </c>
      <c r="G1858" s="102">
        <f>+G1859</f>
        <v>4013197084476</v>
      </c>
      <c r="H1858" s="102">
        <f>+H1859</f>
        <v>0</v>
      </c>
      <c r="I1858" s="102">
        <f>+I1859</f>
        <v>0</v>
      </c>
      <c r="J1858" s="102">
        <f>+J1859</f>
        <v>0</v>
      </c>
      <c r="K1858" s="102">
        <f>+K1859</f>
        <v>0</v>
      </c>
      <c r="L1858" s="102">
        <f t="shared" si="738"/>
        <v>0</v>
      </c>
      <c r="M1858" s="102">
        <f>+M1859</f>
        <v>4013197084476</v>
      </c>
      <c r="N1858" s="102">
        <f t="shared" ref="N1858:Q1858" si="756">+N1859</f>
        <v>4000510223601.52</v>
      </c>
      <c r="O1858" s="102">
        <f t="shared" si="756"/>
        <v>3993865724633.3301</v>
      </c>
      <c r="P1858" s="102">
        <f t="shared" si="756"/>
        <v>123647913913.47</v>
      </c>
      <c r="Q1858" s="103">
        <f t="shared" si="756"/>
        <v>123537610756.47</v>
      </c>
    </row>
    <row r="1859" spans="1:17" ht="18.600000000000001" thickBot="1" x14ac:dyDescent="0.35">
      <c r="A1859" s="118" t="s">
        <v>443</v>
      </c>
      <c r="B1859" s="15" t="s">
        <v>203</v>
      </c>
      <c r="C1859" s="16"/>
      <c r="D1859" s="16"/>
      <c r="E1859" s="21"/>
      <c r="F1859" s="85" t="s">
        <v>204</v>
      </c>
      <c r="G1859" s="95">
        <f>+G1860+G1864+G1868+G1872+G1876+G1880+G1884+G1888+G1892+G1896+G1902+G1906+G1910+G1914+G1918+G1922+G1926+G1931+G1934+G1938+G1942+G1946+G1950+G1954</f>
        <v>4013197084476</v>
      </c>
      <c r="H1859" s="95">
        <f>+H1860+H1864+H1868+H1872+H1876+H1880+H1884+H1888+H1892+H1896+H1902+H1906+H1910+H1914+H1918+H1922+H1926+H1931+H1934+H1938+H1942+H1946+H1950+H1954</f>
        <v>0</v>
      </c>
      <c r="I1859" s="95">
        <f>+I1860+I1864+I1868+I1872+I1876+I1880+I1884+I1888+I1892+I1896+I1902+I1906+I1910+I1914+I1918+I1922+I1926+I1931+I1934+I1938+I1942+I1946+I1950+I1954</f>
        <v>0</v>
      </c>
      <c r="J1859" s="95">
        <f>+J1860+J1864+J1868+J1872+J1876+J1880+J1884+J1888+J1892+J1896+J1902+J1906+J1910+J1914+J1918+J1922+J1926+J1931+J1934+J1938+J1942+J1946+J1950+J1954</f>
        <v>0</v>
      </c>
      <c r="K1859" s="95">
        <f>+K1860+K1864+K1868+K1872+K1876+K1880+K1884+K1888+K1892+K1896+K1902+K1906+K1910+K1914+K1918+K1922+K1926+K1931+K1934+K1938+K1942+K1946+K1950+K1954</f>
        <v>0</v>
      </c>
      <c r="L1859" s="95">
        <f t="shared" si="738"/>
        <v>0</v>
      </c>
      <c r="M1859" s="95">
        <f>+M1860+M1864+M1868+M1872+M1876+M1880+M1884+M1888+M1892+M1896+M1902+M1906+M1910+M1914+M1918+M1922+M1926+M1931+M1934+M1938+M1942+M1946+M1950+M1954</f>
        <v>4013197084476</v>
      </c>
      <c r="N1859" s="95">
        <f t="shared" ref="N1859:Q1859" si="757">+N1860+N1864+N1868+N1872+N1876+N1880+N1884+N1888+N1892+N1896+N1902+N1906+N1910+N1914+N1918+N1922+N1926+N1931+N1934+N1938+N1942+N1946+N1950+N1954</f>
        <v>4000510223601.52</v>
      </c>
      <c r="O1859" s="95">
        <f t="shared" si="757"/>
        <v>3993865724633.3301</v>
      </c>
      <c r="P1859" s="95">
        <f t="shared" si="757"/>
        <v>123647913913.47</v>
      </c>
      <c r="Q1859" s="97">
        <f t="shared" si="757"/>
        <v>123537610756.47</v>
      </c>
    </row>
    <row r="1860" spans="1:17" ht="47.4" thickBot="1" x14ac:dyDescent="0.35">
      <c r="A1860" s="118" t="s">
        <v>443</v>
      </c>
      <c r="B1860" s="15" t="s">
        <v>205</v>
      </c>
      <c r="C1860" s="21"/>
      <c r="D1860" s="21"/>
      <c r="E1860" s="21"/>
      <c r="F1860" s="85" t="s">
        <v>206</v>
      </c>
      <c r="G1860" s="95">
        <f t="shared" ref="G1860:K1862" si="758">+G1861</f>
        <v>197403295128</v>
      </c>
      <c r="H1860" s="95">
        <f t="shared" si="758"/>
        <v>0</v>
      </c>
      <c r="I1860" s="95">
        <f t="shared" si="758"/>
        <v>0</v>
      </c>
      <c r="J1860" s="95">
        <f t="shared" si="758"/>
        <v>0</v>
      </c>
      <c r="K1860" s="95">
        <f t="shared" si="758"/>
        <v>0</v>
      </c>
      <c r="L1860" s="95">
        <f t="shared" si="738"/>
        <v>0</v>
      </c>
      <c r="M1860" s="95">
        <f>+M1861</f>
        <v>197403295128</v>
      </c>
      <c r="N1860" s="95">
        <f t="shared" ref="N1860:Q1862" si="759">+N1861</f>
        <v>197403295128</v>
      </c>
      <c r="O1860" s="95">
        <f t="shared" si="759"/>
        <v>197403295128</v>
      </c>
      <c r="P1860" s="95">
        <f t="shared" si="759"/>
        <v>0</v>
      </c>
      <c r="Q1860" s="97">
        <f t="shared" si="759"/>
        <v>0</v>
      </c>
    </row>
    <row r="1861" spans="1:17" ht="47.4" thickBot="1" x14ac:dyDescent="0.35">
      <c r="A1861" s="118" t="s">
        <v>443</v>
      </c>
      <c r="B1861" s="15" t="s">
        <v>207</v>
      </c>
      <c r="C1861" s="53"/>
      <c r="D1861" s="53"/>
      <c r="E1861" s="21"/>
      <c r="F1861" s="85" t="s">
        <v>206</v>
      </c>
      <c r="G1861" s="95">
        <f t="shared" si="758"/>
        <v>197403295128</v>
      </c>
      <c r="H1861" s="95">
        <f t="shared" si="758"/>
        <v>0</v>
      </c>
      <c r="I1861" s="95">
        <f t="shared" si="758"/>
        <v>0</v>
      </c>
      <c r="J1861" s="95">
        <f t="shared" si="758"/>
        <v>0</v>
      </c>
      <c r="K1861" s="95">
        <f t="shared" si="758"/>
        <v>0</v>
      </c>
      <c r="L1861" s="95">
        <f t="shared" si="738"/>
        <v>0</v>
      </c>
      <c r="M1861" s="95">
        <f>+M1862</f>
        <v>197403295128</v>
      </c>
      <c r="N1861" s="95">
        <f t="shared" si="759"/>
        <v>197403295128</v>
      </c>
      <c r="O1861" s="95">
        <f t="shared" si="759"/>
        <v>197403295128</v>
      </c>
      <c r="P1861" s="95">
        <f t="shared" si="759"/>
        <v>0</v>
      </c>
      <c r="Q1861" s="97">
        <f t="shared" si="759"/>
        <v>0</v>
      </c>
    </row>
    <row r="1862" spans="1:17" ht="18.600000000000001" thickBot="1" x14ac:dyDescent="0.35">
      <c r="A1862" s="118" t="s">
        <v>443</v>
      </c>
      <c r="B1862" s="15" t="s">
        <v>208</v>
      </c>
      <c r="C1862" s="53"/>
      <c r="D1862" s="53"/>
      <c r="E1862" s="21"/>
      <c r="F1862" s="85" t="s">
        <v>209</v>
      </c>
      <c r="G1862" s="95">
        <f t="shared" si="758"/>
        <v>197403295128</v>
      </c>
      <c r="H1862" s="95">
        <f t="shared" si="758"/>
        <v>0</v>
      </c>
      <c r="I1862" s="95">
        <f t="shared" si="758"/>
        <v>0</v>
      </c>
      <c r="J1862" s="95">
        <f t="shared" si="758"/>
        <v>0</v>
      </c>
      <c r="K1862" s="95">
        <f t="shared" si="758"/>
        <v>0</v>
      </c>
      <c r="L1862" s="95">
        <f t="shared" si="738"/>
        <v>0</v>
      </c>
      <c r="M1862" s="95">
        <f>+M1863</f>
        <v>197403295128</v>
      </c>
      <c r="N1862" s="95">
        <f t="shared" si="759"/>
        <v>197403295128</v>
      </c>
      <c r="O1862" s="95">
        <f t="shared" si="759"/>
        <v>197403295128</v>
      </c>
      <c r="P1862" s="95">
        <f t="shared" si="759"/>
        <v>0</v>
      </c>
      <c r="Q1862" s="97">
        <f t="shared" si="759"/>
        <v>0</v>
      </c>
    </row>
    <row r="1863" spans="1:17" ht="18.600000000000001" thickBot="1" x14ac:dyDescent="0.35">
      <c r="A1863" s="118" t="s">
        <v>443</v>
      </c>
      <c r="B1863" s="20" t="s">
        <v>210</v>
      </c>
      <c r="C1863" s="21" t="s">
        <v>175</v>
      </c>
      <c r="D1863" s="21">
        <v>11</v>
      </c>
      <c r="E1863" s="21" t="s">
        <v>22</v>
      </c>
      <c r="F1863" s="88" t="s">
        <v>211</v>
      </c>
      <c r="G1863" s="90">
        <v>197403295128</v>
      </c>
      <c r="H1863" s="90">
        <v>0</v>
      </c>
      <c r="I1863" s="90">
        <v>0</v>
      </c>
      <c r="J1863" s="90">
        <v>0</v>
      </c>
      <c r="K1863" s="90">
        <v>0</v>
      </c>
      <c r="L1863" s="90">
        <f t="shared" si="738"/>
        <v>0</v>
      </c>
      <c r="M1863" s="90">
        <f>+G1863+L1863</f>
        <v>197403295128</v>
      </c>
      <c r="N1863" s="90">
        <v>197403295128</v>
      </c>
      <c r="O1863" s="90">
        <v>197403295128</v>
      </c>
      <c r="P1863" s="90">
        <v>0</v>
      </c>
      <c r="Q1863" s="91">
        <v>0</v>
      </c>
    </row>
    <row r="1864" spans="1:17" ht="47.4" thickBot="1" x14ac:dyDescent="0.35">
      <c r="A1864" s="118" t="s">
        <v>443</v>
      </c>
      <c r="B1864" s="15" t="s">
        <v>212</v>
      </c>
      <c r="C1864" s="53"/>
      <c r="D1864" s="53"/>
      <c r="E1864" s="21"/>
      <c r="F1864" s="85" t="s">
        <v>213</v>
      </c>
      <c r="G1864" s="95">
        <f t="shared" ref="G1864:K1866" si="760">+G1865</f>
        <v>1740600000</v>
      </c>
      <c r="H1864" s="95">
        <f t="shared" si="760"/>
        <v>0</v>
      </c>
      <c r="I1864" s="95">
        <f t="shared" si="760"/>
        <v>0</v>
      </c>
      <c r="J1864" s="95">
        <f t="shared" si="760"/>
        <v>0</v>
      </c>
      <c r="K1864" s="95">
        <f t="shared" si="760"/>
        <v>0</v>
      </c>
      <c r="L1864" s="95">
        <f t="shared" si="738"/>
        <v>0</v>
      </c>
      <c r="M1864" s="95">
        <f>+M1865</f>
        <v>1740600000</v>
      </c>
      <c r="N1864" s="95">
        <f t="shared" ref="N1864:Q1866" si="761">+N1865</f>
        <v>1740600000</v>
      </c>
      <c r="O1864" s="95">
        <f t="shared" si="761"/>
        <v>1740600000</v>
      </c>
      <c r="P1864" s="95">
        <f t="shared" si="761"/>
        <v>0</v>
      </c>
      <c r="Q1864" s="97">
        <f t="shared" si="761"/>
        <v>0</v>
      </c>
    </row>
    <row r="1865" spans="1:17" ht="47.4" thickBot="1" x14ac:dyDescent="0.35">
      <c r="A1865" s="118" t="s">
        <v>443</v>
      </c>
      <c r="B1865" s="15" t="s">
        <v>214</v>
      </c>
      <c r="C1865" s="21"/>
      <c r="D1865" s="21"/>
      <c r="E1865" s="21"/>
      <c r="F1865" s="104" t="s">
        <v>213</v>
      </c>
      <c r="G1865" s="95">
        <f t="shared" si="760"/>
        <v>1740600000</v>
      </c>
      <c r="H1865" s="95">
        <f t="shared" si="760"/>
        <v>0</v>
      </c>
      <c r="I1865" s="95">
        <f t="shared" si="760"/>
        <v>0</v>
      </c>
      <c r="J1865" s="95">
        <f t="shared" si="760"/>
        <v>0</v>
      </c>
      <c r="K1865" s="95">
        <f t="shared" si="760"/>
        <v>0</v>
      </c>
      <c r="L1865" s="95">
        <f t="shared" si="738"/>
        <v>0</v>
      </c>
      <c r="M1865" s="95">
        <f>+M1866</f>
        <v>1740600000</v>
      </c>
      <c r="N1865" s="95">
        <f t="shared" si="761"/>
        <v>1740600000</v>
      </c>
      <c r="O1865" s="95">
        <f t="shared" si="761"/>
        <v>1740600000</v>
      </c>
      <c r="P1865" s="95">
        <f t="shared" si="761"/>
        <v>0</v>
      </c>
      <c r="Q1865" s="97">
        <f t="shared" si="761"/>
        <v>0</v>
      </c>
    </row>
    <row r="1866" spans="1:17" ht="18.600000000000001" thickBot="1" x14ac:dyDescent="0.35">
      <c r="A1866" s="118" t="s">
        <v>443</v>
      </c>
      <c r="B1866" s="15" t="s">
        <v>215</v>
      </c>
      <c r="C1866" s="21"/>
      <c r="D1866" s="21"/>
      <c r="E1866" s="21"/>
      <c r="F1866" s="85" t="s">
        <v>209</v>
      </c>
      <c r="G1866" s="95">
        <f t="shared" si="760"/>
        <v>1740600000</v>
      </c>
      <c r="H1866" s="95">
        <f t="shared" si="760"/>
        <v>0</v>
      </c>
      <c r="I1866" s="95">
        <f t="shared" si="760"/>
        <v>0</v>
      </c>
      <c r="J1866" s="95">
        <f t="shared" si="760"/>
        <v>0</v>
      </c>
      <c r="K1866" s="95">
        <f t="shared" si="760"/>
        <v>0</v>
      </c>
      <c r="L1866" s="95">
        <f t="shared" si="738"/>
        <v>0</v>
      </c>
      <c r="M1866" s="95">
        <f>+M1867</f>
        <v>1740600000</v>
      </c>
      <c r="N1866" s="95">
        <f t="shared" si="761"/>
        <v>1740600000</v>
      </c>
      <c r="O1866" s="95">
        <f t="shared" si="761"/>
        <v>1740600000</v>
      </c>
      <c r="P1866" s="95">
        <f t="shared" si="761"/>
        <v>0</v>
      </c>
      <c r="Q1866" s="97">
        <f t="shared" si="761"/>
        <v>0</v>
      </c>
    </row>
    <row r="1867" spans="1:17" ht="18.600000000000001" thickBot="1" x14ac:dyDescent="0.35">
      <c r="A1867" s="118" t="s">
        <v>443</v>
      </c>
      <c r="B1867" s="20" t="s">
        <v>216</v>
      </c>
      <c r="C1867" s="21" t="s">
        <v>175</v>
      </c>
      <c r="D1867" s="21">
        <v>11</v>
      </c>
      <c r="E1867" s="21" t="s">
        <v>22</v>
      </c>
      <c r="F1867" s="88" t="s">
        <v>211</v>
      </c>
      <c r="G1867" s="90">
        <v>1740600000</v>
      </c>
      <c r="H1867" s="90">
        <v>0</v>
      </c>
      <c r="I1867" s="90">
        <v>0</v>
      </c>
      <c r="J1867" s="90">
        <v>0</v>
      </c>
      <c r="K1867" s="90">
        <v>0</v>
      </c>
      <c r="L1867" s="90">
        <f t="shared" si="738"/>
        <v>0</v>
      </c>
      <c r="M1867" s="90">
        <f>+G1867+L1867</f>
        <v>1740600000</v>
      </c>
      <c r="N1867" s="90">
        <v>1740600000</v>
      </c>
      <c r="O1867" s="90">
        <v>1740600000</v>
      </c>
      <c r="P1867" s="90">
        <v>0</v>
      </c>
      <c r="Q1867" s="91">
        <v>0</v>
      </c>
    </row>
    <row r="1868" spans="1:17" ht="63" thickBot="1" x14ac:dyDescent="0.35">
      <c r="A1868" s="118" t="s">
        <v>443</v>
      </c>
      <c r="B1868" s="15" t="s">
        <v>217</v>
      </c>
      <c r="C1868" s="21"/>
      <c r="D1868" s="21"/>
      <c r="E1868" s="21"/>
      <c r="F1868" s="85" t="s">
        <v>218</v>
      </c>
      <c r="G1868" s="95">
        <f t="shared" ref="G1868:K1870" si="762">+G1869</f>
        <v>152413550265</v>
      </c>
      <c r="H1868" s="95">
        <f t="shared" si="762"/>
        <v>0</v>
      </c>
      <c r="I1868" s="95">
        <f t="shared" si="762"/>
        <v>0</v>
      </c>
      <c r="J1868" s="95">
        <f t="shared" si="762"/>
        <v>0</v>
      </c>
      <c r="K1868" s="95">
        <f t="shared" si="762"/>
        <v>0</v>
      </c>
      <c r="L1868" s="95">
        <f t="shared" si="738"/>
        <v>0</v>
      </c>
      <c r="M1868" s="95">
        <f>+M1869</f>
        <v>152413550265</v>
      </c>
      <c r="N1868" s="95">
        <f t="shared" ref="N1868:Q1870" si="763">+N1869</f>
        <v>152413550265</v>
      </c>
      <c r="O1868" s="95">
        <f t="shared" si="763"/>
        <v>152413550265</v>
      </c>
      <c r="P1868" s="95">
        <f t="shared" si="763"/>
        <v>0</v>
      </c>
      <c r="Q1868" s="97">
        <f t="shared" si="763"/>
        <v>0</v>
      </c>
    </row>
    <row r="1869" spans="1:17" ht="63" thickBot="1" x14ac:dyDescent="0.35">
      <c r="A1869" s="118" t="s">
        <v>443</v>
      </c>
      <c r="B1869" s="15" t="s">
        <v>219</v>
      </c>
      <c r="C1869" s="53"/>
      <c r="D1869" s="53"/>
      <c r="E1869" s="21"/>
      <c r="F1869" s="85" t="s">
        <v>218</v>
      </c>
      <c r="G1869" s="95">
        <f t="shared" si="762"/>
        <v>152413550265</v>
      </c>
      <c r="H1869" s="95">
        <f t="shared" si="762"/>
        <v>0</v>
      </c>
      <c r="I1869" s="95">
        <f t="shared" si="762"/>
        <v>0</v>
      </c>
      <c r="J1869" s="95">
        <f t="shared" si="762"/>
        <v>0</v>
      </c>
      <c r="K1869" s="95">
        <f t="shared" si="762"/>
        <v>0</v>
      </c>
      <c r="L1869" s="95">
        <f t="shared" si="738"/>
        <v>0</v>
      </c>
      <c r="M1869" s="95">
        <f>+M1870</f>
        <v>152413550265</v>
      </c>
      <c r="N1869" s="95">
        <f t="shared" si="763"/>
        <v>152413550265</v>
      </c>
      <c r="O1869" s="95">
        <f t="shared" si="763"/>
        <v>152413550265</v>
      </c>
      <c r="P1869" s="95">
        <f t="shared" si="763"/>
        <v>0</v>
      </c>
      <c r="Q1869" s="97">
        <f t="shared" si="763"/>
        <v>0</v>
      </c>
    </row>
    <row r="1870" spans="1:17" ht="18.600000000000001" thickBot="1" x14ac:dyDescent="0.35">
      <c r="A1870" s="118" t="s">
        <v>443</v>
      </c>
      <c r="B1870" s="15" t="s">
        <v>220</v>
      </c>
      <c r="C1870" s="53"/>
      <c r="D1870" s="53"/>
      <c r="E1870" s="21"/>
      <c r="F1870" s="85" t="s">
        <v>221</v>
      </c>
      <c r="G1870" s="95">
        <f t="shared" si="762"/>
        <v>152413550265</v>
      </c>
      <c r="H1870" s="95">
        <f t="shared" si="762"/>
        <v>0</v>
      </c>
      <c r="I1870" s="95">
        <f t="shared" si="762"/>
        <v>0</v>
      </c>
      <c r="J1870" s="95">
        <f t="shared" si="762"/>
        <v>0</v>
      </c>
      <c r="K1870" s="95">
        <f t="shared" si="762"/>
        <v>0</v>
      </c>
      <c r="L1870" s="95">
        <f t="shared" si="738"/>
        <v>0</v>
      </c>
      <c r="M1870" s="95">
        <f>+M1871</f>
        <v>152413550265</v>
      </c>
      <c r="N1870" s="95">
        <f t="shared" si="763"/>
        <v>152413550265</v>
      </c>
      <c r="O1870" s="95">
        <f t="shared" si="763"/>
        <v>152413550265</v>
      </c>
      <c r="P1870" s="95">
        <f t="shared" si="763"/>
        <v>0</v>
      </c>
      <c r="Q1870" s="97">
        <f t="shared" si="763"/>
        <v>0</v>
      </c>
    </row>
    <row r="1871" spans="1:17" ht="18.600000000000001" thickBot="1" x14ac:dyDescent="0.35">
      <c r="A1871" s="118" t="s">
        <v>443</v>
      </c>
      <c r="B1871" s="20" t="s">
        <v>222</v>
      </c>
      <c r="C1871" s="21" t="s">
        <v>175</v>
      </c>
      <c r="D1871" s="21">
        <v>11</v>
      </c>
      <c r="E1871" s="21" t="s">
        <v>22</v>
      </c>
      <c r="F1871" s="88" t="s">
        <v>211</v>
      </c>
      <c r="G1871" s="90">
        <v>152413550265</v>
      </c>
      <c r="H1871" s="90">
        <v>0</v>
      </c>
      <c r="I1871" s="90">
        <v>0</v>
      </c>
      <c r="J1871" s="90">
        <v>0</v>
      </c>
      <c r="K1871" s="90">
        <v>0</v>
      </c>
      <c r="L1871" s="90">
        <f t="shared" si="738"/>
        <v>0</v>
      </c>
      <c r="M1871" s="90">
        <f>+G1871+L1871</f>
        <v>152413550265</v>
      </c>
      <c r="N1871" s="90">
        <v>152413550265</v>
      </c>
      <c r="O1871" s="90">
        <v>152413550265</v>
      </c>
      <c r="P1871" s="90">
        <v>0</v>
      </c>
      <c r="Q1871" s="91">
        <v>0</v>
      </c>
    </row>
    <row r="1872" spans="1:17" ht="78.599999999999994" thickBot="1" x14ac:dyDescent="0.35">
      <c r="A1872" s="118" t="s">
        <v>443</v>
      </c>
      <c r="B1872" s="15" t="s">
        <v>223</v>
      </c>
      <c r="C1872" s="21"/>
      <c r="D1872" s="21"/>
      <c r="E1872" s="21"/>
      <c r="F1872" s="104" t="s">
        <v>224</v>
      </c>
      <c r="G1872" s="95">
        <f t="shared" ref="G1872:K1874" si="764">+G1873</f>
        <v>174246806812</v>
      </c>
      <c r="H1872" s="95">
        <f t="shared" si="764"/>
        <v>0</v>
      </c>
      <c r="I1872" s="95">
        <f t="shared" si="764"/>
        <v>0</v>
      </c>
      <c r="J1872" s="95">
        <f t="shared" si="764"/>
        <v>0</v>
      </c>
      <c r="K1872" s="95">
        <f t="shared" si="764"/>
        <v>0</v>
      </c>
      <c r="L1872" s="95">
        <f t="shared" si="738"/>
        <v>0</v>
      </c>
      <c r="M1872" s="95">
        <f>+M1873</f>
        <v>174246806812</v>
      </c>
      <c r="N1872" s="95">
        <f t="shared" ref="N1872:Q1874" si="765">+N1873</f>
        <v>174246806812</v>
      </c>
      <c r="O1872" s="95">
        <f t="shared" si="765"/>
        <v>174246806812</v>
      </c>
      <c r="P1872" s="95">
        <f t="shared" si="765"/>
        <v>0</v>
      </c>
      <c r="Q1872" s="97">
        <f t="shared" si="765"/>
        <v>0</v>
      </c>
    </row>
    <row r="1873" spans="1:17" ht="78.599999999999994" thickBot="1" x14ac:dyDescent="0.35">
      <c r="A1873" s="118" t="s">
        <v>443</v>
      </c>
      <c r="B1873" s="15" t="s">
        <v>225</v>
      </c>
      <c r="C1873" s="53"/>
      <c r="D1873" s="53"/>
      <c r="E1873" s="21"/>
      <c r="F1873" s="104" t="s">
        <v>224</v>
      </c>
      <c r="G1873" s="95">
        <f t="shared" si="764"/>
        <v>174246806812</v>
      </c>
      <c r="H1873" s="95">
        <f t="shared" si="764"/>
        <v>0</v>
      </c>
      <c r="I1873" s="95">
        <f t="shared" si="764"/>
        <v>0</v>
      </c>
      <c r="J1873" s="95">
        <f t="shared" si="764"/>
        <v>0</v>
      </c>
      <c r="K1873" s="95">
        <f t="shared" si="764"/>
        <v>0</v>
      </c>
      <c r="L1873" s="95">
        <f t="shared" si="738"/>
        <v>0</v>
      </c>
      <c r="M1873" s="95">
        <f>+M1874</f>
        <v>174246806812</v>
      </c>
      <c r="N1873" s="95">
        <f t="shared" si="765"/>
        <v>174246806812</v>
      </c>
      <c r="O1873" s="95">
        <f t="shared" si="765"/>
        <v>174246806812</v>
      </c>
      <c r="P1873" s="95">
        <f t="shared" si="765"/>
        <v>0</v>
      </c>
      <c r="Q1873" s="97">
        <f t="shared" si="765"/>
        <v>0</v>
      </c>
    </row>
    <row r="1874" spans="1:17" ht="18.600000000000001" thickBot="1" x14ac:dyDescent="0.35">
      <c r="A1874" s="118" t="s">
        <v>443</v>
      </c>
      <c r="B1874" s="15" t="s">
        <v>226</v>
      </c>
      <c r="C1874" s="53"/>
      <c r="D1874" s="53"/>
      <c r="E1874" s="21"/>
      <c r="F1874" s="85" t="s">
        <v>221</v>
      </c>
      <c r="G1874" s="95">
        <f t="shared" si="764"/>
        <v>174246806812</v>
      </c>
      <c r="H1874" s="95">
        <f t="shared" si="764"/>
        <v>0</v>
      </c>
      <c r="I1874" s="95">
        <f t="shared" si="764"/>
        <v>0</v>
      </c>
      <c r="J1874" s="95">
        <f t="shared" si="764"/>
        <v>0</v>
      </c>
      <c r="K1874" s="95">
        <f t="shared" si="764"/>
        <v>0</v>
      </c>
      <c r="L1874" s="95">
        <f t="shared" si="738"/>
        <v>0</v>
      </c>
      <c r="M1874" s="95">
        <f>+M1875</f>
        <v>174246806812</v>
      </c>
      <c r="N1874" s="95">
        <f t="shared" si="765"/>
        <v>174246806812</v>
      </c>
      <c r="O1874" s="95">
        <f t="shared" si="765"/>
        <v>174246806812</v>
      </c>
      <c r="P1874" s="95">
        <f t="shared" si="765"/>
        <v>0</v>
      </c>
      <c r="Q1874" s="97">
        <f t="shared" si="765"/>
        <v>0</v>
      </c>
    </row>
    <row r="1875" spans="1:17" ht="18.600000000000001" thickBot="1" x14ac:dyDescent="0.35">
      <c r="A1875" s="118" t="s">
        <v>443</v>
      </c>
      <c r="B1875" s="20" t="s">
        <v>227</v>
      </c>
      <c r="C1875" s="21" t="s">
        <v>175</v>
      </c>
      <c r="D1875" s="21">
        <v>11</v>
      </c>
      <c r="E1875" s="21" t="s">
        <v>22</v>
      </c>
      <c r="F1875" s="88" t="s">
        <v>211</v>
      </c>
      <c r="G1875" s="90">
        <v>174246806812</v>
      </c>
      <c r="H1875" s="90">
        <v>0</v>
      </c>
      <c r="I1875" s="90">
        <v>0</v>
      </c>
      <c r="J1875" s="90">
        <v>0</v>
      </c>
      <c r="K1875" s="90">
        <v>0</v>
      </c>
      <c r="L1875" s="90">
        <f t="shared" si="738"/>
        <v>0</v>
      </c>
      <c r="M1875" s="90">
        <f>+G1875+L1875</f>
        <v>174246806812</v>
      </c>
      <c r="N1875" s="90">
        <v>174246806812</v>
      </c>
      <c r="O1875" s="90">
        <v>174246806812</v>
      </c>
      <c r="P1875" s="90">
        <v>0</v>
      </c>
      <c r="Q1875" s="91">
        <v>0</v>
      </c>
    </row>
    <row r="1876" spans="1:17" ht="63" thickBot="1" x14ac:dyDescent="0.35">
      <c r="A1876" s="118" t="s">
        <v>443</v>
      </c>
      <c r="B1876" s="15" t="s">
        <v>228</v>
      </c>
      <c r="C1876" s="16"/>
      <c r="D1876" s="16"/>
      <c r="E1876" s="16"/>
      <c r="F1876" s="85" t="s">
        <v>229</v>
      </c>
      <c r="G1876" s="95">
        <f t="shared" ref="G1876:K1878" si="766">+G1877</f>
        <v>251092107058</v>
      </c>
      <c r="H1876" s="95">
        <f t="shared" si="766"/>
        <v>0</v>
      </c>
      <c r="I1876" s="95">
        <f t="shared" si="766"/>
        <v>0</v>
      </c>
      <c r="J1876" s="95">
        <f t="shared" si="766"/>
        <v>0</v>
      </c>
      <c r="K1876" s="95">
        <f t="shared" si="766"/>
        <v>0</v>
      </c>
      <c r="L1876" s="95">
        <f t="shared" si="738"/>
        <v>0</v>
      </c>
      <c r="M1876" s="95">
        <f>+M1877</f>
        <v>251092107058</v>
      </c>
      <c r="N1876" s="95">
        <f t="shared" ref="N1876:Q1878" si="767">+N1877</f>
        <v>251092107058</v>
      </c>
      <c r="O1876" s="95">
        <f t="shared" si="767"/>
        <v>251092107058</v>
      </c>
      <c r="P1876" s="95">
        <f t="shared" si="767"/>
        <v>0</v>
      </c>
      <c r="Q1876" s="97">
        <f t="shared" si="767"/>
        <v>0</v>
      </c>
    </row>
    <row r="1877" spans="1:17" ht="63" thickBot="1" x14ac:dyDescent="0.35">
      <c r="A1877" s="118" t="s">
        <v>443</v>
      </c>
      <c r="B1877" s="15" t="s">
        <v>230</v>
      </c>
      <c r="C1877" s="55"/>
      <c r="D1877" s="55"/>
      <c r="E1877" s="16"/>
      <c r="F1877" s="104" t="s">
        <v>229</v>
      </c>
      <c r="G1877" s="95">
        <f t="shared" si="766"/>
        <v>251092107058</v>
      </c>
      <c r="H1877" s="95">
        <f t="shared" si="766"/>
        <v>0</v>
      </c>
      <c r="I1877" s="95">
        <f t="shared" si="766"/>
        <v>0</v>
      </c>
      <c r="J1877" s="95">
        <f t="shared" si="766"/>
        <v>0</v>
      </c>
      <c r="K1877" s="95">
        <f t="shared" si="766"/>
        <v>0</v>
      </c>
      <c r="L1877" s="95">
        <f t="shared" si="738"/>
        <v>0</v>
      </c>
      <c r="M1877" s="95">
        <f>+M1878</f>
        <v>251092107058</v>
      </c>
      <c r="N1877" s="95">
        <f t="shared" si="767"/>
        <v>251092107058</v>
      </c>
      <c r="O1877" s="95">
        <f t="shared" si="767"/>
        <v>251092107058</v>
      </c>
      <c r="P1877" s="95">
        <f t="shared" si="767"/>
        <v>0</v>
      </c>
      <c r="Q1877" s="97">
        <f t="shared" si="767"/>
        <v>0</v>
      </c>
    </row>
    <row r="1878" spans="1:17" ht="18.600000000000001" thickBot="1" x14ac:dyDescent="0.35">
      <c r="A1878" s="118" t="s">
        <v>443</v>
      </c>
      <c r="B1878" s="15" t="s">
        <v>231</v>
      </c>
      <c r="C1878" s="55"/>
      <c r="D1878" s="55"/>
      <c r="E1878" s="16"/>
      <c r="F1878" s="85" t="s">
        <v>221</v>
      </c>
      <c r="G1878" s="95">
        <f t="shared" si="766"/>
        <v>251092107058</v>
      </c>
      <c r="H1878" s="95">
        <f t="shared" si="766"/>
        <v>0</v>
      </c>
      <c r="I1878" s="95">
        <f t="shared" si="766"/>
        <v>0</v>
      </c>
      <c r="J1878" s="95">
        <f t="shared" si="766"/>
        <v>0</v>
      </c>
      <c r="K1878" s="95">
        <f t="shared" si="766"/>
        <v>0</v>
      </c>
      <c r="L1878" s="95">
        <f t="shared" si="738"/>
        <v>0</v>
      </c>
      <c r="M1878" s="95">
        <f>+M1879</f>
        <v>251092107058</v>
      </c>
      <c r="N1878" s="95">
        <f t="shared" si="767"/>
        <v>251092107058</v>
      </c>
      <c r="O1878" s="95">
        <f t="shared" si="767"/>
        <v>251092107058</v>
      </c>
      <c r="P1878" s="95">
        <f t="shared" si="767"/>
        <v>0</v>
      </c>
      <c r="Q1878" s="97">
        <f t="shared" si="767"/>
        <v>0</v>
      </c>
    </row>
    <row r="1879" spans="1:17" ht="18.600000000000001" thickBot="1" x14ac:dyDescent="0.35">
      <c r="A1879" s="118" t="s">
        <v>443</v>
      </c>
      <c r="B1879" s="20" t="s">
        <v>232</v>
      </c>
      <c r="C1879" s="21" t="s">
        <v>175</v>
      </c>
      <c r="D1879" s="21">
        <v>11</v>
      </c>
      <c r="E1879" s="21" t="s">
        <v>22</v>
      </c>
      <c r="F1879" s="88" t="s">
        <v>211</v>
      </c>
      <c r="G1879" s="90">
        <v>251092107058</v>
      </c>
      <c r="H1879" s="90">
        <v>0</v>
      </c>
      <c r="I1879" s="90">
        <v>0</v>
      </c>
      <c r="J1879" s="90">
        <v>0</v>
      </c>
      <c r="K1879" s="90">
        <v>0</v>
      </c>
      <c r="L1879" s="90">
        <f t="shared" si="738"/>
        <v>0</v>
      </c>
      <c r="M1879" s="90">
        <f>+G1879+L1879</f>
        <v>251092107058</v>
      </c>
      <c r="N1879" s="90">
        <v>251092107058</v>
      </c>
      <c r="O1879" s="90">
        <v>251092107058</v>
      </c>
      <c r="P1879" s="90">
        <v>0</v>
      </c>
      <c r="Q1879" s="91">
        <v>0</v>
      </c>
    </row>
    <row r="1880" spans="1:17" ht="78.599999999999994" thickBot="1" x14ac:dyDescent="0.35">
      <c r="A1880" s="118" t="s">
        <v>443</v>
      </c>
      <c r="B1880" s="15" t="s">
        <v>233</v>
      </c>
      <c r="C1880" s="21"/>
      <c r="D1880" s="21"/>
      <c r="E1880" s="21"/>
      <c r="F1880" s="85" t="s">
        <v>234</v>
      </c>
      <c r="G1880" s="95">
        <f t="shared" ref="G1880:K1882" si="768">+G1881</f>
        <v>242233026988</v>
      </c>
      <c r="H1880" s="95">
        <f t="shared" si="768"/>
        <v>0</v>
      </c>
      <c r="I1880" s="95">
        <f t="shared" si="768"/>
        <v>0</v>
      </c>
      <c r="J1880" s="95">
        <f t="shared" si="768"/>
        <v>0</v>
      </c>
      <c r="K1880" s="95">
        <f t="shared" si="768"/>
        <v>0</v>
      </c>
      <c r="L1880" s="95">
        <f t="shared" si="738"/>
        <v>0</v>
      </c>
      <c r="M1880" s="95">
        <f>+M1881</f>
        <v>242233026988</v>
      </c>
      <c r="N1880" s="95">
        <f t="shared" ref="N1880:Q1882" si="769">+N1881</f>
        <v>242233026988</v>
      </c>
      <c r="O1880" s="95">
        <f t="shared" si="769"/>
        <v>242233026988</v>
      </c>
      <c r="P1880" s="95">
        <f t="shared" si="769"/>
        <v>8850428804</v>
      </c>
      <c r="Q1880" s="97">
        <f t="shared" si="769"/>
        <v>8850428804</v>
      </c>
    </row>
    <row r="1881" spans="1:17" ht="78.599999999999994" thickBot="1" x14ac:dyDescent="0.35">
      <c r="A1881" s="118" t="s">
        <v>443</v>
      </c>
      <c r="B1881" s="15" t="s">
        <v>235</v>
      </c>
      <c r="C1881" s="53"/>
      <c r="D1881" s="53"/>
      <c r="E1881" s="21"/>
      <c r="F1881" s="85" t="s">
        <v>234</v>
      </c>
      <c r="G1881" s="95">
        <f t="shared" si="768"/>
        <v>242233026988</v>
      </c>
      <c r="H1881" s="95">
        <f t="shared" si="768"/>
        <v>0</v>
      </c>
      <c r="I1881" s="95">
        <f t="shared" si="768"/>
        <v>0</v>
      </c>
      <c r="J1881" s="95">
        <f t="shared" si="768"/>
        <v>0</v>
      </c>
      <c r="K1881" s="95">
        <f t="shared" si="768"/>
        <v>0</v>
      </c>
      <c r="L1881" s="95">
        <f t="shared" si="738"/>
        <v>0</v>
      </c>
      <c r="M1881" s="95">
        <f>+M1882</f>
        <v>242233026988</v>
      </c>
      <c r="N1881" s="95">
        <f t="shared" si="769"/>
        <v>242233026988</v>
      </c>
      <c r="O1881" s="95">
        <f t="shared" si="769"/>
        <v>242233026988</v>
      </c>
      <c r="P1881" s="95">
        <f t="shared" si="769"/>
        <v>8850428804</v>
      </c>
      <c r="Q1881" s="97">
        <f t="shared" si="769"/>
        <v>8850428804</v>
      </c>
    </row>
    <row r="1882" spans="1:17" ht="18.600000000000001" thickBot="1" x14ac:dyDescent="0.35">
      <c r="A1882" s="118" t="s">
        <v>443</v>
      </c>
      <c r="B1882" s="15" t="s">
        <v>236</v>
      </c>
      <c r="C1882" s="53"/>
      <c r="D1882" s="53"/>
      <c r="E1882" s="21"/>
      <c r="F1882" s="85" t="s">
        <v>221</v>
      </c>
      <c r="G1882" s="95">
        <f t="shared" si="768"/>
        <v>242233026988</v>
      </c>
      <c r="H1882" s="95">
        <f t="shared" si="768"/>
        <v>0</v>
      </c>
      <c r="I1882" s="95">
        <f t="shared" si="768"/>
        <v>0</v>
      </c>
      <c r="J1882" s="95">
        <f t="shared" si="768"/>
        <v>0</v>
      </c>
      <c r="K1882" s="95">
        <f t="shared" si="768"/>
        <v>0</v>
      </c>
      <c r="L1882" s="95">
        <f t="shared" si="738"/>
        <v>0</v>
      </c>
      <c r="M1882" s="95">
        <f>+M1883</f>
        <v>242233026988</v>
      </c>
      <c r="N1882" s="95">
        <f t="shared" si="769"/>
        <v>242233026988</v>
      </c>
      <c r="O1882" s="95">
        <f t="shared" si="769"/>
        <v>242233026988</v>
      </c>
      <c r="P1882" s="95">
        <f t="shared" si="769"/>
        <v>8850428804</v>
      </c>
      <c r="Q1882" s="97">
        <f t="shared" si="769"/>
        <v>8850428804</v>
      </c>
    </row>
    <row r="1883" spans="1:17" ht="18.600000000000001" thickBot="1" x14ac:dyDescent="0.35">
      <c r="A1883" s="118" t="s">
        <v>443</v>
      </c>
      <c r="B1883" s="20" t="s">
        <v>237</v>
      </c>
      <c r="C1883" s="21" t="s">
        <v>175</v>
      </c>
      <c r="D1883" s="21">
        <v>11</v>
      </c>
      <c r="E1883" s="21" t="s">
        <v>22</v>
      </c>
      <c r="F1883" s="88" t="s">
        <v>211</v>
      </c>
      <c r="G1883" s="90">
        <v>242233026988</v>
      </c>
      <c r="H1883" s="90">
        <v>0</v>
      </c>
      <c r="I1883" s="90">
        <v>0</v>
      </c>
      <c r="J1883" s="90">
        <v>0</v>
      </c>
      <c r="K1883" s="90">
        <v>0</v>
      </c>
      <c r="L1883" s="90">
        <f t="shared" si="738"/>
        <v>0</v>
      </c>
      <c r="M1883" s="90">
        <f>+G1883+L1883</f>
        <v>242233026988</v>
      </c>
      <c r="N1883" s="90">
        <v>242233026988</v>
      </c>
      <c r="O1883" s="90">
        <v>242233026988</v>
      </c>
      <c r="P1883" s="90">
        <v>8850428804</v>
      </c>
      <c r="Q1883" s="91">
        <v>8850428804</v>
      </c>
    </row>
    <row r="1884" spans="1:17" ht="63" thickBot="1" x14ac:dyDescent="0.35">
      <c r="A1884" s="118" t="s">
        <v>443</v>
      </c>
      <c r="B1884" s="15" t="s">
        <v>238</v>
      </c>
      <c r="C1884" s="21"/>
      <c r="D1884" s="21"/>
      <c r="E1884" s="21"/>
      <c r="F1884" s="85" t="s">
        <v>239</v>
      </c>
      <c r="G1884" s="95">
        <f t="shared" ref="G1884:K1886" si="770">+G1885</f>
        <v>172797196133</v>
      </c>
      <c r="H1884" s="95">
        <f t="shared" si="770"/>
        <v>0</v>
      </c>
      <c r="I1884" s="95">
        <f t="shared" si="770"/>
        <v>0</v>
      </c>
      <c r="J1884" s="95">
        <f t="shared" si="770"/>
        <v>0</v>
      </c>
      <c r="K1884" s="95">
        <f t="shared" si="770"/>
        <v>0</v>
      </c>
      <c r="L1884" s="95">
        <f t="shared" si="738"/>
        <v>0</v>
      </c>
      <c r="M1884" s="95">
        <f>+M1885</f>
        <v>172797196133</v>
      </c>
      <c r="N1884" s="95">
        <f t="shared" ref="N1884:Q1886" si="771">+N1885</f>
        <v>172797196133</v>
      </c>
      <c r="O1884" s="95">
        <f t="shared" si="771"/>
        <v>172797196133</v>
      </c>
      <c r="P1884" s="95">
        <f t="shared" si="771"/>
        <v>11739643239</v>
      </c>
      <c r="Q1884" s="97">
        <f t="shared" si="771"/>
        <v>11739643239</v>
      </c>
    </row>
    <row r="1885" spans="1:17" ht="63" thickBot="1" x14ac:dyDescent="0.35">
      <c r="A1885" s="118" t="s">
        <v>443</v>
      </c>
      <c r="B1885" s="15" t="s">
        <v>240</v>
      </c>
      <c r="C1885" s="53"/>
      <c r="D1885" s="53"/>
      <c r="E1885" s="21"/>
      <c r="F1885" s="104" t="s">
        <v>239</v>
      </c>
      <c r="G1885" s="95">
        <f t="shared" si="770"/>
        <v>172797196133</v>
      </c>
      <c r="H1885" s="95">
        <f t="shared" si="770"/>
        <v>0</v>
      </c>
      <c r="I1885" s="95">
        <f t="shared" si="770"/>
        <v>0</v>
      </c>
      <c r="J1885" s="95">
        <f t="shared" si="770"/>
        <v>0</v>
      </c>
      <c r="K1885" s="95">
        <f t="shared" si="770"/>
        <v>0</v>
      </c>
      <c r="L1885" s="95">
        <f t="shared" si="738"/>
        <v>0</v>
      </c>
      <c r="M1885" s="95">
        <f>+M1886</f>
        <v>172797196133</v>
      </c>
      <c r="N1885" s="95">
        <f t="shared" si="771"/>
        <v>172797196133</v>
      </c>
      <c r="O1885" s="95">
        <f t="shared" si="771"/>
        <v>172797196133</v>
      </c>
      <c r="P1885" s="95">
        <f t="shared" si="771"/>
        <v>11739643239</v>
      </c>
      <c r="Q1885" s="97">
        <f t="shared" si="771"/>
        <v>11739643239</v>
      </c>
    </row>
    <row r="1886" spans="1:17" ht="18.600000000000001" thickBot="1" x14ac:dyDescent="0.35">
      <c r="A1886" s="118" t="s">
        <v>443</v>
      </c>
      <c r="B1886" s="15" t="s">
        <v>241</v>
      </c>
      <c r="C1886" s="53"/>
      <c r="D1886" s="53"/>
      <c r="E1886" s="21"/>
      <c r="F1886" s="85" t="s">
        <v>221</v>
      </c>
      <c r="G1886" s="95">
        <f t="shared" si="770"/>
        <v>172797196133</v>
      </c>
      <c r="H1886" s="95">
        <f t="shared" si="770"/>
        <v>0</v>
      </c>
      <c r="I1886" s="95">
        <f t="shared" si="770"/>
        <v>0</v>
      </c>
      <c r="J1886" s="95">
        <f t="shared" si="770"/>
        <v>0</v>
      </c>
      <c r="K1886" s="95">
        <f t="shared" si="770"/>
        <v>0</v>
      </c>
      <c r="L1886" s="95">
        <f t="shared" si="738"/>
        <v>0</v>
      </c>
      <c r="M1886" s="95">
        <f>+M1887</f>
        <v>172797196133</v>
      </c>
      <c r="N1886" s="95">
        <f t="shared" si="771"/>
        <v>172797196133</v>
      </c>
      <c r="O1886" s="95">
        <f t="shared" si="771"/>
        <v>172797196133</v>
      </c>
      <c r="P1886" s="95">
        <f t="shared" si="771"/>
        <v>11739643239</v>
      </c>
      <c r="Q1886" s="97">
        <f t="shared" si="771"/>
        <v>11739643239</v>
      </c>
    </row>
    <row r="1887" spans="1:17" ht="18.600000000000001" thickBot="1" x14ac:dyDescent="0.35">
      <c r="A1887" s="118" t="s">
        <v>443</v>
      </c>
      <c r="B1887" s="20" t="s">
        <v>242</v>
      </c>
      <c r="C1887" s="21" t="s">
        <v>175</v>
      </c>
      <c r="D1887" s="21">
        <v>11</v>
      </c>
      <c r="E1887" s="21" t="s">
        <v>22</v>
      </c>
      <c r="F1887" s="88" t="s">
        <v>211</v>
      </c>
      <c r="G1887" s="90">
        <v>172797196133</v>
      </c>
      <c r="H1887" s="90">
        <v>0</v>
      </c>
      <c r="I1887" s="90">
        <v>0</v>
      </c>
      <c r="J1887" s="90">
        <v>0</v>
      </c>
      <c r="K1887" s="90">
        <v>0</v>
      </c>
      <c r="L1887" s="90">
        <f t="shared" si="738"/>
        <v>0</v>
      </c>
      <c r="M1887" s="90">
        <f>+G1887+L1887</f>
        <v>172797196133</v>
      </c>
      <c r="N1887" s="90">
        <v>172797196133</v>
      </c>
      <c r="O1887" s="90">
        <v>172797196133</v>
      </c>
      <c r="P1887" s="90">
        <v>11739643239</v>
      </c>
      <c r="Q1887" s="91">
        <v>11739643239</v>
      </c>
    </row>
    <row r="1888" spans="1:17" ht="63" thickBot="1" x14ac:dyDescent="0.35">
      <c r="A1888" s="118" t="s">
        <v>443</v>
      </c>
      <c r="B1888" s="15" t="s">
        <v>243</v>
      </c>
      <c r="C1888" s="21"/>
      <c r="D1888" s="21"/>
      <c r="E1888" s="21"/>
      <c r="F1888" s="85" t="s">
        <v>244</v>
      </c>
      <c r="G1888" s="95">
        <f t="shared" ref="G1888:K1890" si="772">+G1889</f>
        <v>186940477824</v>
      </c>
      <c r="H1888" s="95">
        <f t="shared" si="772"/>
        <v>0</v>
      </c>
      <c r="I1888" s="95">
        <f t="shared" si="772"/>
        <v>0</v>
      </c>
      <c r="J1888" s="95">
        <f t="shared" si="772"/>
        <v>0</v>
      </c>
      <c r="K1888" s="95">
        <f t="shared" si="772"/>
        <v>0</v>
      </c>
      <c r="L1888" s="95">
        <f t="shared" si="738"/>
        <v>0</v>
      </c>
      <c r="M1888" s="95">
        <f>+M1889</f>
        <v>186940477824</v>
      </c>
      <c r="N1888" s="95">
        <f t="shared" ref="N1888:Q1890" si="773">+N1889</f>
        <v>186940477824</v>
      </c>
      <c r="O1888" s="95">
        <f t="shared" si="773"/>
        <v>186940477824</v>
      </c>
      <c r="P1888" s="95">
        <f t="shared" si="773"/>
        <v>17558442757</v>
      </c>
      <c r="Q1888" s="97">
        <f t="shared" si="773"/>
        <v>17558442757</v>
      </c>
    </row>
    <row r="1889" spans="1:17" ht="63" thickBot="1" x14ac:dyDescent="0.35">
      <c r="A1889" s="118" t="s">
        <v>443</v>
      </c>
      <c r="B1889" s="15" t="s">
        <v>245</v>
      </c>
      <c r="C1889" s="53"/>
      <c r="D1889" s="53"/>
      <c r="E1889" s="21"/>
      <c r="F1889" s="104" t="s">
        <v>244</v>
      </c>
      <c r="G1889" s="95">
        <f t="shared" si="772"/>
        <v>186940477824</v>
      </c>
      <c r="H1889" s="95">
        <f t="shared" si="772"/>
        <v>0</v>
      </c>
      <c r="I1889" s="95">
        <f t="shared" si="772"/>
        <v>0</v>
      </c>
      <c r="J1889" s="95">
        <f t="shared" si="772"/>
        <v>0</v>
      </c>
      <c r="K1889" s="95">
        <f t="shared" si="772"/>
        <v>0</v>
      </c>
      <c r="L1889" s="95">
        <f t="shared" si="738"/>
        <v>0</v>
      </c>
      <c r="M1889" s="95">
        <f>+M1890</f>
        <v>186940477824</v>
      </c>
      <c r="N1889" s="95">
        <f t="shared" si="773"/>
        <v>186940477824</v>
      </c>
      <c r="O1889" s="95">
        <f t="shared" si="773"/>
        <v>186940477824</v>
      </c>
      <c r="P1889" s="95">
        <f t="shared" si="773"/>
        <v>17558442757</v>
      </c>
      <c r="Q1889" s="97">
        <f t="shared" si="773"/>
        <v>17558442757</v>
      </c>
    </row>
    <row r="1890" spans="1:17" ht="18.600000000000001" thickBot="1" x14ac:dyDescent="0.35">
      <c r="A1890" s="118" t="s">
        <v>443</v>
      </c>
      <c r="B1890" s="15" t="s">
        <v>246</v>
      </c>
      <c r="C1890" s="53"/>
      <c r="D1890" s="53"/>
      <c r="E1890" s="21"/>
      <c r="F1890" s="85" t="s">
        <v>221</v>
      </c>
      <c r="G1890" s="95">
        <f t="shared" si="772"/>
        <v>186940477824</v>
      </c>
      <c r="H1890" s="95">
        <f t="shared" si="772"/>
        <v>0</v>
      </c>
      <c r="I1890" s="95">
        <f t="shared" si="772"/>
        <v>0</v>
      </c>
      <c r="J1890" s="95">
        <f t="shared" si="772"/>
        <v>0</v>
      </c>
      <c r="K1890" s="95">
        <f t="shared" si="772"/>
        <v>0</v>
      </c>
      <c r="L1890" s="95">
        <f t="shared" si="738"/>
        <v>0</v>
      </c>
      <c r="M1890" s="95">
        <f>+M1891</f>
        <v>186940477824</v>
      </c>
      <c r="N1890" s="95">
        <f t="shared" si="773"/>
        <v>186940477824</v>
      </c>
      <c r="O1890" s="95">
        <f t="shared" si="773"/>
        <v>186940477824</v>
      </c>
      <c r="P1890" s="95">
        <f t="shared" si="773"/>
        <v>17558442757</v>
      </c>
      <c r="Q1890" s="97">
        <f t="shared" si="773"/>
        <v>17558442757</v>
      </c>
    </row>
    <row r="1891" spans="1:17" ht="18.600000000000001" thickBot="1" x14ac:dyDescent="0.35">
      <c r="A1891" s="118" t="s">
        <v>443</v>
      </c>
      <c r="B1891" s="20" t="s">
        <v>247</v>
      </c>
      <c r="C1891" s="21" t="s">
        <v>175</v>
      </c>
      <c r="D1891" s="21">
        <v>11</v>
      </c>
      <c r="E1891" s="21" t="s">
        <v>22</v>
      </c>
      <c r="F1891" s="88" t="s">
        <v>211</v>
      </c>
      <c r="G1891" s="90">
        <v>186940477824</v>
      </c>
      <c r="H1891" s="90">
        <v>0</v>
      </c>
      <c r="I1891" s="90">
        <v>0</v>
      </c>
      <c r="J1891" s="90">
        <v>0</v>
      </c>
      <c r="K1891" s="90">
        <v>0</v>
      </c>
      <c r="L1891" s="90">
        <f t="shared" ref="L1891:L1954" si="774">+H1891-I1891+J1891-K1891</f>
        <v>0</v>
      </c>
      <c r="M1891" s="90">
        <f>+G1891+L1891</f>
        <v>186940477824</v>
      </c>
      <c r="N1891" s="90">
        <v>186940477824</v>
      </c>
      <c r="O1891" s="90">
        <v>186940477824</v>
      </c>
      <c r="P1891" s="90">
        <v>17558442757</v>
      </c>
      <c r="Q1891" s="91">
        <v>17558442757</v>
      </c>
    </row>
    <row r="1892" spans="1:17" ht="63" thickBot="1" x14ac:dyDescent="0.35">
      <c r="A1892" s="118" t="s">
        <v>443</v>
      </c>
      <c r="B1892" s="15" t="s">
        <v>248</v>
      </c>
      <c r="C1892" s="21"/>
      <c r="D1892" s="21"/>
      <c r="E1892" s="21"/>
      <c r="F1892" s="85" t="s">
        <v>249</v>
      </c>
      <c r="G1892" s="95">
        <f t="shared" ref="G1892:K1894" si="775">+G1893</f>
        <v>203096408219</v>
      </c>
      <c r="H1892" s="95">
        <f t="shared" si="775"/>
        <v>0</v>
      </c>
      <c r="I1892" s="95">
        <f t="shared" si="775"/>
        <v>0</v>
      </c>
      <c r="J1892" s="95">
        <f t="shared" si="775"/>
        <v>0</v>
      </c>
      <c r="K1892" s="95">
        <f t="shared" si="775"/>
        <v>0</v>
      </c>
      <c r="L1892" s="95">
        <f t="shared" si="774"/>
        <v>0</v>
      </c>
      <c r="M1892" s="95">
        <f>+M1893</f>
        <v>203096408219</v>
      </c>
      <c r="N1892" s="95">
        <f t="shared" ref="N1892:Q1894" si="776">+N1893</f>
        <v>203096408219</v>
      </c>
      <c r="O1892" s="95">
        <f t="shared" si="776"/>
        <v>203096408219</v>
      </c>
      <c r="P1892" s="95">
        <f t="shared" si="776"/>
        <v>10481033855</v>
      </c>
      <c r="Q1892" s="97">
        <f t="shared" si="776"/>
        <v>10481033855</v>
      </c>
    </row>
    <row r="1893" spans="1:17" ht="63" thickBot="1" x14ac:dyDescent="0.35">
      <c r="A1893" s="118" t="s">
        <v>443</v>
      </c>
      <c r="B1893" s="15" t="s">
        <v>250</v>
      </c>
      <c r="C1893" s="53"/>
      <c r="D1893" s="53"/>
      <c r="E1893" s="21"/>
      <c r="F1893" s="104" t="s">
        <v>249</v>
      </c>
      <c r="G1893" s="95">
        <f t="shared" si="775"/>
        <v>203096408219</v>
      </c>
      <c r="H1893" s="95">
        <f t="shared" si="775"/>
        <v>0</v>
      </c>
      <c r="I1893" s="95">
        <f t="shared" si="775"/>
        <v>0</v>
      </c>
      <c r="J1893" s="95">
        <f t="shared" si="775"/>
        <v>0</v>
      </c>
      <c r="K1893" s="95">
        <f t="shared" si="775"/>
        <v>0</v>
      </c>
      <c r="L1893" s="95">
        <f t="shared" si="774"/>
        <v>0</v>
      </c>
      <c r="M1893" s="95">
        <f>+M1894</f>
        <v>203096408219</v>
      </c>
      <c r="N1893" s="95">
        <f t="shared" si="776"/>
        <v>203096408219</v>
      </c>
      <c r="O1893" s="95">
        <f t="shared" si="776"/>
        <v>203096408219</v>
      </c>
      <c r="P1893" s="95">
        <f t="shared" si="776"/>
        <v>10481033855</v>
      </c>
      <c r="Q1893" s="97">
        <f t="shared" si="776"/>
        <v>10481033855</v>
      </c>
    </row>
    <row r="1894" spans="1:17" ht="18.600000000000001" thickBot="1" x14ac:dyDescent="0.35">
      <c r="A1894" s="118" t="s">
        <v>443</v>
      </c>
      <c r="B1894" s="15" t="s">
        <v>251</v>
      </c>
      <c r="C1894" s="53"/>
      <c r="D1894" s="53"/>
      <c r="E1894" s="21"/>
      <c r="F1894" s="85" t="s">
        <v>221</v>
      </c>
      <c r="G1894" s="95">
        <f t="shared" si="775"/>
        <v>203096408219</v>
      </c>
      <c r="H1894" s="95">
        <f t="shared" si="775"/>
        <v>0</v>
      </c>
      <c r="I1894" s="95">
        <f t="shared" si="775"/>
        <v>0</v>
      </c>
      <c r="J1894" s="95">
        <f t="shared" si="775"/>
        <v>0</v>
      </c>
      <c r="K1894" s="95">
        <f t="shared" si="775"/>
        <v>0</v>
      </c>
      <c r="L1894" s="95">
        <f t="shared" si="774"/>
        <v>0</v>
      </c>
      <c r="M1894" s="95">
        <f>+M1895</f>
        <v>203096408219</v>
      </c>
      <c r="N1894" s="95">
        <f t="shared" si="776"/>
        <v>203096408219</v>
      </c>
      <c r="O1894" s="95">
        <f t="shared" si="776"/>
        <v>203096408219</v>
      </c>
      <c r="P1894" s="95">
        <f t="shared" si="776"/>
        <v>10481033855</v>
      </c>
      <c r="Q1894" s="97">
        <f t="shared" si="776"/>
        <v>10481033855</v>
      </c>
    </row>
    <row r="1895" spans="1:17" ht="18.600000000000001" thickBot="1" x14ac:dyDescent="0.35">
      <c r="A1895" s="118" t="s">
        <v>443</v>
      </c>
      <c r="B1895" s="20" t="s">
        <v>252</v>
      </c>
      <c r="C1895" s="21" t="s">
        <v>175</v>
      </c>
      <c r="D1895" s="21">
        <v>11</v>
      </c>
      <c r="E1895" s="21" t="s">
        <v>22</v>
      </c>
      <c r="F1895" s="88" t="s">
        <v>211</v>
      </c>
      <c r="G1895" s="90">
        <v>203096408219</v>
      </c>
      <c r="H1895" s="90">
        <v>0</v>
      </c>
      <c r="I1895" s="90">
        <v>0</v>
      </c>
      <c r="J1895" s="90">
        <v>0</v>
      </c>
      <c r="K1895" s="90">
        <v>0</v>
      </c>
      <c r="L1895" s="90">
        <f t="shared" si="774"/>
        <v>0</v>
      </c>
      <c r="M1895" s="90">
        <f>+G1895+L1895</f>
        <v>203096408219</v>
      </c>
      <c r="N1895" s="90">
        <v>203096408219</v>
      </c>
      <c r="O1895" s="90">
        <v>203096408219</v>
      </c>
      <c r="P1895" s="90">
        <v>10481033855</v>
      </c>
      <c r="Q1895" s="91">
        <v>10481033855</v>
      </c>
    </row>
    <row r="1896" spans="1:17" ht="31.8" thickBot="1" x14ac:dyDescent="0.35">
      <c r="A1896" s="118" t="s">
        <v>443</v>
      </c>
      <c r="B1896" s="56" t="s">
        <v>253</v>
      </c>
      <c r="C1896" s="21"/>
      <c r="D1896" s="21"/>
      <c r="E1896" s="21"/>
      <c r="F1896" s="85" t="s">
        <v>256</v>
      </c>
      <c r="G1896" s="95">
        <f t="shared" ref="G1896:K1897" si="777">+G1897</f>
        <v>15000000000</v>
      </c>
      <c r="H1896" s="95">
        <f t="shared" si="777"/>
        <v>0</v>
      </c>
      <c r="I1896" s="95">
        <f t="shared" si="777"/>
        <v>0</v>
      </c>
      <c r="J1896" s="95">
        <f t="shared" si="777"/>
        <v>0</v>
      </c>
      <c r="K1896" s="95">
        <f t="shared" si="777"/>
        <v>0</v>
      </c>
      <c r="L1896" s="95">
        <f t="shared" si="774"/>
        <v>0</v>
      </c>
      <c r="M1896" s="95">
        <f>+G1896+L1896</f>
        <v>15000000000</v>
      </c>
      <c r="N1896" s="95">
        <f t="shared" ref="N1896:Q1897" si="778">+N1897</f>
        <v>10823344450.52</v>
      </c>
      <c r="O1896" s="95">
        <f t="shared" si="778"/>
        <v>9656919582.3299999</v>
      </c>
      <c r="P1896" s="95">
        <f t="shared" si="778"/>
        <v>5476734781.4700003</v>
      </c>
      <c r="Q1896" s="97">
        <f t="shared" si="778"/>
        <v>5366431624.4700003</v>
      </c>
    </row>
    <row r="1897" spans="1:17" ht="31.8" thickBot="1" x14ac:dyDescent="0.35">
      <c r="A1897" s="118" t="s">
        <v>443</v>
      </c>
      <c r="B1897" s="15" t="s">
        <v>255</v>
      </c>
      <c r="C1897" s="53"/>
      <c r="D1897" s="53"/>
      <c r="E1897" s="21"/>
      <c r="F1897" s="85" t="s">
        <v>256</v>
      </c>
      <c r="G1897" s="95">
        <f t="shared" si="777"/>
        <v>15000000000</v>
      </c>
      <c r="H1897" s="95">
        <f t="shared" si="777"/>
        <v>0</v>
      </c>
      <c r="I1897" s="95">
        <f t="shared" si="777"/>
        <v>0</v>
      </c>
      <c r="J1897" s="95">
        <f t="shared" si="777"/>
        <v>0</v>
      </c>
      <c r="K1897" s="95">
        <f t="shared" si="777"/>
        <v>0</v>
      </c>
      <c r="L1897" s="95">
        <f t="shared" si="774"/>
        <v>0</v>
      </c>
      <c r="M1897" s="95">
        <f>+M1898</f>
        <v>15000000000</v>
      </c>
      <c r="N1897" s="95">
        <f t="shared" si="778"/>
        <v>10823344450.52</v>
      </c>
      <c r="O1897" s="95">
        <f t="shared" si="778"/>
        <v>9656919582.3299999</v>
      </c>
      <c r="P1897" s="95">
        <f t="shared" si="778"/>
        <v>5476734781.4700003</v>
      </c>
      <c r="Q1897" s="97">
        <f t="shared" si="778"/>
        <v>5366431624.4700003</v>
      </c>
    </row>
    <row r="1898" spans="1:17" ht="47.4" thickBot="1" x14ac:dyDescent="0.35">
      <c r="A1898" s="118" t="s">
        <v>443</v>
      </c>
      <c r="B1898" s="15" t="s">
        <v>257</v>
      </c>
      <c r="C1898" s="53"/>
      <c r="D1898" s="53"/>
      <c r="E1898" s="21"/>
      <c r="F1898" s="85" t="s">
        <v>258</v>
      </c>
      <c r="G1898" s="95">
        <f>SUM(G1899:G1901)</f>
        <v>15000000000</v>
      </c>
      <c r="H1898" s="95">
        <f>SUM(H1899:H1901)</f>
        <v>0</v>
      </c>
      <c r="I1898" s="95">
        <f>SUM(I1899:I1901)</f>
        <v>0</v>
      </c>
      <c r="J1898" s="95">
        <f>SUM(J1899:J1901)</f>
        <v>0</v>
      </c>
      <c r="K1898" s="95">
        <f>SUM(K1899:K1901)</f>
        <v>0</v>
      </c>
      <c r="L1898" s="95">
        <f t="shared" si="774"/>
        <v>0</v>
      </c>
      <c r="M1898" s="95">
        <f>SUM(M1899:M1901)</f>
        <v>15000000000</v>
      </c>
      <c r="N1898" s="95">
        <f t="shared" ref="N1898:Q1898" si="779">SUM(N1899:N1901)</f>
        <v>10823344450.52</v>
      </c>
      <c r="O1898" s="95">
        <f t="shared" si="779"/>
        <v>9656919582.3299999</v>
      </c>
      <c r="P1898" s="95">
        <f t="shared" si="779"/>
        <v>5476734781.4700003</v>
      </c>
      <c r="Q1898" s="97">
        <f t="shared" si="779"/>
        <v>5366431624.4700003</v>
      </c>
    </row>
    <row r="1899" spans="1:17" ht="18.600000000000001" thickBot="1" x14ac:dyDescent="0.35">
      <c r="A1899" s="118" t="s">
        <v>443</v>
      </c>
      <c r="B1899" s="20" t="s">
        <v>259</v>
      </c>
      <c r="C1899" s="21" t="s">
        <v>175</v>
      </c>
      <c r="D1899" s="21">
        <v>11</v>
      </c>
      <c r="E1899" s="21" t="s">
        <v>22</v>
      </c>
      <c r="F1899" s="88" t="s">
        <v>211</v>
      </c>
      <c r="G1899" s="90">
        <v>6455000000</v>
      </c>
      <c r="H1899" s="90">
        <v>0</v>
      </c>
      <c r="I1899" s="90">
        <v>0</v>
      </c>
      <c r="J1899" s="90">
        <v>0</v>
      </c>
      <c r="K1899" s="90">
        <v>0</v>
      </c>
      <c r="L1899" s="90">
        <f t="shared" si="774"/>
        <v>0</v>
      </c>
      <c r="M1899" s="90">
        <f>+G1899+L1899</f>
        <v>6455000000</v>
      </c>
      <c r="N1899" s="90">
        <v>6347173626.2600002</v>
      </c>
      <c r="O1899" s="90">
        <v>6270265876.2600002</v>
      </c>
      <c r="P1899" s="90">
        <v>3595758418.8099999</v>
      </c>
      <c r="Q1899" s="91">
        <v>3507222877.8099999</v>
      </c>
    </row>
    <row r="1900" spans="1:17" ht="18.600000000000001" thickBot="1" x14ac:dyDescent="0.35">
      <c r="A1900" s="118" t="s">
        <v>443</v>
      </c>
      <c r="B1900" s="20" t="s">
        <v>259</v>
      </c>
      <c r="C1900" s="21" t="s">
        <v>175</v>
      </c>
      <c r="D1900" s="21">
        <v>54</v>
      </c>
      <c r="E1900" s="21" t="s">
        <v>22</v>
      </c>
      <c r="F1900" s="88" t="s">
        <v>211</v>
      </c>
      <c r="G1900" s="90">
        <v>1000000000</v>
      </c>
      <c r="H1900" s="90">
        <v>0</v>
      </c>
      <c r="I1900" s="90">
        <v>0</v>
      </c>
      <c r="J1900" s="90">
        <v>0</v>
      </c>
      <c r="K1900" s="90">
        <v>0</v>
      </c>
      <c r="L1900" s="90">
        <f t="shared" si="774"/>
        <v>0</v>
      </c>
      <c r="M1900" s="90">
        <f>+G1900+L1900</f>
        <v>1000000000</v>
      </c>
      <c r="N1900" s="90">
        <v>954203676.79999995</v>
      </c>
      <c r="O1900" s="90">
        <v>448494528.80000001</v>
      </c>
      <c r="P1900" s="90">
        <v>223853740</v>
      </c>
      <c r="Q1900" s="91">
        <v>222505900</v>
      </c>
    </row>
    <row r="1901" spans="1:17" ht="18.600000000000001" thickBot="1" x14ac:dyDescent="0.35">
      <c r="A1901" s="118" t="s">
        <v>443</v>
      </c>
      <c r="B1901" s="20" t="s">
        <v>259</v>
      </c>
      <c r="C1901" s="21" t="s">
        <v>21</v>
      </c>
      <c r="D1901" s="21">
        <v>20</v>
      </c>
      <c r="E1901" s="21" t="s">
        <v>22</v>
      </c>
      <c r="F1901" s="88" t="s">
        <v>211</v>
      </c>
      <c r="G1901" s="90">
        <v>7545000000</v>
      </c>
      <c r="H1901" s="90">
        <v>0</v>
      </c>
      <c r="I1901" s="90">
        <v>0</v>
      </c>
      <c r="J1901" s="90">
        <v>0</v>
      </c>
      <c r="K1901" s="90">
        <v>0</v>
      </c>
      <c r="L1901" s="90">
        <f t="shared" si="774"/>
        <v>0</v>
      </c>
      <c r="M1901" s="90">
        <f>+G1901+L1901</f>
        <v>7545000000</v>
      </c>
      <c r="N1901" s="90">
        <v>3521967147.46</v>
      </c>
      <c r="O1901" s="90">
        <v>2938159177.27</v>
      </c>
      <c r="P1901" s="90">
        <v>1657122622.6600001</v>
      </c>
      <c r="Q1901" s="91">
        <v>1636702846.6600001</v>
      </c>
    </row>
    <row r="1902" spans="1:17" ht="63" thickBot="1" x14ac:dyDescent="0.35">
      <c r="A1902" s="118" t="s">
        <v>443</v>
      </c>
      <c r="B1902" s="15" t="s">
        <v>260</v>
      </c>
      <c r="C1902" s="53"/>
      <c r="D1902" s="53"/>
      <c r="E1902" s="21"/>
      <c r="F1902" s="85" t="s">
        <v>261</v>
      </c>
      <c r="G1902" s="95">
        <f t="shared" ref="G1902:K1904" si="780">+G1903</f>
        <v>232164420822</v>
      </c>
      <c r="H1902" s="95">
        <f t="shared" si="780"/>
        <v>0</v>
      </c>
      <c r="I1902" s="95">
        <f t="shared" si="780"/>
        <v>0</v>
      </c>
      <c r="J1902" s="95">
        <f t="shared" si="780"/>
        <v>0</v>
      </c>
      <c r="K1902" s="95">
        <f t="shared" si="780"/>
        <v>0</v>
      </c>
      <c r="L1902" s="95">
        <f t="shared" si="774"/>
        <v>0</v>
      </c>
      <c r="M1902" s="95">
        <f>+M1903</f>
        <v>232164420822</v>
      </c>
      <c r="N1902" s="95">
        <f t="shared" ref="N1902:Q1904" si="781">+N1903</f>
        <v>232164420822</v>
      </c>
      <c r="O1902" s="95">
        <f t="shared" si="781"/>
        <v>232164420822</v>
      </c>
      <c r="P1902" s="95">
        <f t="shared" si="781"/>
        <v>0</v>
      </c>
      <c r="Q1902" s="97">
        <f t="shared" si="781"/>
        <v>0</v>
      </c>
    </row>
    <row r="1903" spans="1:17" ht="63" thickBot="1" x14ac:dyDescent="0.35">
      <c r="A1903" s="118" t="s">
        <v>443</v>
      </c>
      <c r="B1903" s="15" t="s">
        <v>262</v>
      </c>
      <c r="C1903" s="21"/>
      <c r="D1903" s="21"/>
      <c r="E1903" s="21"/>
      <c r="F1903" s="104" t="s">
        <v>261</v>
      </c>
      <c r="G1903" s="95">
        <f t="shared" si="780"/>
        <v>232164420822</v>
      </c>
      <c r="H1903" s="95">
        <f t="shared" si="780"/>
        <v>0</v>
      </c>
      <c r="I1903" s="95">
        <f t="shared" si="780"/>
        <v>0</v>
      </c>
      <c r="J1903" s="95">
        <f t="shared" si="780"/>
        <v>0</v>
      </c>
      <c r="K1903" s="95">
        <f t="shared" si="780"/>
        <v>0</v>
      </c>
      <c r="L1903" s="95">
        <f t="shared" si="774"/>
        <v>0</v>
      </c>
      <c r="M1903" s="95">
        <f>+M1904</f>
        <v>232164420822</v>
      </c>
      <c r="N1903" s="95">
        <f t="shared" si="781"/>
        <v>232164420822</v>
      </c>
      <c r="O1903" s="95">
        <f t="shared" si="781"/>
        <v>232164420822</v>
      </c>
      <c r="P1903" s="95">
        <f t="shared" si="781"/>
        <v>0</v>
      </c>
      <c r="Q1903" s="97">
        <f t="shared" si="781"/>
        <v>0</v>
      </c>
    </row>
    <row r="1904" spans="1:17" ht="18.600000000000001" thickBot="1" x14ac:dyDescent="0.35">
      <c r="A1904" s="118" t="s">
        <v>443</v>
      </c>
      <c r="B1904" s="15" t="s">
        <v>263</v>
      </c>
      <c r="C1904" s="21"/>
      <c r="D1904" s="21"/>
      <c r="E1904" s="21"/>
      <c r="F1904" s="85" t="s">
        <v>221</v>
      </c>
      <c r="G1904" s="95">
        <f t="shared" si="780"/>
        <v>232164420822</v>
      </c>
      <c r="H1904" s="95">
        <f t="shared" si="780"/>
        <v>0</v>
      </c>
      <c r="I1904" s="95">
        <f t="shared" si="780"/>
        <v>0</v>
      </c>
      <c r="J1904" s="95">
        <f t="shared" si="780"/>
        <v>0</v>
      </c>
      <c r="K1904" s="95">
        <f t="shared" si="780"/>
        <v>0</v>
      </c>
      <c r="L1904" s="95">
        <f t="shared" si="774"/>
        <v>0</v>
      </c>
      <c r="M1904" s="95">
        <f>+M1905</f>
        <v>232164420822</v>
      </c>
      <c r="N1904" s="95">
        <f t="shared" si="781"/>
        <v>232164420822</v>
      </c>
      <c r="O1904" s="95">
        <f t="shared" si="781"/>
        <v>232164420822</v>
      </c>
      <c r="P1904" s="95">
        <f t="shared" si="781"/>
        <v>0</v>
      </c>
      <c r="Q1904" s="97">
        <f t="shared" si="781"/>
        <v>0</v>
      </c>
    </row>
    <row r="1905" spans="1:17" ht="18.600000000000001" thickBot="1" x14ac:dyDescent="0.35">
      <c r="A1905" s="118" t="s">
        <v>443</v>
      </c>
      <c r="B1905" s="20" t="s">
        <v>264</v>
      </c>
      <c r="C1905" s="21" t="s">
        <v>175</v>
      </c>
      <c r="D1905" s="21">
        <v>11</v>
      </c>
      <c r="E1905" s="21" t="s">
        <v>22</v>
      </c>
      <c r="F1905" s="88" t="s">
        <v>211</v>
      </c>
      <c r="G1905" s="90">
        <v>232164420822</v>
      </c>
      <c r="H1905" s="90">
        <v>0</v>
      </c>
      <c r="I1905" s="90">
        <v>0</v>
      </c>
      <c r="J1905" s="90">
        <v>0</v>
      </c>
      <c r="K1905" s="90">
        <v>0</v>
      </c>
      <c r="L1905" s="90">
        <f t="shared" si="774"/>
        <v>0</v>
      </c>
      <c r="M1905" s="90">
        <f>+G1905+L1905</f>
        <v>232164420822</v>
      </c>
      <c r="N1905" s="90">
        <v>232164420822</v>
      </c>
      <c r="O1905" s="90">
        <v>232164420822</v>
      </c>
      <c r="P1905" s="90">
        <v>0</v>
      </c>
      <c r="Q1905" s="91">
        <v>0</v>
      </c>
    </row>
    <row r="1906" spans="1:17" ht="47.4" thickBot="1" x14ac:dyDescent="0.35">
      <c r="A1906" s="118" t="s">
        <v>443</v>
      </c>
      <c r="B1906" s="15" t="s">
        <v>265</v>
      </c>
      <c r="C1906" s="53"/>
      <c r="D1906" s="53"/>
      <c r="E1906" s="53"/>
      <c r="F1906" s="85" t="s">
        <v>266</v>
      </c>
      <c r="G1906" s="95">
        <f t="shared" ref="G1906:K1908" si="782">+G1907</f>
        <v>231825213115</v>
      </c>
      <c r="H1906" s="95">
        <f t="shared" si="782"/>
        <v>0</v>
      </c>
      <c r="I1906" s="95">
        <f t="shared" si="782"/>
        <v>0</v>
      </c>
      <c r="J1906" s="95">
        <f t="shared" si="782"/>
        <v>0</v>
      </c>
      <c r="K1906" s="95">
        <f t="shared" si="782"/>
        <v>0</v>
      </c>
      <c r="L1906" s="95">
        <f t="shared" si="774"/>
        <v>0</v>
      </c>
      <c r="M1906" s="95">
        <f>+M1907</f>
        <v>231825213115</v>
      </c>
      <c r="N1906" s="95">
        <f t="shared" ref="N1906:Q1908" si="783">+N1907</f>
        <v>231825213115</v>
      </c>
      <c r="O1906" s="95">
        <f t="shared" si="783"/>
        <v>231825213115</v>
      </c>
      <c r="P1906" s="95">
        <f t="shared" si="783"/>
        <v>0</v>
      </c>
      <c r="Q1906" s="97">
        <f t="shared" si="783"/>
        <v>0</v>
      </c>
    </row>
    <row r="1907" spans="1:17" ht="47.4" thickBot="1" x14ac:dyDescent="0.35">
      <c r="A1907" s="118" t="s">
        <v>443</v>
      </c>
      <c r="B1907" s="15" t="s">
        <v>267</v>
      </c>
      <c r="C1907" s="21"/>
      <c r="D1907" s="21"/>
      <c r="E1907" s="21"/>
      <c r="F1907" s="85" t="s">
        <v>266</v>
      </c>
      <c r="G1907" s="95">
        <f t="shared" si="782"/>
        <v>231825213115</v>
      </c>
      <c r="H1907" s="95">
        <f t="shared" si="782"/>
        <v>0</v>
      </c>
      <c r="I1907" s="95">
        <f t="shared" si="782"/>
        <v>0</v>
      </c>
      <c r="J1907" s="95">
        <f t="shared" si="782"/>
        <v>0</v>
      </c>
      <c r="K1907" s="95">
        <f t="shared" si="782"/>
        <v>0</v>
      </c>
      <c r="L1907" s="95">
        <f t="shared" si="774"/>
        <v>0</v>
      </c>
      <c r="M1907" s="95">
        <f>+M1908</f>
        <v>231825213115</v>
      </c>
      <c r="N1907" s="95">
        <f t="shared" si="783"/>
        <v>231825213115</v>
      </c>
      <c r="O1907" s="95">
        <f t="shared" si="783"/>
        <v>231825213115</v>
      </c>
      <c r="P1907" s="95">
        <f t="shared" si="783"/>
        <v>0</v>
      </c>
      <c r="Q1907" s="97">
        <f t="shared" si="783"/>
        <v>0</v>
      </c>
    </row>
    <row r="1908" spans="1:17" ht="18.600000000000001" thickBot="1" x14ac:dyDescent="0.35">
      <c r="A1908" s="118" t="s">
        <v>443</v>
      </c>
      <c r="B1908" s="15" t="s">
        <v>268</v>
      </c>
      <c r="C1908" s="21"/>
      <c r="D1908" s="21"/>
      <c r="E1908" s="21"/>
      <c r="F1908" s="85" t="s">
        <v>221</v>
      </c>
      <c r="G1908" s="95">
        <f t="shared" si="782"/>
        <v>231825213115</v>
      </c>
      <c r="H1908" s="95">
        <f t="shared" si="782"/>
        <v>0</v>
      </c>
      <c r="I1908" s="95">
        <f t="shared" si="782"/>
        <v>0</v>
      </c>
      <c r="J1908" s="95">
        <f t="shared" si="782"/>
        <v>0</v>
      </c>
      <c r="K1908" s="95">
        <f t="shared" si="782"/>
        <v>0</v>
      </c>
      <c r="L1908" s="95">
        <f t="shared" si="774"/>
        <v>0</v>
      </c>
      <c r="M1908" s="95">
        <f>+M1909</f>
        <v>231825213115</v>
      </c>
      <c r="N1908" s="95">
        <f t="shared" si="783"/>
        <v>231825213115</v>
      </c>
      <c r="O1908" s="95">
        <f t="shared" si="783"/>
        <v>231825213115</v>
      </c>
      <c r="P1908" s="95">
        <f t="shared" si="783"/>
        <v>0</v>
      </c>
      <c r="Q1908" s="97">
        <f t="shared" si="783"/>
        <v>0</v>
      </c>
    </row>
    <row r="1909" spans="1:17" ht="18.600000000000001" thickBot="1" x14ac:dyDescent="0.35">
      <c r="A1909" s="118" t="s">
        <v>443</v>
      </c>
      <c r="B1909" s="20" t="s">
        <v>269</v>
      </c>
      <c r="C1909" s="21" t="s">
        <v>175</v>
      </c>
      <c r="D1909" s="21">
        <v>11</v>
      </c>
      <c r="E1909" s="21" t="s">
        <v>22</v>
      </c>
      <c r="F1909" s="88" t="s">
        <v>211</v>
      </c>
      <c r="G1909" s="90">
        <v>231825213115</v>
      </c>
      <c r="H1909" s="90">
        <v>0</v>
      </c>
      <c r="I1909" s="90">
        <v>0</v>
      </c>
      <c r="J1909" s="90">
        <v>0</v>
      </c>
      <c r="K1909" s="90">
        <v>0</v>
      </c>
      <c r="L1909" s="90">
        <f t="shared" si="774"/>
        <v>0</v>
      </c>
      <c r="M1909" s="90">
        <f>+G1909+L1909</f>
        <v>231825213115</v>
      </c>
      <c r="N1909" s="90">
        <v>231825213115</v>
      </c>
      <c r="O1909" s="90">
        <v>231825213115</v>
      </c>
      <c r="P1909" s="90">
        <v>0</v>
      </c>
      <c r="Q1909" s="91">
        <v>0</v>
      </c>
    </row>
    <row r="1910" spans="1:17" ht="63" thickBot="1" x14ac:dyDescent="0.35">
      <c r="A1910" s="118" t="s">
        <v>443</v>
      </c>
      <c r="B1910" s="15" t="s">
        <v>270</v>
      </c>
      <c r="C1910" s="53"/>
      <c r="D1910" s="53"/>
      <c r="E1910" s="53"/>
      <c r="F1910" s="85" t="s">
        <v>271</v>
      </c>
      <c r="G1910" s="95">
        <f t="shared" ref="G1910:K1912" si="784">+G1911</f>
        <v>126080065359</v>
      </c>
      <c r="H1910" s="95">
        <f t="shared" si="784"/>
        <v>0</v>
      </c>
      <c r="I1910" s="95">
        <f t="shared" si="784"/>
        <v>0</v>
      </c>
      <c r="J1910" s="95">
        <f t="shared" si="784"/>
        <v>0</v>
      </c>
      <c r="K1910" s="95">
        <f t="shared" si="784"/>
        <v>0</v>
      </c>
      <c r="L1910" s="95">
        <f t="shared" si="774"/>
        <v>0</v>
      </c>
      <c r="M1910" s="95">
        <f>+M1911</f>
        <v>126080065359</v>
      </c>
      <c r="N1910" s="95">
        <f t="shared" ref="N1910:Q1912" si="785">+N1911</f>
        <v>126080065359</v>
      </c>
      <c r="O1910" s="95">
        <f t="shared" si="785"/>
        <v>126080065359</v>
      </c>
      <c r="P1910" s="95">
        <f t="shared" si="785"/>
        <v>0</v>
      </c>
      <c r="Q1910" s="97">
        <f t="shared" si="785"/>
        <v>0</v>
      </c>
    </row>
    <row r="1911" spans="1:17" ht="63" thickBot="1" x14ac:dyDescent="0.35">
      <c r="A1911" s="118" t="s">
        <v>443</v>
      </c>
      <c r="B1911" s="15" t="s">
        <v>272</v>
      </c>
      <c r="C1911" s="21"/>
      <c r="D1911" s="21"/>
      <c r="E1911" s="21"/>
      <c r="F1911" s="104" t="s">
        <v>271</v>
      </c>
      <c r="G1911" s="95">
        <f t="shared" si="784"/>
        <v>126080065359</v>
      </c>
      <c r="H1911" s="95">
        <f t="shared" si="784"/>
        <v>0</v>
      </c>
      <c r="I1911" s="95">
        <f t="shared" si="784"/>
        <v>0</v>
      </c>
      <c r="J1911" s="95">
        <f t="shared" si="784"/>
        <v>0</v>
      </c>
      <c r="K1911" s="95">
        <f t="shared" si="784"/>
        <v>0</v>
      </c>
      <c r="L1911" s="95">
        <f t="shared" si="774"/>
        <v>0</v>
      </c>
      <c r="M1911" s="95">
        <f>+M1912</f>
        <v>126080065359</v>
      </c>
      <c r="N1911" s="95">
        <f t="shared" si="785"/>
        <v>126080065359</v>
      </c>
      <c r="O1911" s="95">
        <f t="shared" si="785"/>
        <v>126080065359</v>
      </c>
      <c r="P1911" s="95">
        <f t="shared" si="785"/>
        <v>0</v>
      </c>
      <c r="Q1911" s="97">
        <f t="shared" si="785"/>
        <v>0</v>
      </c>
    </row>
    <row r="1912" spans="1:17" ht="18.600000000000001" thickBot="1" x14ac:dyDescent="0.35">
      <c r="A1912" s="118" t="s">
        <v>443</v>
      </c>
      <c r="B1912" s="15" t="s">
        <v>273</v>
      </c>
      <c r="C1912" s="21"/>
      <c r="D1912" s="21"/>
      <c r="E1912" s="21"/>
      <c r="F1912" s="85" t="s">
        <v>221</v>
      </c>
      <c r="G1912" s="95">
        <f t="shared" si="784"/>
        <v>126080065359</v>
      </c>
      <c r="H1912" s="95">
        <f t="shared" si="784"/>
        <v>0</v>
      </c>
      <c r="I1912" s="95">
        <f t="shared" si="784"/>
        <v>0</v>
      </c>
      <c r="J1912" s="95">
        <f t="shared" si="784"/>
        <v>0</v>
      </c>
      <c r="K1912" s="95">
        <f t="shared" si="784"/>
        <v>0</v>
      </c>
      <c r="L1912" s="95">
        <f t="shared" si="774"/>
        <v>0</v>
      </c>
      <c r="M1912" s="95">
        <f>+M1913</f>
        <v>126080065359</v>
      </c>
      <c r="N1912" s="95">
        <f t="shared" si="785"/>
        <v>126080065359</v>
      </c>
      <c r="O1912" s="95">
        <f t="shared" si="785"/>
        <v>126080065359</v>
      </c>
      <c r="P1912" s="95">
        <f t="shared" si="785"/>
        <v>0</v>
      </c>
      <c r="Q1912" s="97">
        <f t="shared" si="785"/>
        <v>0</v>
      </c>
    </row>
    <row r="1913" spans="1:17" ht="18.600000000000001" thickBot="1" x14ac:dyDescent="0.35">
      <c r="A1913" s="118" t="s">
        <v>443</v>
      </c>
      <c r="B1913" s="20" t="s">
        <v>274</v>
      </c>
      <c r="C1913" s="21" t="s">
        <v>175</v>
      </c>
      <c r="D1913" s="21">
        <v>11</v>
      </c>
      <c r="E1913" s="21" t="s">
        <v>22</v>
      </c>
      <c r="F1913" s="88" t="s">
        <v>211</v>
      </c>
      <c r="G1913" s="90">
        <v>126080065359</v>
      </c>
      <c r="H1913" s="90">
        <v>0</v>
      </c>
      <c r="I1913" s="90">
        <v>0</v>
      </c>
      <c r="J1913" s="90">
        <v>0</v>
      </c>
      <c r="K1913" s="90">
        <v>0</v>
      </c>
      <c r="L1913" s="90">
        <f t="shared" si="774"/>
        <v>0</v>
      </c>
      <c r="M1913" s="90">
        <f>+G1913+L1913</f>
        <v>126080065359</v>
      </c>
      <c r="N1913" s="90">
        <v>126080065359</v>
      </c>
      <c r="O1913" s="90">
        <v>126080065359</v>
      </c>
      <c r="P1913" s="90">
        <v>0</v>
      </c>
      <c r="Q1913" s="91">
        <v>0</v>
      </c>
    </row>
    <row r="1914" spans="1:17" ht="63" thickBot="1" x14ac:dyDescent="0.35">
      <c r="A1914" s="118" t="s">
        <v>443</v>
      </c>
      <c r="B1914" s="15" t="s">
        <v>275</v>
      </c>
      <c r="C1914" s="53"/>
      <c r="D1914" s="53"/>
      <c r="E1914" s="53"/>
      <c r="F1914" s="85" t="s">
        <v>276</v>
      </c>
      <c r="G1914" s="95">
        <f t="shared" ref="G1914:K1916" si="786">+G1915</f>
        <v>91282312485</v>
      </c>
      <c r="H1914" s="95">
        <f t="shared" si="786"/>
        <v>0</v>
      </c>
      <c r="I1914" s="95">
        <f t="shared" si="786"/>
        <v>0</v>
      </c>
      <c r="J1914" s="95">
        <f t="shared" si="786"/>
        <v>0</v>
      </c>
      <c r="K1914" s="95">
        <f t="shared" si="786"/>
        <v>0</v>
      </c>
      <c r="L1914" s="95">
        <f t="shared" si="774"/>
        <v>0</v>
      </c>
      <c r="M1914" s="95">
        <f>+M1915</f>
        <v>91282312485</v>
      </c>
      <c r="N1914" s="95">
        <f t="shared" ref="N1914:Q1916" si="787">+N1915</f>
        <v>91282312485</v>
      </c>
      <c r="O1914" s="95">
        <f t="shared" si="787"/>
        <v>91282312485</v>
      </c>
      <c r="P1914" s="95">
        <f t="shared" si="787"/>
        <v>0</v>
      </c>
      <c r="Q1914" s="97">
        <f t="shared" si="787"/>
        <v>0</v>
      </c>
    </row>
    <row r="1915" spans="1:17" ht="63" thickBot="1" x14ac:dyDescent="0.35">
      <c r="A1915" s="118" t="s">
        <v>443</v>
      </c>
      <c r="B1915" s="15" t="s">
        <v>277</v>
      </c>
      <c r="C1915" s="21"/>
      <c r="D1915" s="21"/>
      <c r="E1915" s="21"/>
      <c r="F1915" s="104" t="s">
        <v>276</v>
      </c>
      <c r="G1915" s="95">
        <f t="shared" si="786"/>
        <v>91282312485</v>
      </c>
      <c r="H1915" s="95">
        <f t="shared" si="786"/>
        <v>0</v>
      </c>
      <c r="I1915" s="95">
        <f t="shared" si="786"/>
        <v>0</v>
      </c>
      <c r="J1915" s="95">
        <f t="shared" si="786"/>
        <v>0</v>
      </c>
      <c r="K1915" s="95">
        <f t="shared" si="786"/>
        <v>0</v>
      </c>
      <c r="L1915" s="95">
        <f t="shared" si="774"/>
        <v>0</v>
      </c>
      <c r="M1915" s="95">
        <f>+M1916</f>
        <v>91282312485</v>
      </c>
      <c r="N1915" s="95">
        <f t="shared" si="787"/>
        <v>91282312485</v>
      </c>
      <c r="O1915" s="95">
        <f t="shared" si="787"/>
        <v>91282312485</v>
      </c>
      <c r="P1915" s="95">
        <f t="shared" si="787"/>
        <v>0</v>
      </c>
      <c r="Q1915" s="97">
        <f t="shared" si="787"/>
        <v>0</v>
      </c>
    </row>
    <row r="1916" spans="1:17" ht="18.600000000000001" thickBot="1" x14ac:dyDescent="0.35">
      <c r="A1916" s="118" t="s">
        <v>443</v>
      </c>
      <c r="B1916" s="15" t="s">
        <v>278</v>
      </c>
      <c r="C1916" s="21"/>
      <c r="D1916" s="21"/>
      <c r="E1916" s="21"/>
      <c r="F1916" s="85" t="s">
        <v>221</v>
      </c>
      <c r="G1916" s="95">
        <f t="shared" si="786"/>
        <v>91282312485</v>
      </c>
      <c r="H1916" s="95">
        <f t="shared" si="786"/>
        <v>0</v>
      </c>
      <c r="I1916" s="95">
        <f t="shared" si="786"/>
        <v>0</v>
      </c>
      <c r="J1916" s="95">
        <f t="shared" si="786"/>
        <v>0</v>
      </c>
      <c r="K1916" s="95">
        <f t="shared" si="786"/>
        <v>0</v>
      </c>
      <c r="L1916" s="95">
        <f t="shared" si="774"/>
        <v>0</v>
      </c>
      <c r="M1916" s="95">
        <f>+M1917</f>
        <v>91282312485</v>
      </c>
      <c r="N1916" s="95">
        <f t="shared" si="787"/>
        <v>91282312485</v>
      </c>
      <c r="O1916" s="95">
        <f t="shared" si="787"/>
        <v>91282312485</v>
      </c>
      <c r="P1916" s="95">
        <f t="shared" si="787"/>
        <v>0</v>
      </c>
      <c r="Q1916" s="97">
        <f t="shared" si="787"/>
        <v>0</v>
      </c>
    </row>
    <row r="1917" spans="1:17" ht="18.600000000000001" thickBot="1" x14ac:dyDescent="0.35">
      <c r="A1917" s="118" t="s">
        <v>443</v>
      </c>
      <c r="B1917" s="20" t="s">
        <v>279</v>
      </c>
      <c r="C1917" s="21" t="s">
        <v>175</v>
      </c>
      <c r="D1917" s="21">
        <v>11</v>
      </c>
      <c r="E1917" s="21" t="s">
        <v>22</v>
      </c>
      <c r="F1917" s="88" t="s">
        <v>211</v>
      </c>
      <c r="G1917" s="90">
        <v>91282312485</v>
      </c>
      <c r="H1917" s="90">
        <v>0</v>
      </c>
      <c r="I1917" s="90">
        <v>0</v>
      </c>
      <c r="J1917" s="90">
        <v>0</v>
      </c>
      <c r="K1917" s="90">
        <v>0</v>
      </c>
      <c r="L1917" s="90">
        <f t="shared" si="774"/>
        <v>0</v>
      </c>
      <c r="M1917" s="90">
        <f>+G1917+L1917</f>
        <v>91282312485</v>
      </c>
      <c r="N1917" s="90">
        <v>91282312485</v>
      </c>
      <c r="O1917" s="90">
        <v>91282312485</v>
      </c>
      <c r="P1917" s="90">
        <v>0</v>
      </c>
      <c r="Q1917" s="91">
        <v>0</v>
      </c>
    </row>
    <row r="1918" spans="1:17" ht="78.599999999999994" thickBot="1" x14ac:dyDescent="0.35">
      <c r="A1918" s="118" t="s">
        <v>443</v>
      </c>
      <c r="B1918" s="15" t="s">
        <v>280</v>
      </c>
      <c r="C1918" s="53"/>
      <c r="D1918" s="53"/>
      <c r="E1918" s="53"/>
      <c r="F1918" s="85" t="s">
        <v>281</v>
      </c>
      <c r="G1918" s="95">
        <f t="shared" ref="G1918:K1920" si="788">+G1919</f>
        <v>175214577228</v>
      </c>
      <c r="H1918" s="95">
        <f t="shared" si="788"/>
        <v>0</v>
      </c>
      <c r="I1918" s="95">
        <f t="shared" si="788"/>
        <v>0</v>
      </c>
      <c r="J1918" s="95">
        <f t="shared" si="788"/>
        <v>0</v>
      </c>
      <c r="K1918" s="95">
        <f t="shared" si="788"/>
        <v>0</v>
      </c>
      <c r="L1918" s="95">
        <f t="shared" si="774"/>
        <v>0</v>
      </c>
      <c r="M1918" s="95">
        <f>+M1919</f>
        <v>175214577228</v>
      </c>
      <c r="N1918" s="95">
        <f t="shared" ref="N1918:Q1920" si="789">+N1919</f>
        <v>175214577228</v>
      </c>
      <c r="O1918" s="95">
        <f t="shared" si="789"/>
        <v>175214577228</v>
      </c>
      <c r="P1918" s="95">
        <f t="shared" si="789"/>
        <v>8358018752</v>
      </c>
      <c r="Q1918" s="97">
        <f t="shared" si="789"/>
        <v>8358018752</v>
      </c>
    </row>
    <row r="1919" spans="1:17" ht="78.599999999999994" thickBot="1" x14ac:dyDescent="0.35">
      <c r="A1919" s="118" t="s">
        <v>443</v>
      </c>
      <c r="B1919" s="15" t="s">
        <v>282</v>
      </c>
      <c r="C1919" s="21"/>
      <c r="D1919" s="21"/>
      <c r="E1919" s="21"/>
      <c r="F1919" s="104" t="s">
        <v>281</v>
      </c>
      <c r="G1919" s="95">
        <f t="shared" si="788"/>
        <v>175214577228</v>
      </c>
      <c r="H1919" s="95">
        <f t="shared" si="788"/>
        <v>0</v>
      </c>
      <c r="I1919" s="95">
        <f t="shared" si="788"/>
        <v>0</v>
      </c>
      <c r="J1919" s="95">
        <f t="shared" si="788"/>
        <v>0</v>
      </c>
      <c r="K1919" s="95">
        <f t="shared" si="788"/>
        <v>0</v>
      </c>
      <c r="L1919" s="95">
        <f t="shared" si="774"/>
        <v>0</v>
      </c>
      <c r="M1919" s="95">
        <f>+M1920</f>
        <v>175214577228</v>
      </c>
      <c r="N1919" s="95">
        <f t="shared" si="789"/>
        <v>175214577228</v>
      </c>
      <c r="O1919" s="95">
        <f t="shared" si="789"/>
        <v>175214577228</v>
      </c>
      <c r="P1919" s="95">
        <f t="shared" si="789"/>
        <v>8358018752</v>
      </c>
      <c r="Q1919" s="97">
        <f t="shared" si="789"/>
        <v>8358018752</v>
      </c>
    </row>
    <row r="1920" spans="1:17" ht="18.600000000000001" thickBot="1" x14ac:dyDescent="0.35">
      <c r="A1920" s="118" t="s">
        <v>443</v>
      </c>
      <c r="B1920" s="15" t="s">
        <v>283</v>
      </c>
      <c r="C1920" s="21"/>
      <c r="D1920" s="21"/>
      <c r="E1920" s="21"/>
      <c r="F1920" s="85" t="s">
        <v>221</v>
      </c>
      <c r="G1920" s="95">
        <f t="shared" si="788"/>
        <v>175214577228</v>
      </c>
      <c r="H1920" s="95">
        <f t="shared" si="788"/>
        <v>0</v>
      </c>
      <c r="I1920" s="95">
        <f t="shared" si="788"/>
        <v>0</v>
      </c>
      <c r="J1920" s="95">
        <f t="shared" si="788"/>
        <v>0</v>
      </c>
      <c r="K1920" s="95">
        <f t="shared" si="788"/>
        <v>0</v>
      </c>
      <c r="L1920" s="95">
        <f t="shared" si="774"/>
        <v>0</v>
      </c>
      <c r="M1920" s="95">
        <f>+M1921</f>
        <v>175214577228</v>
      </c>
      <c r="N1920" s="95">
        <f t="shared" si="789"/>
        <v>175214577228</v>
      </c>
      <c r="O1920" s="95">
        <f t="shared" si="789"/>
        <v>175214577228</v>
      </c>
      <c r="P1920" s="95">
        <f t="shared" si="789"/>
        <v>8358018752</v>
      </c>
      <c r="Q1920" s="97">
        <f t="shared" si="789"/>
        <v>8358018752</v>
      </c>
    </row>
    <row r="1921" spans="1:17" ht="18.600000000000001" thickBot="1" x14ac:dyDescent="0.35">
      <c r="A1921" s="118" t="s">
        <v>443</v>
      </c>
      <c r="B1921" s="20" t="s">
        <v>284</v>
      </c>
      <c r="C1921" s="21" t="s">
        <v>175</v>
      </c>
      <c r="D1921" s="21">
        <v>11</v>
      </c>
      <c r="E1921" s="21" t="s">
        <v>22</v>
      </c>
      <c r="F1921" s="88" t="s">
        <v>211</v>
      </c>
      <c r="G1921" s="90">
        <v>175214577228</v>
      </c>
      <c r="H1921" s="90">
        <v>0</v>
      </c>
      <c r="I1921" s="90">
        <v>0</v>
      </c>
      <c r="J1921" s="90">
        <v>0</v>
      </c>
      <c r="K1921" s="90">
        <v>0</v>
      </c>
      <c r="L1921" s="90">
        <f t="shared" si="774"/>
        <v>0</v>
      </c>
      <c r="M1921" s="90">
        <f>+G1921+L1921</f>
        <v>175214577228</v>
      </c>
      <c r="N1921" s="90">
        <v>175214577228</v>
      </c>
      <c r="O1921" s="90">
        <v>175214577228</v>
      </c>
      <c r="P1921" s="90">
        <v>8358018752</v>
      </c>
      <c r="Q1921" s="91">
        <v>8358018752</v>
      </c>
    </row>
    <row r="1922" spans="1:17" ht="47.4" thickBot="1" x14ac:dyDescent="0.35">
      <c r="A1922" s="118" t="s">
        <v>443</v>
      </c>
      <c r="B1922" s="15" t="s">
        <v>285</v>
      </c>
      <c r="C1922" s="53"/>
      <c r="D1922" s="53"/>
      <c r="E1922" s="53"/>
      <c r="F1922" s="85" t="s">
        <v>286</v>
      </c>
      <c r="G1922" s="95">
        <f t="shared" ref="G1922:K1924" si="790">+G1923</f>
        <v>109796058849</v>
      </c>
      <c r="H1922" s="95">
        <f t="shared" si="790"/>
        <v>0</v>
      </c>
      <c r="I1922" s="95">
        <f t="shared" si="790"/>
        <v>0</v>
      </c>
      <c r="J1922" s="95">
        <f t="shared" si="790"/>
        <v>0</v>
      </c>
      <c r="K1922" s="95">
        <f t="shared" si="790"/>
        <v>0</v>
      </c>
      <c r="L1922" s="95">
        <f t="shared" si="774"/>
        <v>0</v>
      </c>
      <c r="M1922" s="95">
        <f>+M1923</f>
        <v>109796058849</v>
      </c>
      <c r="N1922" s="95">
        <f t="shared" ref="N1922:Q1924" si="791">+N1923</f>
        <v>109796058849</v>
      </c>
      <c r="O1922" s="95">
        <f t="shared" si="791"/>
        <v>109796058849</v>
      </c>
      <c r="P1922" s="95">
        <f t="shared" si="791"/>
        <v>19071686158</v>
      </c>
      <c r="Q1922" s="97">
        <f t="shared" si="791"/>
        <v>19071686158</v>
      </c>
    </row>
    <row r="1923" spans="1:17" ht="47.4" thickBot="1" x14ac:dyDescent="0.35">
      <c r="A1923" s="118" t="s">
        <v>443</v>
      </c>
      <c r="B1923" s="15" t="s">
        <v>287</v>
      </c>
      <c r="C1923" s="21"/>
      <c r="D1923" s="21"/>
      <c r="E1923" s="21"/>
      <c r="F1923" s="104" t="s">
        <v>286</v>
      </c>
      <c r="G1923" s="95">
        <f t="shared" si="790"/>
        <v>109796058849</v>
      </c>
      <c r="H1923" s="95">
        <f t="shared" si="790"/>
        <v>0</v>
      </c>
      <c r="I1923" s="95">
        <f t="shared" si="790"/>
        <v>0</v>
      </c>
      <c r="J1923" s="95">
        <f t="shared" si="790"/>
        <v>0</v>
      </c>
      <c r="K1923" s="95">
        <f t="shared" si="790"/>
        <v>0</v>
      </c>
      <c r="L1923" s="95">
        <f t="shared" si="774"/>
        <v>0</v>
      </c>
      <c r="M1923" s="95">
        <f>+M1924</f>
        <v>109796058849</v>
      </c>
      <c r="N1923" s="95">
        <f t="shared" si="791"/>
        <v>109796058849</v>
      </c>
      <c r="O1923" s="95">
        <f t="shared" si="791"/>
        <v>109796058849</v>
      </c>
      <c r="P1923" s="95">
        <f t="shared" si="791"/>
        <v>19071686158</v>
      </c>
      <c r="Q1923" s="97">
        <f t="shared" si="791"/>
        <v>19071686158</v>
      </c>
    </row>
    <row r="1924" spans="1:17" ht="18.600000000000001" thickBot="1" x14ac:dyDescent="0.35">
      <c r="A1924" s="118" t="s">
        <v>443</v>
      </c>
      <c r="B1924" s="15" t="s">
        <v>288</v>
      </c>
      <c r="C1924" s="21"/>
      <c r="D1924" s="21"/>
      <c r="E1924" s="21"/>
      <c r="F1924" s="85" t="s">
        <v>221</v>
      </c>
      <c r="G1924" s="95">
        <f t="shared" si="790"/>
        <v>109796058849</v>
      </c>
      <c r="H1924" s="95">
        <f t="shared" si="790"/>
        <v>0</v>
      </c>
      <c r="I1924" s="95">
        <f t="shared" si="790"/>
        <v>0</v>
      </c>
      <c r="J1924" s="95">
        <f t="shared" si="790"/>
        <v>0</v>
      </c>
      <c r="K1924" s="95">
        <f t="shared" si="790"/>
        <v>0</v>
      </c>
      <c r="L1924" s="95">
        <f t="shared" si="774"/>
        <v>0</v>
      </c>
      <c r="M1924" s="95">
        <f>+M1925</f>
        <v>109796058849</v>
      </c>
      <c r="N1924" s="95">
        <f t="shared" si="791"/>
        <v>109796058849</v>
      </c>
      <c r="O1924" s="95">
        <f t="shared" si="791"/>
        <v>109796058849</v>
      </c>
      <c r="P1924" s="95">
        <f t="shared" si="791"/>
        <v>19071686158</v>
      </c>
      <c r="Q1924" s="97">
        <f t="shared" si="791"/>
        <v>19071686158</v>
      </c>
    </row>
    <row r="1925" spans="1:17" ht="18.600000000000001" thickBot="1" x14ac:dyDescent="0.35">
      <c r="A1925" s="118" t="s">
        <v>443</v>
      </c>
      <c r="B1925" s="20" t="s">
        <v>289</v>
      </c>
      <c r="C1925" s="53" t="s">
        <v>175</v>
      </c>
      <c r="D1925" s="53">
        <v>11</v>
      </c>
      <c r="E1925" s="21" t="s">
        <v>22</v>
      </c>
      <c r="F1925" s="88" t="s">
        <v>211</v>
      </c>
      <c r="G1925" s="90">
        <v>109796058849</v>
      </c>
      <c r="H1925" s="90">
        <v>0</v>
      </c>
      <c r="I1925" s="90">
        <v>0</v>
      </c>
      <c r="J1925" s="90">
        <v>0</v>
      </c>
      <c r="K1925" s="90">
        <v>0</v>
      </c>
      <c r="L1925" s="90">
        <f t="shared" si="774"/>
        <v>0</v>
      </c>
      <c r="M1925" s="90">
        <f>+G1925+L1925</f>
        <v>109796058849</v>
      </c>
      <c r="N1925" s="90">
        <v>109796058849</v>
      </c>
      <c r="O1925" s="90">
        <v>109796058849</v>
      </c>
      <c r="P1925" s="90">
        <v>19071686158</v>
      </c>
      <c r="Q1925" s="91">
        <v>19071686158</v>
      </c>
    </row>
    <row r="1926" spans="1:17" ht="63" thickBot="1" x14ac:dyDescent="0.35">
      <c r="A1926" s="118" t="s">
        <v>443</v>
      </c>
      <c r="B1926" s="15" t="s">
        <v>290</v>
      </c>
      <c r="C1926" s="53"/>
      <c r="D1926" s="53"/>
      <c r="E1926" s="53"/>
      <c r="F1926" s="85" t="s">
        <v>291</v>
      </c>
      <c r="G1926" s="95">
        <f t="shared" ref="G1926:K1928" si="792">+G1927</f>
        <v>216924287600</v>
      </c>
      <c r="H1926" s="95">
        <f t="shared" si="792"/>
        <v>0</v>
      </c>
      <c r="I1926" s="95">
        <f t="shared" si="792"/>
        <v>0</v>
      </c>
      <c r="J1926" s="95">
        <f t="shared" si="792"/>
        <v>0</v>
      </c>
      <c r="K1926" s="95">
        <f t="shared" si="792"/>
        <v>0</v>
      </c>
      <c r="L1926" s="95">
        <f t="shared" si="774"/>
        <v>0</v>
      </c>
      <c r="M1926" s="95">
        <f>+M1927</f>
        <v>216924287600</v>
      </c>
      <c r="N1926" s="95">
        <f t="shared" ref="N1926:Q1928" si="793">+N1927</f>
        <v>216924287600</v>
      </c>
      <c r="O1926" s="95">
        <f t="shared" si="793"/>
        <v>216924287600</v>
      </c>
      <c r="P1926" s="95">
        <f t="shared" si="793"/>
        <v>14013027754</v>
      </c>
      <c r="Q1926" s="97">
        <f t="shared" si="793"/>
        <v>14013027754</v>
      </c>
    </row>
    <row r="1927" spans="1:17" ht="63" thickBot="1" x14ac:dyDescent="0.35">
      <c r="A1927" s="118" t="s">
        <v>443</v>
      </c>
      <c r="B1927" s="15" t="s">
        <v>292</v>
      </c>
      <c r="C1927" s="21"/>
      <c r="D1927" s="21"/>
      <c r="E1927" s="21"/>
      <c r="F1927" s="104" t="s">
        <v>291</v>
      </c>
      <c r="G1927" s="95">
        <f t="shared" si="792"/>
        <v>216924287600</v>
      </c>
      <c r="H1927" s="95">
        <f t="shared" si="792"/>
        <v>0</v>
      </c>
      <c r="I1927" s="95">
        <f t="shared" si="792"/>
        <v>0</v>
      </c>
      <c r="J1927" s="95">
        <f t="shared" si="792"/>
        <v>0</v>
      </c>
      <c r="K1927" s="95">
        <f t="shared" si="792"/>
        <v>0</v>
      </c>
      <c r="L1927" s="95">
        <f t="shared" si="774"/>
        <v>0</v>
      </c>
      <c r="M1927" s="95">
        <f>+M1928</f>
        <v>216924287600</v>
      </c>
      <c r="N1927" s="95">
        <f t="shared" si="793"/>
        <v>216924287600</v>
      </c>
      <c r="O1927" s="95">
        <f t="shared" si="793"/>
        <v>216924287600</v>
      </c>
      <c r="P1927" s="95">
        <f t="shared" si="793"/>
        <v>14013027754</v>
      </c>
      <c r="Q1927" s="97">
        <f t="shared" si="793"/>
        <v>14013027754</v>
      </c>
    </row>
    <row r="1928" spans="1:17" ht="18.600000000000001" thickBot="1" x14ac:dyDescent="0.35">
      <c r="A1928" s="118" t="s">
        <v>443</v>
      </c>
      <c r="B1928" s="15" t="s">
        <v>293</v>
      </c>
      <c r="C1928" s="21"/>
      <c r="D1928" s="21"/>
      <c r="E1928" s="21"/>
      <c r="F1928" s="85" t="s">
        <v>221</v>
      </c>
      <c r="G1928" s="95">
        <f t="shared" si="792"/>
        <v>216924287600</v>
      </c>
      <c r="H1928" s="95">
        <f t="shared" si="792"/>
        <v>0</v>
      </c>
      <c r="I1928" s="95">
        <f t="shared" si="792"/>
        <v>0</v>
      </c>
      <c r="J1928" s="95">
        <f t="shared" si="792"/>
        <v>0</v>
      </c>
      <c r="K1928" s="95">
        <f t="shared" si="792"/>
        <v>0</v>
      </c>
      <c r="L1928" s="95">
        <f t="shared" si="774"/>
        <v>0</v>
      </c>
      <c r="M1928" s="95">
        <f>+M1929</f>
        <v>216924287600</v>
      </c>
      <c r="N1928" s="95">
        <f t="shared" si="793"/>
        <v>216924287600</v>
      </c>
      <c r="O1928" s="95">
        <f t="shared" si="793"/>
        <v>216924287600</v>
      </c>
      <c r="P1928" s="95">
        <f t="shared" si="793"/>
        <v>14013027754</v>
      </c>
      <c r="Q1928" s="97">
        <f t="shared" si="793"/>
        <v>14013027754</v>
      </c>
    </row>
    <row r="1929" spans="1:17" ht="18.600000000000001" thickBot="1" x14ac:dyDescent="0.35">
      <c r="A1929" s="118" t="s">
        <v>443</v>
      </c>
      <c r="B1929" s="20" t="s">
        <v>294</v>
      </c>
      <c r="C1929" s="21" t="s">
        <v>175</v>
      </c>
      <c r="D1929" s="21">
        <v>11</v>
      </c>
      <c r="E1929" s="21" t="s">
        <v>22</v>
      </c>
      <c r="F1929" s="88" t="s">
        <v>211</v>
      </c>
      <c r="G1929" s="90">
        <v>216924287600</v>
      </c>
      <c r="H1929" s="90">
        <v>0</v>
      </c>
      <c r="I1929" s="90">
        <v>0</v>
      </c>
      <c r="J1929" s="90">
        <v>0</v>
      </c>
      <c r="K1929" s="90">
        <v>0</v>
      </c>
      <c r="L1929" s="90">
        <f t="shared" si="774"/>
        <v>0</v>
      </c>
      <c r="M1929" s="90">
        <f>+G1929+L1929</f>
        <v>216924287600</v>
      </c>
      <c r="N1929" s="90">
        <v>216924287600</v>
      </c>
      <c r="O1929" s="90">
        <v>216924287600</v>
      </c>
      <c r="P1929" s="90">
        <v>14013027754</v>
      </c>
      <c r="Q1929" s="91">
        <v>14013027754</v>
      </c>
    </row>
    <row r="1930" spans="1:17" ht="63" thickBot="1" x14ac:dyDescent="0.35">
      <c r="A1930" s="118" t="s">
        <v>443</v>
      </c>
      <c r="B1930" s="15" t="s">
        <v>295</v>
      </c>
      <c r="C1930" s="53"/>
      <c r="D1930" s="53"/>
      <c r="E1930" s="53"/>
      <c r="F1930" s="85" t="s">
        <v>296</v>
      </c>
      <c r="G1930" s="95">
        <f t="shared" ref="G1930:K1932" si="794">+G1931</f>
        <v>263086153404</v>
      </c>
      <c r="H1930" s="95">
        <f t="shared" si="794"/>
        <v>0</v>
      </c>
      <c r="I1930" s="95">
        <f t="shared" si="794"/>
        <v>0</v>
      </c>
      <c r="J1930" s="95">
        <f t="shared" si="794"/>
        <v>0</v>
      </c>
      <c r="K1930" s="95">
        <f t="shared" si="794"/>
        <v>0</v>
      </c>
      <c r="L1930" s="95">
        <f t="shared" si="774"/>
        <v>0</v>
      </c>
      <c r="M1930" s="95">
        <f>+M1931</f>
        <v>263086153404</v>
      </c>
      <c r="N1930" s="95">
        <f t="shared" ref="N1930:Q1932" si="795">+N1931</f>
        <v>263086153404</v>
      </c>
      <c r="O1930" s="95">
        <f t="shared" si="795"/>
        <v>263086153404</v>
      </c>
      <c r="P1930" s="95">
        <f t="shared" si="795"/>
        <v>0</v>
      </c>
      <c r="Q1930" s="97">
        <f t="shared" si="795"/>
        <v>0</v>
      </c>
    </row>
    <row r="1931" spans="1:17" ht="63" thickBot="1" x14ac:dyDescent="0.35">
      <c r="A1931" s="118" t="s">
        <v>443</v>
      </c>
      <c r="B1931" s="15" t="s">
        <v>297</v>
      </c>
      <c r="C1931" s="21"/>
      <c r="D1931" s="21"/>
      <c r="E1931" s="21"/>
      <c r="F1931" s="104" t="s">
        <v>296</v>
      </c>
      <c r="G1931" s="95">
        <f t="shared" si="794"/>
        <v>263086153404</v>
      </c>
      <c r="H1931" s="95">
        <f t="shared" si="794"/>
        <v>0</v>
      </c>
      <c r="I1931" s="95">
        <f t="shared" si="794"/>
        <v>0</v>
      </c>
      <c r="J1931" s="95">
        <f t="shared" si="794"/>
        <v>0</v>
      </c>
      <c r="K1931" s="95">
        <f t="shared" si="794"/>
        <v>0</v>
      </c>
      <c r="L1931" s="95">
        <f t="shared" si="774"/>
        <v>0</v>
      </c>
      <c r="M1931" s="95">
        <f>+M1932</f>
        <v>263086153404</v>
      </c>
      <c r="N1931" s="95">
        <f t="shared" si="795"/>
        <v>263086153404</v>
      </c>
      <c r="O1931" s="95">
        <f t="shared" si="795"/>
        <v>263086153404</v>
      </c>
      <c r="P1931" s="95">
        <f t="shared" si="795"/>
        <v>0</v>
      </c>
      <c r="Q1931" s="97">
        <f t="shared" si="795"/>
        <v>0</v>
      </c>
    </row>
    <row r="1932" spans="1:17" ht="18.600000000000001" thickBot="1" x14ac:dyDescent="0.35">
      <c r="A1932" s="118" t="s">
        <v>443</v>
      </c>
      <c r="B1932" s="15" t="s">
        <v>298</v>
      </c>
      <c r="C1932" s="21"/>
      <c r="D1932" s="21"/>
      <c r="E1932" s="21"/>
      <c r="F1932" s="85" t="s">
        <v>221</v>
      </c>
      <c r="G1932" s="95">
        <f t="shared" si="794"/>
        <v>263086153404</v>
      </c>
      <c r="H1932" s="95">
        <f t="shared" si="794"/>
        <v>0</v>
      </c>
      <c r="I1932" s="95">
        <f t="shared" si="794"/>
        <v>0</v>
      </c>
      <c r="J1932" s="95">
        <f t="shared" si="794"/>
        <v>0</v>
      </c>
      <c r="K1932" s="95">
        <f t="shared" si="794"/>
        <v>0</v>
      </c>
      <c r="L1932" s="95">
        <f t="shared" si="774"/>
        <v>0</v>
      </c>
      <c r="M1932" s="95">
        <f>+M1933</f>
        <v>263086153404</v>
      </c>
      <c r="N1932" s="95">
        <f t="shared" si="795"/>
        <v>263086153404</v>
      </c>
      <c r="O1932" s="95">
        <f t="shared" si="795"/>
        <v>263086153404</v>
      </c>
      <c r="P1932" s="95">
        <f t="shared" si="795"/>
        <v>0</v>
      </c>
      <c r="Q1932" s="97">
        <f t="shared" si="795"/>
        <v>0</v>
      </c>
    </row>
    <row r="1933" spans="1:17" ht="18.600000000000001" thickBot="1" x14ac:dyDescent="0.35">
      <c r="A1933" s="118" t="s">
        <v>443</v>
      </c>
      <c r="B1933" s="20" t="s">
        <v>299</v>
      </c>
      <c r="C1933" s="21" t="s">
        <v>175</v>
      </c>
      <c r="D1933" s="21">
        <v>11</v>
      </c>
      <c r="E1933" s="21" t="s">
        <v>22</v>
      </c>
      <c r="F1933" s="88" t="s">
        <v>211</v>
      </c>
      <c r="G1933" s="90">
        <v>263086153404</v>
      </c>
      <c r="H1933" s="90">
        <v>0</v>
      </c>
      <c r="I1933" s="90">
        <v>0</v>
      </c>
      <c r="J1933" s="90">
        <v>0</v>
      </c>
      <c r="K1933" s="90">
        <v>0</v>
      </c>
      <c r="L1933" s="90">
        <f t="shared" si="774"/>
        <v>0</v>
      </c>
      <c r="M1933" s="90">
        <f>+G1933+L1933</f>
        <v>263086153404</v>
      </c>
      <c r="N1933" s="90">
        <v>263086153404</v>
      </c>
      <c r="O1933" s="90">
        <v>263086153404</v>
      </c>
      <c r="P1933" s="90">
        <v>0</v>
      </c>
      <c r="Q1933" s="91">
        <v>0</v>
      </c>
    </row>
    <row r="1934" spans="1:17" ht="63" thickBot="1" x14ac:dyDescent="0.35">
      <c r="A1934" s="118" t="s">
        <v>443</v>
      </c>
      <c r="B1934" s="15" t="s">
        <v>300</v>
      </c>
      <c r="C1934" s="53"/>
      <c r="D1934" s="53"/>
      <c r="E1934" s="53"/>
      <c r="F1934" s="85" t="s">
        <v>301</v>
      </c>
      <c r="G1934" s="95">
        <f t="shared" ref="G1934:K1936" si="796">+G1935</f>
        <v>138383140985</v>
      </c>
      <c r="H1934" s="95">
        <f t="shared" si="796"/>
        <v>0</v>
      </c>
      <c r="I1934" s="95">
        <f t="shared" si="796"/>
        <v>0</v>
      </c>
      <c r="J1934" s="95">
        <f t="shared" si="796"/>
        <v>0</v>
      </c>
      <c r="K1934" s="95">
        <f t="shared" si="796"/>
        <v>0</v>
      </c>
      <c r="L1934" s="95">
        <f t="shared" si="774"/>
        <v>0</v>
      </c>
      <c r="M1934" s="95">
        <f>+M1935</f>
        <v>138383140985</v>
      </c>
      <c r="N1934" s="95">
        <f t="shared" ref="N1934:Q1936" si="797">+N1935</f>
        <v>138383140985</v>
      </c>
      <c r="O1934" s="95">
        <f t="shared" si="797"/>
        <v>138383140985</v>
      </c>
      <c r="P1934" s="95">
        <f t="shared" si="797"/>
        <v>27914520438</v>
      </c>
      <c r="Q1934" s="97">
        <f t="shared" si="797"/>
        <v>27914520438</v>
      </c>
    </row>
    <row r="1935" spans="1:17" ht="63" thickBot="1" x14ac:dyDescent="0.35">
      <c r="A1935" s="118" t="s">
        <v>443</v>
      </c>
      <c r="B1935" s="15" t="s">
        <v>302</v>
      </c>
      <c r="C1935" s="21"/>
      <c r="D1935" s="21"/>
      <c r="E1935" s="21"/>
      <c r="F1935" s="104" t="s">
        <v>301</v>
      </c>
      <c r="G1935" s="95">
        <f t="shared" si="796"/>
        <v>138383140985</v>
      </c>
      <c r="H1935" s="95">
        <f t="shared" si="796"/>
        <v>0</v>
      </c>
      <c r="I1935" s="95">
        <f t="shared" si="796"/>
        <v>0</v>
      </c>
      <c r="J1935" s="95">
        <f t="shared" si="796"/>
        <v>0</v>
      </c>
      <c r="K1935" s="95">
        <f t="shared" si="796"/>
        <v>0</v>
      </c>
      <c r="L1935" s="95">
        <f t="shared" si="774"/>
        <v>0</v>
      </c>
      <c r="M1935" s="95">
        <f>+M1936</f>
        <v>138383140985</v>
      </c>
      <c r="N1935" s="95">
        <f t="shared" si="797"/>
        <v>138383140985</v>
      </c>
      <c r="O1935" s="95">
        <f t="shared" si="797"/>
        <v>138383140985</v>
      </c>
      <c r="P1935" s="95">
        <f t="shared" si="797"/>
        <v>27914520438</v>
      </c>
      <c r="Q1935" s="97">
        <f t="shared" si="797"/>
        <v>27914520438</v>
      </c>
    </row>
    <row r="1936" spans="1:17" ht="18.600000000000001" thickBot="1" x14ac:dyDescent="0.35">
      <c r="A1936" s="118" t="s">
        <v>443</v>
      </c>
      <c r="B1936" s="15" t="s">
        <v>303</v>
      </c>
      <c r="C1936" s="21"/>
      <c r="D1936" s="21"/>
      <c r="E1936" s="21"/>
      <c r="F1936" s="85" t="s">
        <v>221</v>
      </c>
      <c r="G1936" s="95">
        <f t="shared" si="796"/>
        <v>138383140985</v>
      </c>
      <c r="H1936" s="95">
        <f t="shared" si="796"/>
        <v>0</v>
      </c>
      <c r="I1936" s="95">
        <f t="shared" si="796"/>
        <v>0</v>
      </c>
      <c r="J1936" s="95">
        <f t="shared" si="796"/>
        <v>0</v>
      </c>
      <c r="K1936" s="95">
        <f t="shared" si="796"/>
        <v>0</v>
      </c>
      <c r="L1936" s="95">
        <f t="shared" si="774"/>
        <v>0</v>
      </c>
      <c r="M1936" s="95">
        <f>+M1937</f>
        <v>138383140985</v>
      </c>
      <c r="N1936" s="95">
        <f t="shared" si="797"/>
        <v>138383140985</v>
      </c>
      <c r="O1936" s="95">
        <f t="shared" si="797"/>
        <v>138383140985</v>
      </c>
      <c r="P1936" s="95">
        <f t="shared" si="797"/>
        <v>27914520438</v>
      </c>
      <c r="Q1936" s="97">
        <f t="shared" si="797"/>
        <v>27914520438</v>
      </c>
    </row>
    <row r="1937" spans="1:17" ht="18.600000000000001" thickBot="1" x14ac:dyDescent="0.35">
      <c r="A1937" s="118" t="s">
        <v>443</v>
      </c>
      <c r="B1937" s="20" t="s">
        <v>304</v>
      </c>
      <c r="C1937" s="21" t="s">
        <v>175</v>
      </c>
      <c r="D1937" s="21">
        <v>11</v>
      </c>
      <c r="E1937" s="21" t="s">
        <v>22</v>
      </c>
      <c r="F1937" s="88" t="s">
        <v>211</v>
      </c>
      <c r="G1937" s="90">
        <v>138383140985</v>
      </c>
      <c r="H1937" s="90">
        <v>0</v>
      </c>
      <c r="I1937" s="90">
        <v>0</v>
      </c>
      <c r="J1937" s="90">
        <v>0</v>
      </c>
      <c r="K1937" s="90">
        <v>0</v>
      </c>
      <c r="L1937" s="90">
        <f t="shared" si="774"/>
        <v>0</v>
      </c>
      <c r="M1937" s="90">
        <f>+G1937+L1937</f>
        <v>138383140985</v>
      </c>
      <c r="N1937" s="90">
        <v>138383140985</v>
      </c>
      <c r="O1937" s="90">
        <v>138383140985</v>
      </c>
      <c r="P1937" s="90">
        <v>27914520438</v>
      </c>
      <c r="Q1937" s="91">
        <v>27914520438</v>
      </c>
    </row>
    <row r="1938" spans="1:17" ht="63" thickBot="1" x14ac:dyDescent="0.35">
      <c r="A1938" s="118" t="s">
        <v>443</v>
      </c>
      <c r="B1938" s="15" t="s">
        <v>305</v>
      </c>
      <c r="C1938" s="53"/>
      <c r="D1938" s="53"/>
      <c r="E1938" s="53"/>
      <c r="F1938" s="85" t="s">
        <v>306</v>
      </c>
      <c r="G1938" s="95">
        <f t="shared" ref="G1938:K1940" si="798">+G1939</f>
        <v>325658709524</v>
      </c>
      <c r="H1938" s="95">
        <f t="shared" si="798"/>
        <v>0</v>
      </c>
      <c r="I1938" s="95">
        <f t="shared" si="798"/>
        <v>0</v>
      </c>
      <c r="J1938" s="95">
        <f t="shared" si="798"/>
        <v>0</v>
      </c>
      <c r="K1938" s="95">
        <f t="shared" si="798"/>
        <v>0</v>
      </c>
      <c r="L1938" s="95">
        <f t="shared" si="774"/>
        <v>0</v>
      </c>
      <c r="M1938" s="95">
        <f>+M1939</f>
        <v>325658709524</v>
      </c>
      <c r="N1938" s="95">
        <f t="shared" ref="N1938:Q1940" si="799">+N1939</f>
        <v>325658709524</v>
      </c>
      <c r="O1938" s="95">
        <f t="shared" si="799"/>
        <v>325658709524</v>
      </c>
      <c r="P1938" s="95">
        <f t="shared" si="799"/>
        <v>0</v>
      </c>
      <c r="Q1938" s="97">
        <f t="shared" si="799"/>
        <v>0</v>
      </c>
    </row>
    <row r="1939" spans="1:17" ht="63" thickBot="1" x14ac:dyDescent="0.35">
      <c r="A1939" s="118" t="s">
        <v>443</v>
      </c>
      <c r="B1939" s="15" t="s">
        <v>307</v>
      </c>
      <c r="C1939" s="21"/>
      <c r="D1939" s="21"/>
      <c r="E1939" s="21"/>
      <c r="F1939" s="104" t="s">
        <v>306</v>
      </c>
      <c r="G1939" s="95">
        <f t="shared" si="798"/>
        <v>325658709524</v>
      </c>
      <c r="H1939" s="95">
        <f t="shared" si="798"/>
        <v>0</v>
      </c>
      <c r="I1939" s="95">
        <f t="shared" si="798"/>
        <v>0</v>
      </c>
      <c r="J1939" s="95">
        <f t="shared" si="798"/>
        <v>0</v>
      </c>
      <c r="K1939" s="95">
        <f t="shared" si="798"/>
        <v>0</v>
      </c>
      <c r="L1939" s="95">
        <f t="shared" si="774"/>
        <v>0</v>
      </c>
      <c r="M1939" s="95">
        <f>+M1940</f>
        <v>325658709524</v>
      </c>
      <c r="N1939" s="95">
        <f t="shared" si="799"/>
        <v>325658709524</v>
      </c>
      <c r="O1939" s="95">
        <f t="shared" si="799"/>
        <v>325658709524</v>
      </c>
      <c r="P1939" s="95">
        <f t="shared" si="799"/>
        <v>0</v>
      </c>
      <c r="Q1939" s="97">
        <f t="shared" si="799"/>
        <v>0</v>
      </c>
    </row>
    <row r="1940" spans="1:17" ht="18.600000000000001" thickBot="1" x14ac:dyDescent="0.35">
      <c r="A1940" s="118" t="s">
        <v>443</v>
      </c>
      <c r="B1940" s="15" t="s">
        <v>308</v>
      </c>
      <c r="C1940" s="21"/>
      <c r="D1940" s="21"/>
      <c r="E1940" s="21"/>
      <c r="F1940" s="85" t="s">
        <v>221</v>
      </c>
      <c r="G1940" s="95">
        <f t="shared" si="798"/>
        <v>325658709524</v>
      </c>
      <c r="H1940" s="95">
        <f t="shared" si="798"/>
        <v>0</v>
      </c>
      <c r="I1940" s="95">
        <f t="shared" si="798"/>
        <v>0</v>
      </c>
      <c r="J1940" s="95">
        <f t="shared" si="798"/>
        <v>0</v>
      </c>
      <c r="K1940" s="95">
        <f t="shared" si="798"/>
        <v>0</v>
      </c>
      <c r="L1940" s="95">
        <f t="shared" si="774"/>
        <v>0</v>
      </c>
      <c r="M1940" s="95">
        <f>+M1941</f>
        <v>325658709524</v>
      </c>
      <c r="N1940" s="95">
        <f t="shared" si="799"/>
        <v>325658709524</v>
      </c>
      <c r="O1940" s="95">
        <f t="shared" si="799"/>
        <v>325658709524</v>
      </c>
      <c r="P1940" s="95">
        <f t="shared" si="799"/>
        <v>0</v>
      </c>
      <c r="Q1940" s="97">
        <f t="shared" si="799"/>
        <v>0</v>
      </c>
    </row>
    <row r="1941" spans="1:17" ht="18.600000000000001" thickBot="1" x14ac:dyDescent="0.35">
      <c r="A1941" s="118" t="s">
        <v>443</v>
      </c>
      <c r="B1941" s="20" t="s">
        <v>309</v>
      </c>
      <c r="C1941" s="21" t="s">
        <v>175</v>
      </c>
      <c r="D1941" s="21">
        <v>11</v>
      </c>
      <c r="E1941" s="21" t="s">
        <v>22</v>
      </c>
      <c r="F1941" s="88" t="s">
        <v>211</v>
      </c>
      <c r="G1941" s="90">
        <v>325658709524</v>
      </c>
      <c r="H1941" s="90">
        <v>0</v>
      </c>
      <c r="I1941" s="90">
        <v>0</v>
      </c>
      <c r="J1941" s="90">
        <v>0</v>
      </c>
      <c r="K1941" s="90">
        <v>0</v>
      </c>
      <c r="L1941" s="90">
        <f t="shared" si="774"/>
        <v>0</v>
      </c>
      <c r="M1941" s="90">
        <f>+G1941+L1941</f>
        <v>325658709524</v>
      </c>
      <c r="N1941" s="90">
        <v>325658709524</v>
      </c>
      <c r="O1941" s="90">
        <v>325658709524</v>
      </c>
      <c r="P1941" s="90">
        <v>0</v>
      </c>
      <c r="Q1941" s="91">
        <v>0</v>
      </c>
    </row>
    <row r="1942" spans="1:17" ht="63" thickBot="1" x14ac:dyDescent="0.35">
      <c r="A1942" s="118" t="s">
        <v>443</v>
      </c>
      <c r="B1942" s="15" t="s">
        <v>310</v>
      </c>
      <c r="C1942" s="53"/>
      <c r="D1942" s="53"/>
      <c r="E1942" s="53"/>
      <c r="F1942" s="85" t="s">
        <v>311</v>
      </c>
      <c r="G1942" s="95">
        <f t="shared" ref="G1942:K1944" si="800">+G1943</f>
        <v>101620433497</v>
      </c>
      <c r="H1942" s="95">
        <f t="shared" si="800"/>
        <v>0</v>
      </c>
      <c r="I1942" s="95">
        <f t="shared" si="800"/>
        <v>0</v>
      </c>
      <c r="J1942" s="95">
        <f t="shared" si="800"/>
        <v>0</v>
      </c>
      <c r="K1942" s="95">
        <f t="shared" si="800"/>
        <v>0</v>
      </c>
      <c r="L1942" s="95">
        <f t="shared" si="774"/>
        <v>0</v>
      </c>
      <c r="M1942" s="95">
        <f>+M1943</f>
        <v>101620433497</v>
      </c>
      <c r="N1942" s="95">
        <f t="shared" ref="N1942:Q1944" si="801">+N1943</f>
        <v>101620433497</v>
      </c>
      <c r="O1942" s="95">
        <f t="shared" si="801"/>
        <v>101620433497</v>
      </c>
      <c r="P1942" s="95">
        <f t="shared" si="801"/>
        <v>89796372</v>
      </c>
      <c r="Q1942" s="97">
        <f t="shared" si="801"/>
        <v>89796372</v>
      </c>
    </row>
    <row r="1943" spans="1:17" ht="63" thickBot="1" x14ac:dyDescent="0.35">
      <c r="A1943" s="118" t="s">
        <v>443</v>
      </c>
      <c r="B1943" s="15" t="s">
        <v>312</v>
      </c>
      <c r="C1943" s="21"/>
      <c r="D1943" s="21"/>
      <c r="E1943" s="21"/>
      <c r="F1943" s="104" t="s">
        <v>311</v>
      </c>
      <c r="G1943" s="95">
        <f t="shared" si="800"/>
        <v>101620433497</v>
      </c>
      <c r="H1943" s="95">
        <f t="shared" si="800"/>
        <v>0</v>
      </c>
      <c r="I1943" s="95">
        <f t="shared" si="800"/>
        <v>0</v>
      </c>
      <c r="J1943" s="95">
        <f t="shared" si="800"/>
        <v>0</v>
      </c>
      <c r="K1943" s="95">
        <f t="shared" si="800"/>
        <v>0</v>
      </c>
      <c r="L1943" s="95">
        <f t="shared" si="774"/>
        <v>0</v>
      </c>
      <c r="M1943" s="95">
        <f>+M1944</f>
        <v>101620433497</v>
      </c>
      <c r="N1943" s="95">
        <f t="shared" si="801"/>
        <v>101620433497</v>
      </c>
      <c r="O1943" s="95">
        <f t="shared" si="801"/>
        <v>101620433497</v>
      </c>
      <c r="P1943" s="95">
        <f t="shared" si="801"/>
        <v>89796372</v>
      </c>
      <c r="Q1943" s="97">
        <f t="shared" si="801"/>
        <v>89796372</v>
      </c>
    </row>
    <row r="1944" spans="1:17" ht="18.600000000000001" thickBot="1" x14ac:dyDescent="0.35">
      <c r="A1944" s="118" t="s">
        <v>443</v>
      </c>
      <c r="B1944" s="15" t="s">
        <v>313</v>
      </c>
      <c r="C1944" s="21"/>
      <c r="D1944" s="21"/>
      <c r="E1944" s="21"/>
      <c r="F1944" s="85" t="s">
        <v>221</v>
      </c>
      <c r="G1944" s="95">
        <f t="shared" si="800"/>
        <v>101620433497</v>
      </c>
      <c r="H1944" s="95">
        <f t="shared" si="800"/>
        <v>0</v>
      </c>
      <c r="I1944" s="95">
        <f t="shared" si="800"/>
        <v>0</v>
      </c>
      <c r="J1944" s="95">
        <f t="shared" si="800"/>
        <v>0</v>
      </c>
      <c r="K1944" s="95">
        <f t="shared" si="800"/>
        <v>0</v>
      </c>
      <c r="L1944" s="95">
        <f t="shared" si="774"/>
        <v>0</v>
      </c>
      <c r="M1944" s="95">
        <f>+M1945</f>
        <v>101620433497</v>
      </c>
      <c r="N1944" s="95">
        <f t="shared" si="801"/>
        <v>101620433497</v>
      </c>
      <c r="O1944" s="95">
        <f t="shared" si="801"/>
        <v>101620433497</v>
      </c>
      <c r="P1944" s="95">
        <f t="shared" si="801"/>
        <v>89796372</v>
      </c>
      <c r="Q1944" s="97">
        <f t="shared" si="801"/>
        <v>89796372</v>
      </c>
    </row>
    <row r="1945" spans="1:17" ht="18.600000000000001" thickBot="1" x14ac:dyDescent="0.35">
      <c r="A1945" s="118" t="s">
        <v>443</v>
      </c>
      <c r="B1945" s="20" t="s">
        <v>314</v>
      </c>
      <c r="C1945" s="21" t="s">
        <v>175</v>
      </c>
      <c r="D1945" s="21">
        <v>11</v>
      </c>
      <c r="E1945" s="21" t="s">
        <v>22</v>
      </c>
      <c r="F1945" s="88" t="s">
        <v>211</v>
      </c>
      <c r="G1945" s="90">
        <v>101620433497</v>
      </c>
      <c r="H1945" s="90">
        <v>0</v>
      </c>
      <c r="I1945" s="90">
        <v>0</v>
      </c>
      <c r="J1945" s="90">
        <v>0</v>
      </c>
      <c r="K1945" s="90">
        <v>0</v>
      </c>
      <c r="L1945" s="90">
        <f t="shared" si="774"/>
        <v>0</v>
      </c>
      <c r="M1945" s="90">
        <f>+G1945+L1945</f>
        <v>101620433497</v>
      </c>
      <c r="N1945" s="90">
        <v>101620433497</v>
      </c>
      <c r="O1945" s="90">
        <v>101620433497</v>
      </c>
      <c r="P1945" s="90">
        <v>89796372</v>
      </c>
      <c r="Q1945" s="91">
        <v>89796372</v>
      </c>
    </row>
    <row r="1946" spans="1:17" ht="63" thickBot="1" x14ac:dyDescent="0.35">
      <c r="A1946" s="118" t="s">
        <v>443</v>
      </c>
      <c r="B1946" s="15" t="s">
        <v>315</v>
      </c>
      <c r="C1946" s="53"/>
      <c r="D1946" s="53"/>
      <c r="E1946" s="53"/>
      <c r="F1946" s="85" t="s">
        <v>316</v>
      </c>
      <c r="G1946" s="95">
        <f t="shared" ref="G1946:K1948" si="802">+G1947</f>
        <v>331558916195</v>
      </c>
      <c r="H1946" s="95">
        <f t="shared" si="802"/>
        <v>0</v>
      </c>
      <c r="I1946" s="95">
        <f t="shared" si="802"/>
        <v>0</v>
      </c>
      <c r="J1946" s="95">
        <f t="shared" si="802"/>
        <v>0</v>
      </c>
      <c r="K1946" s="95">
        <f t="shared" si="802"/>
        <v>0</v>
      </c>
      <c r="L1946" s="95">
        <f t="shared" si="774"/>
        <v>0</v>
      </c>
      <c r="M1946" s="95">
        <f>+M1947</f>
        <v>331558916195</v>
      </c>
      <c r="N1946" s="95">
        <f t="shared" ref="N1946:Q1948" si="803">+N1947</f>
        <v>331558916195</v>
      </c>
      <c r="O1946" s="95">
        <f t="shared" si="803"/>
        <v>331558916195</v>
      </c>
      <c r="P1946" s="95">
        <f t="shared" si="803"/>
        <v>0</v>
      </c>
      <c r="Q1946" s="97">
        <f t="shared" si="803"/>
        <v>0</v>
      </c>
    </row>
    <row r="1947" spans="1:17" ht="63" thickBot="1" x14ac:dyDescent="0.35">
      <c r="A1947" s="118" t="s">
        <v>443</v>
      </c>
      <c r="B1947" s="15" t="s">
        <v>317</v>
      </c>
      <c r="C1947" s="21"/>
      <c r="D1947" s="21"/>
      <c r="E1947" s="21"/>
      <c r="F1947" s="85" t="s">
        <v>316</v>
      </c>
      <c r="G1947" s="95">
        <f t="shared" si="802"/>
        <v>331558916195</v>
      </c>
      <c r="H1947" s="95">
        <f t="shared" si="802"/>
        <v>0</v>
      </c>
      <c r="I1947" s="95">
        <f t="shared" si="802"/>
        <v>0</v>
      </c>
      <c r="J1947" s="95">
        <f t="shared" si="802"/>
        <v>0</v>
      </c>
      <c r="K1947" s="95">
        <f t="shared" si="802"/>
        <v>0</v>
      </c>
      <c r="L1947" s="95">
        <f t="shared" si="774"/>
        <v>0</v>
      </c>
      <c r="M1947" s="95">
        <f>+M1948</f>
        <v>331558916195</v>
      </c>
      <c r="N1947" s="95">
        <f t="shared" si="803"/>
        <v>331558916195</v>
      </c>
      <c r="O1947" s="95">
        <f t="shared" si="803"/>
        <v>331558916195</v>
      </c>
      <c r="P1947" s="95">
        <f t="shared" si="803"/>
        <v>0</v>
      </c>
      <c r="Q1947" s="97">
        <f t="shared" si="803"/>
        <v>0</v>
      </c>
    </row>
    <row r="1948" spans="1:17" ht="18.600000000000001" thickBot="1" x14ac:dyDescent="0.35">
      <c r="A1948" s="118" t="s">
        <v>443</v>
      </c>
      <c r="B1948" s="15" t="s">
        <v>318</v>
      </c>
      <c r="C1948" s="21"/>
      <c r="D1948" s="21"/>
      <c r="E1948" s="21"/>
      <c r="F1948" s="85" t="s">
        <v>221</v>
      </c>
      <c r="G1948" s="95">
        <f t="shared" si="802"/>
        <v>331558916195</v>
      </c>
      <c r="H1948" s="95">
        <f t="shared" si="802"/>
        <v>0</v>
      </c>
      <c r="I1948" s="95">
        <f t="shared" si="802"/>
        <v>0</v>
      </c>
      <c r="J1948" s="95">
        <f t="shared" si="802"/>
        <v>0</v>
      </c>
      <c r="K1948" s="95">
        <f t="shared" si="802"/>
        <v>0</v>
      </c>
      <c r="L1948" s="95">
        <f t="shared" si="774"/>
        <v>0</v>
      </c>
      <c r="M1948" s="95">
        <f>+M1949</f>
        <v>331558916195</v>
      </c>
      <c r="N1948" s="95">
        <f t="shared" si="803"/>
        <v>331558916195</v>
      </c>
      <c r="O1948" s="95">
        <f t="shared" si="803"/>
        <v>331558916195</v>
      </c>
      <c r="P1948" s="95">
        <f t="shared" si="803"/>
        <v>0</v>
      </c>
      <c r="Q1948" s="97">
        <f t="shared" si="803"/>
        <v>0</v>
      </c>
    </row>
    <row r="1949" spans="1:17" ht="18.600000000000001" thickBot="1" x14ac:dyDescent="0.35">
      <c r="A1949" s="118" t="s">
        <v>443</v>
      </c>
      <c r="B1949" s="20" t="s">
        <v>319</v>
      </c>
      <c r="C1949" s="21" t="s">
        <v>175</v>
      </c>
      <c r="D1949" s="21">
        <v>11</v>
      </c>
      <c r="E1949" s="21" t="s">
        <v>22</v>
      </c>
      <c r="F1949" s="88" t="s">
        <v>211</v>
      </c>
      <c r="G1949" s="90">
        <v>331558916195</v>
      </c>
      <c r="H1949" s="90">
        <v>0</v>
      </c>
      <c r="I1949" s="90">
        <v>0</v>
      </c>
      <c r="J1949" s="90">
        <v>0</v>
      </c>
      <c r="K1949" s="90">
        <v>0</v>
      </c>
      <c r="L1949" s="90">
        <f t="shared" si="774"/>
        <v>0</v>
      </c>
      <c r="M1949" s="90">
        <f>+G1949+L1949</f>
        <v>331558916195</v>
      </c>
      <c r="N1949" s="90">
        <v>331558916195</v>
      </c>
      <c r="O1949" s="90">
        <v>331558916195</v>
      </c>
      <c r="P1949" s="90">
        <v>0</v>
      </c>
      <c r="Q1949" s="91">
        <v>0</v>
      </c>
    </row>
    <row r="1950" spans="1:17" ht="63" thickBot="1" x14ac:dyDescent="0.35">
      <c r="A1950" s="118" t="s">
        <v>443</v>
      </c>
      <c r="B1950" s="15" t="s">
        <v>320</v>
      </c>
      <c r="C1950" s="53"/>
      <c r="D1950" s="53"/>
      <c r="E1950" s="53"/>
      <c r="F1950" s="85" t="s">
        <v>321</v>
      </c>
      <c r="G1950" s="95">
        <f t="shared" ref="G1950:K1952" si="804">+G1951</f>
        <v>57639326986</v>
      </c>
      <c r="H1950" s="95">
        <f t="shared" si="804"/>
        <v>0</v>
      </c>
      <c r="I1950" s="95">
        <f t="shared" si="804"/>
        <v>0</v>
      </c>
      <c r="J1950" s="95">
        <f t="shared" si="804"/>
        <v>0</v>
      </c>
      <c r="K1950" s="95">
        <f t="shared" si="804"/>
        <v>0</v>
      </c>
      <c r="L1950" s="95">
        <f t="shared" si="774"/>
        <v>0</v>
      </c>
      <c r="M1950" s="95">
        <f>+M1951</f>
        <v>57639326986</v>
      </c>
      <c r="N1950" s="95">
        <f t="shared" ref="N1950:Q1952" si="805">+N1951</f>
        <v>57639326986</v>
      </c>
      <c r="O1950" s="95">
        <f t="shared" si="805"/>
        <v>57639326986</v>
      </c>
      <c r="P1950" s="95">
        <f t="shared" si="805"/>
        <v>0</v>
      </c>
      <c r="Q1950" s="97">
        <f t="shared" si="805"/>
        <v>0</v>
      </c>
    </row>
    <row r="1951" spans="1:17" ht="63" thickBot="1" x14ac:dyDescent="0.35">
      <c r="A1951" s="118" t="s">
        <v>443</v>
      </c>
      <c r="B1951" s="15" t="s">
        <v>322</v>
      </c>
      <c r="C1951" s="21"/>
      <c r="D1951" s="21"/>
      <c r="E1951" s="21"/>
      <c r="F1951" s="104" t="s">
        <v>321</v>
      </c>
      <c r="G1951" s="95">
        <f t="shared" si="804"/>
        <v>57639326986</v>
      </c>
      <c r="H1951" s="95">
        <f t="shared" si="804"/>
        <v>0</v>
      </c>
      <c r="I1951" s="95">
        <f t="shared" si="804"/>
        <v>0</v>
      </c>
      <c r="J1951" s="95">
        <f t="shared" si="804"/>
        <v>0</v>
      </c>
      <c r="K1951" s="95">
        <f t="shared" si="804"/>
        <v>0</v>
      </c>
      <c r="L1951" s="95">
        <f t="shared" si="774"/>
        <v>0</v>
      </c>
      <c r="M1951" s="95">
        <f>+M1952</f>
        <v>57639326986</v>
      </c>
      <c r="N1951" s="95">
        <f t="shared" si="805"/>
        <v>57639326986</v>
      </c>
      <c r="O1951" s="95">
        <f t="shared" si="805"/>
        <v>57639326986</v>
      </c>
      <c r="P1951" s="95">
        <f t="shared" si="805"/>
        <v>0</v>
      </c>
      <c r="Q1951" s="97">
        <f t="shared" si="805"/>
        <v>0</v>
      </c>
    </row>
    <row r="1952" spans="1:17" ht="18.600000000000001" thickBot="1" x14ac:dyDescent="0.35">
      <c r="A1952" s="118" t="s">
        <v>443</v>
      </c>
      <c r="B1952" s="15" t="s">
        <v>323</v>
      </c>
      <c r="C1952" s="21"/>
      <c r="D1952" s="21"/>
      <c r="E1952" s="21"/>
      <c r="F1952" s="85" t="s">
        <v>221</v>
      </c>
      <c r="G1952" s="95">
        <f t="shared" si="804"/>
        <v>57639326986</v>
      </c>
      <c r="H1952" s="95">
        <f t="shared" si="804"/>
        <v>0</v>
      </c>
      <c r="I1952" s="95">
        <f t="shared" si="804"/>
        <v>0</v>
      </c>
      <c r="J1952" s="95">
        <f t="shared" si="804"/>
        <v>0</v>
      </c>
      <c r="K1952" s="95">
        <f t="shared" si="804"/>
        <v>0</v>
      </c>
      <c r="L1952" s="95">
        <f t="shared" si="774"/>
        <v>0</v>
      </c>
      <c r="M1952" s="95">
        <f>+M1953</f>
        <v>57639326986</v>
      </c>
      <c r="N1952" s="95">
        <f t="shared" si="805"/>
        <v>57639326986</v>
      </c>
      <c r="O1952" s="95">
        <f t="shared" si="805"/>
        <v>57639326986</v>
      </c>
      <c r="P1952" s="95">
        <f t="shared" si="805"/>
        <v>0</v>
      </c>
      <c r="Q1952" s="97">
        <f t="shared" si="805"/>
        <v>0</v>
      </c>
    </row>
    <row r="1953" spans="1:17" ht="18.600000000000001" thickBot="1" x14ac:dyDescent="0.35">
      <c r="A1953" s="118" t="s">
        <v>443</v>
      </c>
      <c r="B1953" s="20" t="s">
        <v>324</v>
      </c>
      <c r="C1953" s="21" t="s">
        <v>175</v>
      </c>
      <c r="D1953" s="21">
        <v>11</v>
      </c>
      <c r="E1953" s="21" t="s">
        <v>22</v>
      </c>
      <c r="F1953" s="88" t="s">
        <v>211</v>
      </c>
      <c r="G1953" s="90">
        <v>57639326986</v>
      </c>
      <c r="H1953" s="90">
        <v>0</v>
      </c>
      <c r="I1953" s="90">
        <v>0</v>
      </c>
      <c r="J1953" s="90">
        <v>0</v>
      </c>
      <c r="K1953" s="90">
        <v>0</v>
      </c>
      <c r="L1953" s="90">
        <f t="shared" si="774"/>
        <v>0</v>
      </c>
      <c r="M1953" s="90">
        <f>+G1953+L1953</f>
        <v>57639326986</v>
      </c>
      <c r="N1953" s="90">
        <v>57639326986</v>
      </c>
      <c r="O1953" s="90">
        <v>57639326986</v>
      </c>
      <c r="P1953" s="90">
        <v>0</v>
      </c>
      <c r="Q1953" s="91">
        <v>0</v>
      </c>
    </row>
    <row r="1954" spans="1:17" ht="47.4" thickBot="1" x14ac:dyDescent="0.35">
      <c r="A1954" s="118" t="s">
        <v>443</v>
      </c>
      <c r="B1954" s="56" t="s">
        <v>325</v>
      </c>
      <c r="C1954" s="64"/>
      <c r="D1954" s="16"/>
      <c r="E1954" s="16"/>
      <c r="F1954" s="104" t="s">
        <v>403</v>
      </c>
      <c r="G1954" s="93">
        <f>+G1955</f>
        <v>15000000000</v>
      </c>
      <c r="H1954" s="93">
        <f>+H1955</f>
        <v>0</v>
      </c>
      <c r="I1954" s="93">
        <f>+I1955</f>
        <v>0</v>
      </c>
      <c r="J1954" s="93">
        <f>+J1955</f>
        <v>0</v>
      </c>
      <c r="K1954" s="93">
        <f>+K1955</f>
        <v>0</v>
      </c>
      <c r="L1954" s="93">
        <f t="shared" si="774"/>
        <v>0</v>
      </c>
      <c r="M1954" s="94">
        <f>+G1954+L1954</f>
        <v>15000000000</v>
      </c>
      <c r="N1954" s="94">
        <f>+N1955</f>
        <v>6489794675</v>
      </c>
      <c r="O1954" s="94">
        <f>+O1955</f>
        <v>1011720575</v>
      </c>
      <c r="P1954" s="94">
        <f>+P1955</f>
        <v>94581003</v>
      </c>
      <c r="Q1954" s="96">
        <f>+Q1955</f>
        <v>94581003</v>
      </c>
    </row>
    <row r="1955" spans="1:17" ht="47.4" thickBot="1" x14ac:dyDescent="0.35">
      <c r="A1955" s="118" t="s">
        <v>443</v>
      </c>
      <c r="B1955" s="56" t="s">
        <v>402</v>
      </c>
      <c r="C1955" s="64"/>
      <c r="D1955" s="16"/>
      <c r="E1955" s="16"/>
      <c r="F1955" s="104" t="s">
        <v>403</v>
      </c>
      <c r="G1955" s="93">
        <f>+G1956+G1958+G1960</f>
        <v>15000000000</v>
      </c>
      <c r="H1955" s="93">
        <f>+H1956+H1958+H1960</f>
        <v>0</v>
      </c>
      <c r="I1955" s="93">
        <f>+I1956+I1958+I1960</f>
        <v>0</v>
      </c>
      <c r="J1955" s="93">
        <f>+J1956+J1958+J1960</f>
        <v>0</v>
      </c>
      <c r="K1955" s="93">
        <f>+K1956+K1958+K1960</f>
        <v>0</v>
      </c>
      <c r="L1955" s="93">
        <f t="shared" ref="L1955:L2018" si="806">+H1955-I1955+J1955-K1955</f>
        <v>0</v>
      </c>
      <c r="M1955" s="93">
        <f>+M1956+M1958+M1960</f>
        <v>15000000000</v>
      </c>
      <c r="N1955" s="93">
        <f t="shared" ref="N1955:Q1955" si="807">+N1956+N1958+N1960</f>
        <v>6489794675</v>
      </c>
      <c r="O1955" s="93">
        <f t="shared" si="807"/>
        <v>1011720575</v>
      </c>
      <c r="P1955" s="93">
        <f t="shared" si="807"/>
        <v>94581003</v>
      </c>
      <c r="Q1955" s="105">
        <f t="shared" si="807"/>
        <v>94581003</v>
      </c>
    </row>
    <row r="1956" spans="1:17" ht="18.600000000000001" thickBot="1" x14ac:dyDescent="0.35">
      <c r="A1956" s="118" t="s">
        <v>443</v>
      </c>
      <c r="B1956" s="56" t="s">
        <v>404</v>
      </c>
      <c r="C1956" s="64"/>
      <c r="D1956" s="16"/>
      <c r="E1956" s="16"/>
      <c r="F1956" s="104" t="s">
        <v>405</v>
      </c>
      <c r="G1956" s="93">
        <f>+G1957</f>
        <v>3974737950</v>
      </c>
      <c r="H1956" s="93">
        <f>+H1957</f>
        <v>0</v>
      </c>
      <c r="I1956" s="93">
        <f>+I1957</f>
        <v>0</v>
      </c>
      <c r="J1956" s="93">
        <f>+J1957</f>
        <v>0</v>
      </c>
      <c r="K1956" s="93">
        <f>+K1957</f>
        <v>0</v>
      </c>
      <c r="L1956" s="93">
        <f t="shared" si="806"/>
        <v>0</v>
      </c>
      <c r="M1956" s="93">
        <f>+M1957</f>
        <v>3974737950</v>
      </c>
      <c r="N1956" s="93">
        <f t="shared" ref="N1956:Q1956" si="808">+N1957</f>
        <v>10000</v>
      </c>
      <c r="O1956" s="93">
        <f t="shared" si="808"/>
        <v>0</v>
      </c>
      <c r="P1956" s="93">
        <f t="shared" si="808"/>
        <v>0</v>
      </c>
      <c r="Q1956" s="105">
        <f t="shared" si="808"/>
        <v>0</v>
      </c>
    </row>
    <row r="1957" spans="1:17" ht="18.600000000000001" thickBot="1" x14ac:dyDescent="0.35">
      <c r="A1957" s="118" t="s">
        <v>443</v>
      </c>
      <c r="B1957" s="59" t="s">
        <v>406</v>
      </c>
      <c r="C1957" s="60" t="s">
        <v>175</v>
      </c>
      <c r="D1957" s="21">
        <v>54</v>
      </c>
      <c r="E1957" s="21" t="s">
        <v>22</v>
      </c>
      <c r="F1957" s="88" t="s">
        <v>211</v>
      </c>
      <c r="G1957" s="106">
        <v>3974737950</v>
      </c>
      <c r="H1957" s="106">
        <v>0</v>
      </c>
      <c r="I1957" s="106">
        <v>0</v>
      </c>
      <c r="J1957" s="106">
        <v>0</v>
      </c>
      <c r="K1957" s="106">
        <v>0</v>
      </c>
      <c r="L1957" s="106">
        <f t="shared" si="806"/>
        <v>0</v>
      </c>
      <c r="M1957" s="90">
        <f>+G1957+L1957</f>
        <v>3974737950</v>
      </c>
      <c r="N1957" s="106">
        <v>10000</v>
      </c>
      <c r="O1957" s="106">
        <v>0</v>
      </c>
      <c r="P1957" s="106">
        <v>0</v>
      </c>
      <c r="Q1957" s="107">
        <v>0</v>
      </c>
    </row>
    <row r="1958" spans="1:17" ht="31.8" thickBot="1" x14ac:dyDescent="0.35">
      <c r="A1958" s="118" t="s">
        <v>443</v>
      </c>
      <c r="B1958" s="56" t="s">
        <v>407</v>
      </c>
      <c r="C1958" s="64"/>
      <c r="D1958" s="16"/>
      <c r="E1958" s="16"/>
      <c r="F1958" s="104" t="s">
        <v>408</v>
      </c>
      <c r="G1958" s="93">
        <f>+G1959</f>
        <v>5396885000</v>
      </c>
      <c r="H1958" s="93">
        <f>+H1959</f>
        <v>0</v>
      </c>
      <c r="I1958" s="93">
        <f>+I1959</f>
        <v>0</v>
      </c>
      <c r="J1958" s="93">
        <f>+J1959</f>
        <v>0</v>
      </c>
      <c r="K1958" s="93">
        <f>+K1959</f>
        <v>0</v>
      </c>
      <c r="L1958" s="93">
        <f t="shared" si="806"/>
        <v>0</v>
      </c>
      <c r="M1958" s="93">
        <f>+M1959</f>
        <v>5396885000</v>
      </c>
      <c r="N1958" s="93">
        <f t="shared" ref="N1958:Q1958" si="809">+N1959</f>
        <v>5396885000</v>
      </c>
      <c r="O1958" s="93">
        <f t="shared" si="809"/>
        <v>0</v>
      </c>
      <c r="P1958" s="93">
        <f t="shared" si="809"/>
        <v>0</v>
      </c>
      <c r="Q1958" s="105">
        <f t="shared" si="809"/>
        <v>0</v>
      </c>
    </row>
    <row r="1959" spans="1:17" ht="18.600000000000001" thickBot="1" x14ac:dyDescent="0.35">
      <c r="A1959" s="118" t="s">
        <v>443</v>
      </c>
      <c r="B1959" s="59" t="s">
        <v>409</v>
      </c>
      <c r="C1959" s="60" t="s">
        <v>175</v>
      </c>
      <c r="D1959" s="21">
        <v>54</v>
      </c>
      <c r="E1959" s="21" t="s">
        <v>22</v>
      </c>
      <c r="F1959" s="88" t="s">
        <v>211</v>
      </c>
      <c r="G1959" s="106">
        <v>5396885000</v>
      </c>
      <c r="H1959" s="106">
        <v>0</v>
      </c>
      <c r="I1959" s="106">
        <v>0</v>
      </c>
      <c r="J1959" s="106">
        <v>0</v>
      </c>
      <c r="K1959" s="106">
        <v>0</v>
      </c>
      <c r="L1959" s="106">
        <f t="shared" si="806"/>
        <v>0</v>
      </c>
      <c r="M1959" s="90">
        <f>+G1959+L1959</f>
        <v>5396885000</v>
      </c>
      <c r="N1959" s="90">
        <v>5396885000</v>
      </c>
      <c r="O1959" s="90">
        <v>0</v>
      </c>
      <c r="P1959" s="90">
        <v>0</v>
      </c>
      <c r="Q1959" s="91">
        <v>0</v>
      </c>
    </row>
    <row r="1960" spans="1:17" ht="18.600000000000001" thickBot="1" x14ac:dyDescent="0.35">
      <c r="A1960" s="118" t="s">
        <v>443</v>
      </c>
      <c r="B1960" s="56" t="s">
        <v>410</v>
      </c>
      <c r="C1960" s="64"/>
      <c r="D1960" s="16"/>
      <c r="E1960" s="16"/>
      <c r="F1960" s="104" t="s">
        <v>221</v>
      </c>
      <c r="G1960" s="93">
        <f>+G1961</f>
        <v>5628377050</v>
      </c>
      <c r="H1960" s="93">
        <f>+H1961</f>
        <v>0</v>
      </c>
      <c r="I1960" s="93">
        <f>+I1961</f>
        <v>0</v>
      </c>
      <c r="J1960" s="93">
        <f>+J1961</f>
        <v>0</v>
      </c>
      <c r="K1960" s="93">
        <f>+K1961</f>
        <v>0</v>
      </c>
      <c r="L1960" s="93">
        <f t="shared" si="806"/>
        <v>0</v>
      </c>
      <c r="M1960" s="93">
        <f>+M1961</f>
        <v>5628377050</v>
      </c>
      <c r="N1960" s="93">
        <f t="shared" ref="N1960:Q1960" si="810">+N1961</f>
        <v>1092899675</v>
      </c>
      <c r="O1960" s="93">
        <f t="shared" si="810"/>
        <v>1011720575</v>
      </c>
      <c r="P1960" s="93">
        <f t="shared" si="810"/>
        <v>94581003</v>
      </c>
      <c r="Q1960" s="105">
        <f t="shared" si="810"/>
        <v>94581003</v>
      </c>
    </row>
    <row r="1961" spans="1:17" ht="18.600000000000001" thickBot="1" x14ac:dyDescent="0.35">
      <c r="A1961" s="118" t="s">
        <v>443</v>
      </c>
      <c r="B1961" s="59" t="s">
        <v>411</v>
      </c>
      <c r="C1961" s="60" t="s">
        <v>175</v>
      </c>
      <c r="D1961" s="21">
        <v>54</v>
      </c>
      <c r="E1961" s="21" t="s">
        <v>22</v>
      </c>
      <c r="F1961" s="88" t="s">
        <v>211</v>
      </c>
      <c r="G1961" s="106">
        <v>5628377050</v>
      </c>
      <c r="H1961" s="106">
        <v>0</v>
      </c>
      <c r="I1961" s="106">
        <v>0</v>
      </c>
      <c r="J1961" s="106">
        <v>0</v>
      </c>
      <c r="K1961" s="106">
        <v>0</v>
      </c>
      <c r="L1961" s="106">
        <f t="shared" si="806"/>
        <v>0</v>
      </c>
      <c r="M1961" s="90">
        <f>+G1961+L1961</f>
        <v>5628377050</v>
      </c>
      <c r="N1961" s="106">
        <v>1092899675</v>
      </c>
      <c r="O1961" s="106">
        <v>1011720575</v>
      </c>
      <c r="P1961" s="106">
        <v>94581003</v>
      </c>
      <c r="Q1961" s="107">
        <v>94581003</v>
      </c>
    </row>
    <row r="1962" spans="1:17" ht="31.8" thickBot="1" x14ac:dyDescent="0.35">
      <c r="A1962" s="118" t="s">
        <v>443</v>
      </c>
      <c r="B1962" s="15" t="s">
        <v>327</v>
      </c>
      <c r="C1962" s="53"/>
      <c r="D1962" s="53"/>
      <c r="E1962" s="53"/>
      <c r="F1962" s="104" t="s">
        <v>328</v>
      </c>
      <c r="G1962" s="95">
        <f t="shared" ref="G1962:K1966" si="811">+G1963</f>
        <v>2500000000</v>
      </c>
      <c r="H1962" s="95">
        <f t="shared" si="811"/>
        <v>0</v>
      </c>
      <c r="I1962" s="95">
        <f t="shared" si="811"/>
        <v>0</v>
      </c>
      <c r="J1962" s="95">
        <f t="shared" si="811"/>
        <v>0</v>
      </c>
      <c r="K1962" s="95">
        <f t="shared" si="811"/>
        <v>0</v>
      </c>
      <c r="L1962" s="95">
        <f t="shared" si="806"/>
        <v>0</v>
      </c>
      <c r="M1962" s="95">
        <f>+M1963</f>
        <v>2500000000</v>
      </c>
      <c r="N1962" s="95">
        <f t="shared" ref="N1962:Q1966" si="812">+N1963</f>
        <v>2029599328.6099999</v>
      </c>
      <c r="O1962" s="95">
        <f t="shared" si="812"/>
        <v>1858534978.47</v>
      </c>
      <c r="P1962" s="95">
        <f t="shared" si="812"/>
        <v>1114688920.8499999</v>
      </c>
      <c r="Q1962" s="97">
        <f t="shared" si="812"/>
        <v>1066663275.85</v>
      </c>
    </row>
    <row r="1963" spans="1:17" ht="18.600000000000001" thickBot="1" x14ac:dyDescent="0.35">
      <c r="A1963" s="118" t="s">
        <v>443</v>
      </c>
      <c r="B1963" s="15" t="s">
        <v>329</v>
      </c>
      <c r="C1963" s="21"/>
      <c r="D1963" s="21"/>
      <c r="E1963" s="21"/>
      <c r="F1963" s="85" t="s">
        <v>204</v>
      </c>
      <c r="G1963" s="95">
        <f t="shared" si="811"/>
        <v>2500000000</v>
      </c>
      <c r="H1963" s="95">
        <f t="shared" si="811"/>
        <v>0</v>
      </c>
      <c r="I1963" s="95">
        <f t="shared" si="811"/>
        <v>0</v>
      </c>
      <c r="J1963" s="95">
        <f t="shared" si="811"/>
        <v>0</v>
      </c>
      <c r="K1963" s="95">
        <f t="shared" si="811"/>
        <v>0</v>
      </c>
      <c r="L1963" s="95">
        <f t="shared" si="806"/>
        <v>0</v>
      </c>
      <c r="M1963" s="95">
        <f>+M1964</f>
        <v>2500000000</v>
      </c>
      <c r="N1963" s="95">
        <f t="shared" si="812"/>
        <v>2029599328.6099999</v>
      </c>
      <c r="O1963" s="95">
        <f t="shared" si="812"/>
        <v>1858534978.47</v>
      </c>
      <c r="P1963" s="95">
        <f t="shared" si="812"/>
        <v>1114688920.8499999</v>
      </c>
      <c r="Q1963" s="97">
        <f t="shared" si="812"/>
        <v>1066663275.85</v>
      </c>
    </row>
    <row r="1964" spans="1:17" ht="31.8" thickBot="1" x14ac:dyDescent="0.35">
      <c r="A1964" s="118" t="s">
        <v>443</v>
      </c>
      <c r="B1964" s="15" t="s">
        <v>330</v>
      </c>
      <c r="C1964" s="21"/>
      <c r="D1964" s="21"/>
      <c r="E1964" s="21"/>
      <c r="F1964" s="85" t="s">
        <v>331</v>
      </c>
      <c r="G1964" s="95">
        <f t="shared" si="811"/>
        <v>2500000000</v>
      </c>
      <c r="H1964" s="95">
        <f t="shared" si="811"/>
        <v>0</v>
      </c>
      <c r="I1964" s="95">
        <f t="shared" si="811"/>
        <v>0</v>
      </c>
      <c r="J1964" s="95">
        <f t="shared" si="811"/>
        <v>0</v>
      </c>
      <c r="K1964" s="95">
        <f t="shared" si="811"/>
        <v>0</v>
      </c>
      <c r="L1964" s="95">
        <f t="shared" si="806"/>
        <v>0</v>
      </c>
      <c r="M1964" s="95">
        <f>+M1965</f>
        <v>2500000000</v>
      </c>
      <c r="N1964" s="95">
        <f t="shared" si="812"/>
        <v>2029599328.6099999</v>
      </c>
      <c r="O1964" s="95">
        <f t="shared" si="812"/>
        <v>1858534978.47</v>
      </c>
      <c r="P1964" s="95">
        <f t="shared" si="812"/>
        <v>1114688920.8499999</v>
      </c>
      <c r="Q1964" s="97">
        <f t="shared" si="812"/>
        <v>1066663275.85</v>
      </c>
    </row>
    <row r="1965" spans="1:17" ht="31.8" thickBot="1" x14ac:dyDescent="0.35">
      <c r="A1965" s="118" t="s">
        <v>443</v>
      </c>
      <c r="B1965" s="15" t="s">
        <v>332</v>
      </c>
      <c r="C1965" s="21"/>
      <c r="D1965" s="21"/>
      <c r="E1965" s="21"/>
      <c r="F1965" s="85" t="s">
        <v>331</v>
      </c>
      <c r="G1965" s="95">
        <f t="shared" si="811"/>
        <v>2500000000</v>
      </c>
      <c r="H1965" s="95">
        <f t="shared" si="811"/>
        <v>0</v>
      </c>
      <c r="I1965" s="95">
        <f t="shared" si="811"/>
        <v>0</v>
      </c>
      <c r="J1965" s="95">
        <f t="shared" si="811"/>
        <v>0</v>
      </c>
      <c r="K1965" s="95">
        <f t="shared" si="811"/>
        <v>0</v>
      </c>
      <c r="L1965" s="95">
        <f t="shared" si="806"/>
        <v>0</v>
      </c>
      <c r="M1965" s="95">
        <f>+M1966</f>
        <v>2500000000</v>
      </c>
      <c r="N1965" s="95">
        <f t="shared" si="812"/>
        <v>2029599328.6099999</v>
      </c>
      <c r="O1965" s="95">
        <f t="shared" si="812"/>
        <v>1858534978.47</v>
      </c>
      <c r="P1965" s="95">
        <f t="shared" si="812"/>
        <v>1114688920.8499999</v>
      </c>
      <c r="Q1965" s="97">
        <f t="shared" si="812"/>
        <v>1066663275.85</v>
      </c>
    </row>
    <row r="1966" spans="1:17" ht="18.600000000000001" thickBot="1" x14ac:dyDescent="0.35">
      <c r="A1966" s="118" t="s">
        <v>443</v>
      </c>
      <c r="B1966" s="15" t="s">
        <v>333</v>
      </c>
      <c r="C1966" s="21"/>
      <c r="D1966" s="21"/>
      <c r="E1966" s="21"/>
      <c r="F1966" s="104" t="s">
        <v>334</v>
      </c>
      <c r="G1966" s="95">
        <f t="shared" si="811"/>
        <v>2500000000</v>
      </c>
      <c r="H1966" s="95">
        <f t="shared" si="811"/>
        <v>0</v>
      </c>
      <c r="I1966" s="95">
        <f t="shared" si="811"/>
        <v>0</v>
      </c>
      <c r="J1966" s="95">
        <f t="shared" si="811"/>
        <v>0</v>
      </c>
      <c r="K1966" s="95">
        <f t="shared" si="811"/>
        <v>0</v>
      </c>
      <c r="L1966" s="95">
        <f t="shared" si="806"/>
        <v>0</v>
      </c>
      <c r="M1966" s="95">
        <f>+M1967</f>
        <v>2500000000</v>
      </c>
      <c r="N1966" s="95">
        <f t="shared" si="812"/>
        <v>2029599328.6099999</v>
      </c>
      <c r="O1966" s="95">
        <f t="shared" si="812"/>
        <v>1858534978.47</v>
      </c>
      <c r="P1966" s="95">
        <f t="shared" si="812"/>
        <v>1114688920.8499999</v>
      </c>
      <c r="Q1966" s="97">
        <f t="shared" si="812"/>
        <v>1066663275.85</v>
      </c>
    </row>
    <row r="1967" spans="1:17" ht="18.600000000000001" thickBot="1" x14ac:dyDescent="0.35">
      <c r="A1967" s="118" t="s">
        <v>443</v>
      </c>
      <c r="B1967" s="20" t="s">
        <v>335</v>
      </c>
      <c r="C1967" s="21" t="s">
        <v>175</v>
      </c>
      <c r="D1967" s="21">
        <v>11</v>
      </c>
      <c r="E1967" s="21" t="s">
        <v>22</v>
      </c>
      <c r="F1967" s="88" t="s">
        <v>211</v>
      </c>
      <c r="G1967" s="90">
        <v>2500000000</v>
      </c>
      <c r="H1967" s="90">
        <v>0</v>
      </c>
      <c r="I1967" s="90">
        <v>0</v>
      </c>
      <c r="J1967" s="90">
        <v>0</v>
      </c>
      <c r="K1967" s="90">
        <v>0</v>
      </c>
      <c r="L1967" s="90">
        <f t="shared" si="806"/>
        <v>0</v>
      </c>
      <c r="M1967" s="90">
        <f>+G1967+L1967</f>
        <v>2500000000</v>
      </c>
      <c r="N1967" s="90">
        <v>2029599328.6099999</v>
      </c>
      <c r="O1967" s="90">
        <v>1858534978.47</v>
      </c>
      <c r="P1967" s="90">
        <v>1114688920.8499999</v>
      </c>
      <c r="Q1967" s="91">
        <v>1066663275.85</v>
      </c>
    </row>
    <row r="1968" spans="1:17" ht="18.600000000000001" thickBot="1" x14ac:dyDescent="0.35">
      <c r="A1968" s="118" t="s">
        <v>443</v>
      </c>
      <c r="B1968" s="15" t="s">
        <v>336</v>
      </c>
      <c r="C1968" s="21"/>
      <c r="D1968" s="21"/>
      <c r="E1968" s="21"/>
      <c r="F1968" s="85" t="s">
        <v>337</v>
      </c>
      <c r="G1968" s="95">
        <f>+G1969</f>
        <v>177265214000</v>
      </c>
      <c r="H1968" s="95">
        <f>+H1969</f>
        <v>0</v>
      </c>
      <c r="I1968" s="95">
        <f>+I1969</f>
        <v>0</v>
      </c>
      <c r="J1968" s="95">
        <f>+J1969</f>
        <v>20000000000</v>
      </c>
      <c r="K1968" s="95">
        <f>+K1969</f>
        <v>20000000000</v>
      </c>
      <c r="L1968" s="95">
        <f t="shared" si="806"/>
        <v>0</v>
      </c>
      <c r="M1968" s="95">
        <f>+M1969</f>
        <v>177265214000</v>
      </c>
      <c r="N1968" s="95">
        <f t="shared" ref="N1968:Q1968" si="813">+N1969</f>
        <v>92391753363.330002</v>
      </c>
      <c r="O1968" s="95">
        <f t="shared" si="813"/>
        <v>88847185223.5</v>
      </c>
      <c r="P1968" s="95">
        <f t="shared" si="813"/>
        <v>21635906856.619999</v>
      </c>
      <c r="Q1968" s="97">
        <f t="shared" si="813"/>
        <v>21626622949.619999</v>
      </c>
    </row>
    <row r="1969" spans="1:17" ht="18.600000000000001" thickBot="1" x14ac:dyDescent="0.35">
      <c r="A1969" s="118" t="s">
        <v>443</v>
      </c>
      <c r="B1969" s="15" t="s">
        <v>338</v>
      </c>
      <c r="C1969" s="21"/>
      <c r="D1969" s="21"/>
      <c r="E1969" s="21"/>
      <c r="F1969" s="85" t="s">
        <v>204</v>
      </c>
      <c r="G1969" s="95">
        <f>+G1970+G1976</f>
        <v>177265214000</v>
      </c>
      <c r="H1969" s="95">
        <f>+H1970+H1976</f>
        <v>0</v>
      </c>
      <c r="I1969" s="95">
        <f>+I1970+I1976</f>
        <v>0</v>
      </c>
      <c r="J1969" s="95">
        <f>+J1970+J1976</f>
        <v>20000000000</v>
      </c>
      <c r="K1969" s="95">
        <f>+K1970+K1976</f>
        <v>20000000000</v>
      </c>
      <c r="L1969" s="95">
        <f t="shared" si="806"/>
        <v>0</v>
      </c>
      <c r="M1969" s="95">
        <f>+M1970+M1976</f>
        <v>177265214000</v>
      </c>
      <c r="N1969" s="95">
        <f t="shared" ref="N1969:Q1969" si="814">+N1970+N1976</f>
        <v>92391753363.330002</v>
      </c>
      <c r="O1969" s="95">
        <f t="shared" si="814"/>
        <v>88847185223.5</v>
      </c>
      <c r="P1969" s="95">
        <f t="shared" si="814"/>
        <v>21635906856.619999</v>
      </c>
      <c r="Q1969" s="97">
        <f t="shared" si="814"/>
        <v>21626622949.619999</v>
      </c>
    </row>
    <row r="1970" spans="1:17" ht="47.4" thickBot="1" x14ac:dyDescent="0.35">
      <c r="A1970" s="118" t="s">
        <v>443</v>
      </c>
      <c r="B1970" s="15" t="s">
        <v>339</v>
      </c>
      <c r="C1970" s="21"/>
      <c r="D1970" s="21"/>
      <c r="E1970" s="21"/>
      <c r="F1970" s="104" t="s">
        <v>340</v>
      </c>
      <c r="G1970" s="95">
        <f>+G1971</f>
        <v>176465214000</v>
      </c>
      <c r="H1970" s="95">
        <f>+H1971</f>
        <v>0</v>
      </c>
      <c r="I1970" s="95">
        <f>+I1971</f>
        <v>0</v>
      </c>
      <c r="J1970" s="95">
        <f>+J1971</f>
        <v>20000000000</v>
      </c>
      <c r="K1970" s="95">
        <f>+K1971</f>
        <v>20000000000</v>
      </c>
      <c r="L1970" s="95">
        <f t="shared" si="806"/>
        <v>0</v>
      </c>
      <c r="M1970" s="95">
        <f>+M1971</f>
        <v>176465214000</v>
      </c>
      <c r="N1970" s="95">
        <f t="shared" ref="N1970:Q1970" si="815">+N1971</f>
        <v>91738283875.570007</v>
      </c>
      <c r="O1970" s="95">
        <f t="shared" si="815"/>
        <v>88314617951.009995</v>
      </c>
      <c r="P1970" s="95">
        <f t="shared" si="815"/>
        <v>21330496784.329998</v>
      </c>
      <c r="Q1970" s="97">
        <f t="shared" si="815"/>
        <v>21330496784.329998</v>
      </c>
    </row>
    <row r="1971" spans="1:17" ht="47.4" thickBot="1" x14ac:dyDescent="0.35">
      <c r="A1971" s="118" t="s">
        <v>443</v>
      </c>
      <c r="B1971" s="15" t="s">
        <v>341</v>
      </c>
      <c r="C1971" s="53"/>
      <c r="D1971" s="53"/>
      <c r="E1971" s="53"/>
      <c r="F1971" s="85" t="s">
        <v>340</v>
      </c>
      <c r="G1971" s="95">
        <f>+G1972+G1974</f>
        <v>176465214000</v>
      </c>
      <c r="H1971" s="95">
        <f>+H1972+H1974</f>
        <v>0</v>
      </c>
      <c r="I1971" s="95">
        <f>+I1972+I1974</f>
        <v>0</v>
      </c>
      <c r="J1971" s="95">
        <f>+J1972+J1974</f>
        <v>20000000000</v>
      </c>
      <c r="K1971" s="95">
        <f>+K1972+K1974</f>
        <v>20000000000</v>
      </c>
      <c r="L1971" s="95">
        <f t="shared" si="806"/>
        <v>0</v>
      </c>
      <c r="M1971" s="95">
        <f>+M1972+M1974</f>
        <v>176465214000</v>
      </c>
      <c r="N1971" s="95">
        <f t="shared" ref="N1971:Q1971" si="816">+N1972+N1974</f>
        <v>91738283875.570007</v>
      </c>
      <c r="O1971" s="95">
        <f t="shared" si="816"/>
        <v>88314617951.009995</v>
      </c>
      <c r="P1971" s="95">
        <f t="shared" si="816"/>
        <v>21330496784.329998</v>
      </c>
      <c r="Q1971" s="97">
        <f t="shared" si="816"/>
        <v>21330496784.329998</v>
      </c>
    </row>
    <row r="1972" spans="1:17" ht="18.600000000000001" thickBot="1" x14ac:dyDescent="0.35">
      <c r="A1972" s="118" t="s">
        <v>443</v>
      </c>
      <c r="B1972" s="15" t="s">
        <v>342</v>
      </c>
      <c r="C1972" s="53"/>
      <c r="D1972" s="53"/>
      <c r="E1972" s="53"/>
      <c r="F1972" s="85" t="s">
        <v>343</v>
      </c>
      <c r="G1972" s="95">
        <f>+G1973</f>
        <v>114613483443</v>
      </c>
      <c r="H1972" s="95">
        <f>+H1973</f>
        <v>0</v>
      </c>
      <c r="I1972" s="95">
        <f>+I1973</f>
        <v>0</v>
      </c>
      <c r="J1972" s="95">
        <f>+J1973</f>
        <v>20000000000</v>
      </c>
      <c r="K1972" s="95">
        <f>+K1973</f>
        <v>0</v>
      </c>
      <c r="L1972" s="95">
        <f t="shared" si="806"/>
        <v>20000000000</v>
      </c>
      <c r="M1972" s="95">
        <f>+M1973</f>
        <v>134613483443</v>
      </c>
      <c r="N1972" s="95">
        <f t="shared" ref="N1972:Q1972" si="817">+N1973</f>
        <v>82957260217.570007</v>
      </c>
      <c r="O1972" s="95">
        <f t="shared" si="817"/>
        <v>81952337152.009995</v>
      </c>
      <c r="P1972" s="95">
        <f t="shared" si="817"/>
        <v>18201464888.009998</v>
      </c>
      <c r="Q1972" s="97">
        <f t="shared" si="817"/>
        <v>18201464888.009998</v>
      </c>
    </row>
    <row r="1973" spans="1:17" ht="18.600000000000001" thickBot="1" x14ac:dyDescent="0.35">
      <c r="A1973" s="118" t="s">
        <v>443</v>
      </c>
      <c r="B1973" s="20" t="s">
        <v>344</v>
      </c>
      <c r="C1973" s="21" t="s">
        <v>21</v>
      </c>
      <c r="D1973" s="21">
        <v>20</v>
      </c>
      <c r="E1973" s="21" t="s">
        <v>22</v>
      </c>
      <c r="F1973" s="88" t="s">
        <v>211</v>
      </c>
      <c r="G1973" s="90">
        <v>114613483443</v>
      </c>
      <c r="H1973" s="90">
        <v>0</v>
      </c>
      <c r="I1973" s="90">
        <v>0</v>
      </c>
      <c r="J1973" s="90">
        <v>20000000000</v>
      </c>
      <c r="K1973" s="90">
        <v>0</v>
      </c>
      <c r="L1973" s="90">
        <f t="shared" si="806"/>
        <v>20000000000</v>
      </c>
      <c r="M1973" s="90">
        <f>+G1973+L1973</f>
        <v>134613483443</v>
      </c>
      <c r="N1973" s="90">
        <v>82957260217.570007</v>
      </c>
      <c r="O1973" s="90">
        <v>81952337152.009995</v>
      </c>
      <c r="P1973" s="90">
        <v>18201464888.009998</v>
      </c>
      <c r="Q1973" s="91">
        <v>18201464888.009998</v>
      </c>
    </row>
    <row r="1974" spans="1:17" ht="18.600000000000001" thickBot="1" x14ac:dyDescent="0.35">
      <c r="A1974" s="118" t="s">
        <v>443</v>
      </c>
      <c r="B1974" s="15" t="s">
        <v>345</v>
      </c>
      <c r="C1974" s="21"/>
      <c r="D1974" s="21"/>
      <c r="E1974" s="21"/>
      <c r="F1974" s="85" t="s">
        <v>346</v>
      </c>
      <c r="G1974" s="95">
        <f>+G1975</f>
        <v>61851730557</v>
      </c>
      <c r="H1974" s="95">
        <f>+H1975</f>
        <v>0</v>
      </c>
      <c r="I1974" s="95">
        <f>+I1975</f>
        <v>0</v>
      </c>
      <c r="J1974" s="95">
        <f>+J1975</f>
        <v>0</v>
      </c>
      <c r="K1974" s="95">
        <f>+K1975</f>
        <v>20000000000</v>
      </c>
      <c r="L1974" s="95">
        <f t="shared" si="806"/>
        <v>-20000000000</v>
      </c>
      <c r="M1974" s="95">
        <f>+M1975</f>
        <v>41851730557</v>
      </c>
      <c r="N1974" s="95">
        <f t="shared" ref="N1974:Q1974" si="818">+N1975</f>
        <v>8781023658</v>
      </c>
      <c r="O1974" s="95">
        <f t="shared" si="818"/>
        <v>6362280799</v>
      </c>
      <c r="P1974" s="95">
        <f t="shared" si="818"/>
        <v>3129031896.3200002</v>
      </c>
      <c r="Q1974" s="97">
        <f t="shared" si="818"/>
        <v>3129031896.3200002</v>
      </c>
    </row>
    <row r="1975" spans="1:17" ht="18.600000000000001" thickBot="1" x14ac:dyDescent="0.35">
      <c r="A1975" s="118" t="s">
        <v>443</v>
      </c>
      <c r="B1975" s="20" t="s">
        <v>347</v>
      </c>
      <c r="C1975" s="21" t="s">
        <v>21</v>
      </c>
      <c r="D1975" s="21">
        <v>20</v>
      </c>
      <c r="E1975" s="21" t="s">
        <v>22</v>
      </c>
      <c r="F1975" s="88" t="s">
        <v>211</v>
      </c>
      <c r="G1975" s="90">
        <v>61851730557</v>
      </c>
      <c r="H1975" s="90">
        <v>0</v>
      </c>
      <c r="I1975" s="90">
        <v>0</v>
      </c>
      <c r="J1975" s="90">
        <v>0</v>
      </c>
      <c r="K1975" s="90">
        <v>20000000000</v>
      </c>
      <c r="L1975" s="90">
        <f t="shared" si="806"/>
        <v>-20000000000</v>
      </c>
      <c r="M1975" s="90">
        <f>+G1975+L1975</f>
        <v>41851730557</v>
      </c>
      <c r="N1975" s="90">
        <v>8781023658</v>
      </c>
      <c r="O1975" s="90">
        <v>6362280799</v>
      </c>
      <c r="P1975" s="90">
        <v>3129031896.3200002</v>
      </c>
      <c r="Q1975" s="91">
        <v>3129031896.3200002</v>
      </c>
    </row>
    <row r="1976" spans="1:17" ht="31.8" thickBot="1" x14ac:dyDescent="0.35">
      <c r="A1976" s="118" t="s">
        <v>443</v>
      </c>
      <c r="B1976" s="15" t="s">
        <v>348</v>
      </c>
      <c r="C1976" s="21"/>
      <c r="D1976" s="21"/>
      <c r="E1976" s="21"/>
      <c r="F1976" s="85" t="s">
        <v>349</v>
      </c>
      <c r="G1976" s="95">
        <f t="shared" ref="G1976:K1978" si="819">+G1977</f>
        <v>800000000</v>
      </c>
      <c r="H1976" s="95">
        <f t="shared" si="819"/>
        <v>0</v>
      </c>
      <c r="I1976" s="95">
        <f t="shared" si="819"/>
        <v>0</v>
      </c>
      <c r="J1976" s="95">
        <f t="shared" si="819"/>
        <v>0</v>
      </c>
      <c r="K1976" s="95">
        <f t="shared" si="819"/>
        <v>0</v>
      </c>
      <c r="L1976" s="95">
        <f t="shared" si="806"/>
        <v>0</v>
      </c>
      <c r="M1976" s="95">
        <f>+M1977</f>
        <v>800000000</v>
      </c>
      <c r="N1976" s="95">
        <f t="shared" ref="N1976:Q1978" si="820">+N1977</f>
        <v>653469487.75999999</v>
      </c>
      <c r="O1976" s="95">
        <f t="shared" si="820"/>
        <v>532567272.49000001</v>
      </c>
      <c r="P1976" s="95">
        <f t="shared" si="820"/>
        <v>305410072.29000002</v>
      </c>
      <c r="Q1976" s="97">
        <f t="shared" si="820"/>
        <v>296126165.29000002</v>
      </c>
    </row>
    <row r="1977" spans="1:17" ht="31.8" thickBot="1" x14ac:dyDescent="0.35">
      <c r="A1977" s="118" t="s">
        <v>443</v>
      </c>
      <c r="B1977" s="15" t="s">
        <v>350</v>
      </c>
      <c r="C1977" s="21"/>
      <c r="D1977" s="21"/>
      <c r="E1977" s="21"/>
      <c r="F1977" s="85" t="s">
        <v>349</v>
      </c>
      <c r="G1977" s="95">
        <f t="shared" si="819"/>
        <v>800000000</v>
      </c>
      <c r="H1977" s="95">
        <f t="shared" si="819"/>
        <v>0</v>
      </c>
      <c r="I1977" s="95">
        <f t="shared" si="819"/>
        <v>0</v>
      </c>
      <c r="J1977" s="95">
        <f t="shared" si="819"/>
        <v>0</v>
      </c>
      <c r="K1977" s="95">
        <f t="shared" si="819"/>
        <v>0</v>
      </c>
      <c r="L1977" s="95">
        <f t="shared" si="806"/>
        <v>0</v>
      </c>
      <c r="M1977" s="95">
        <f>+M1978</f>
        <v>800000000</v>
      </c>
      <c r="N1977" s="95">
        <f t="shared" si="820"/>
        <v>653469487.75999999</v>
      </c>
      <c r="O1977" s="95">
        <f t="shared" si="820"/>
        <v>532567272.49000001</v>
      </c>
      <c r="P1977" s="95">
        <f t="shared" si="820"/>
        <v>305410072.29000002</v>
      </c>
      <c r="Q1977" s="97">
        <f t="shared" si="820"/>
        <v>296126165.29000002</v>
      </c>
    </row>
    <row r="1978" spans="1:17" ht="18.600000000000001" thickBot="1" x14ac:dyDescent="0.35">
      <c r="A1978" s="118" t="s">
        <v>443</v>
      </c>
      <c r="B1978" s="15" t="s">
        <v>351</v>
      </c>
      <c r="C1978" s="21"/>
      <c r="D1978" s="21"/>
      <c r="E1978" s="21"/>
      <c r="F1978" s="85" t="s">
        <v>334</v>
      </c>
      <c r="G1978" s="86">
        <f t="shared" si="819"/>
        <v>800000000</v>
      </c>
      <c r="H1978" s="86">
        <f t="shared" si="819"/>
        <v>0</v>
      </c>
      <c r="I1978" s="86">
        <f t="shared" si="819"/>
        <v>0</v>
      </c>
      <c r="J1978" s="86">
        <f t="shared" si="819"/>
        <v>0</v>
      </c>
      <c r="K1978" s="86">
        <f t="shared" si="819"/>
        <v>0</v>
      </c>
      <c r="L1978" s="86">
        <f t="shared" si="806"/>
        <v>0</v>
      </c>
      <c r="M1978" s="86">
        <f>+M1979</f>
        <v>800000000</v>
      </c>
      <c r="N1978" s="86">
        <f t="shared" si="820"/>
        <v>653469487.75999999</v>
      </c>
      <c r="O1978" s="86">
        <f t="shared" si="820"/>
        <v>532567272.49000001</v>
      </c>
      <c r="P1978" s="86">
        <f t="shared" si="820"/>
        <v>305410072.29000002</v>
      </c>
      <c r="Q1978" s="87">
        <f t="shared" si="820"/>
        <v>296126165.29000002</v>
      </c>
    </row>
    <row r="1979" spans="1:17" ht="18.600000000000001" thickBot="1" x14ac:dyDescent="0.35">
      <c r="A1979" s="118" t="s">
        <v>443</v>
      </c>
      <c r="B1979" s="20" t="s">
        <v>352</v>
      </c>
      <c r="C1979" s="21" t="s">
        <v>175</v>
      </c>
      <c r="D1979" s="21">
        <v>11</v>
      </c>
      <c r="E1979" s="21" t="s">
        <v>22</v>
      </c>
      <c r="F1979" s="88" t="s">
        <v>211</v>
      </c>
      <c r="G1979" s="90">
        <v>800000000</v>
      </c>
      <c r="H1979" s="90">
        <v>0</v>
      </c>
      <c r="I1979" s="90">
        <v>0</v>
      </c>
      <c r="J1979" s="90">
        <v>0</v>
      </c>
      <c r="K1979" s="90">
        <v>0</v>
      </c>
      <c r="L1979" s="90">
        <f t="shared" si="806"/>
        <v>0</v>
      </c>
      <c r="M1979" s="90">
        <f>+G1979+L1979</f>
        <v>800000000</v>
      </c>
      <c r="N1979" s="90">
        <v>653469487.75999999</v>
      </c>
      <c r="O1979" s="90">
        <v>532567272.49000001</v>
      </c>
      <c r="P1979" s="90">
        <v>305410072.29000002</v>
      </c>
      <c r="Q1979" s="91">
        <v>296126165.29000002</v>
      </c>
    </row>
    <row r="1980" spans="1:17" ht="18.600000000000001" thickBot="1" x14ac:dyDescent="0.35">
      <c r="A1980" s="118" t="s">
        <v>443</v>
      </c>
      <c r="B1980" s="15" t="s">
        <v>353</v>
      </c>
      <c r="C1980" s="21"/>
      <c r="D1980" s="21"/>
      <c r="E1980" s="21"/>
      <c r="F1980" s="85" t="s">
        <v>354</v>
      </c>
      <c r="G1980" s="93">
        <f>+G1981</f>
        <v>4650000000</v>
      </c>
      <c r="H1980" s="93">
        <f>+H1981</f>
        <v>0</v>
      </c>
      <c r="I1980" s="93">
        <f>+I1981</f>
        <v>0</v>
      </c>
      <c r="J1980" s="93">
        <f>+J1981</f>
        <v>0</v>
      </c>
      <c r="K1980" s="93">
        <f>+K1981</f>
        <v>0</v>
      </c>
      <c r="L1980" s="93">
        <f t="shared" si="806"/>
        <v>0</v>
      </c>
      <c r="M1980" s="93">
        <f>+M1981</f>
        <v>4650000000</v>
      </c>
      <c r="N1980" s="93">
        <f t="shared" ref="N1980:Q1980" si="821">+N1981</f>
        <v>3883851032.04</v>
      </c>
      <c r="O1980" s="93">
        <f t="shared" si="821"/>
        <v>2665279963.4400001</v>
      </c>
      <c r="P1980" s="93">
        <f t="shared" si="821"/>
        <v>1454429994.6099999</v>
      </c>
      <c r="Q1980" s="105">
        <f t="shared" si="821"/>
        <v>1428302295.6099999</v>
      </c>
    </row>
    <row r="1981" spans="1:17" ht="18.600000000000001" thickBot="1" x14ac:dyDescent="0.35">
      <c r="A1981" s="118" t="s">
        <v>443</v>
      </c>
      <c r="B1981" s="15" t="s">
        <v>355</v>
      </c>
      <c r="C1981" s="21"/>
      <c r="D1981" s="21"/>
      <c r="E1981" s="21"/>
      <c r="F1981" s="104" t="s">
        <v>204</v>
      </c>
      <c r="G1981" s="93">
        <f>G1982+G1987</f>
        <v>4650000000</v>
      </c>
      <c r="H1981" s="93">
        <f>H1982+H1987</f>
        <v>0</v>
      </c>
      <c r="I1981" s="93">
        <f>I1982+I1987</f>
        <v>0</v>
      </c>
      <c r="J1981" s="93">
        <f>J1982+J1987</f>
        <v>0</v>
      </c>
      <c r="K1981" s="93">
        <f>K1982+K1987</f>
        <v>0</v>
      </c>
      <c r="L1981" s="93">
        <f t="shared" si="806"/>
        <v>0</v>
      </c>
      <c r="M1981" s="93">
        <f>M1982+M1987</f>
        <v>4650000000</v>
      </c>
      <c r="N1981" s="93">
        <f t="shared" ref="N1981:Q1981" si="822">N1982+N1987</f>
        <v>3883851032.04</v>
      </c>
      <c r="O1981" s="93">
        <f t="shared" si="822"/>
        <v>2665279963.4400001</v>
      </c>
      <c r="P1981" s="93">
        <f t="shared" si="822"/>
        <v>1454429994.6099999</v>
      </c>
      <c r="Q1981" s="105">
        <f t="shared" si="822"/>
        <v>1428302295.6099999</v>
      </c>
    </row>
    <row r="1982" spans="1:17" ht="31.8" thickBot="1" x14ac:dyDescent="0.35">
      <c r="A1982" s="118" t="s">
        <v>443</v>
      </c>
      <c r="B1982" s="15" t="s">
        <v>356</v>
      </c>
      <c r="C1982" s="53"/>
      <c r="D1982" s="53"/>
      <c r="E1982" s="53"/>
      <c r="F1982" s="85" t="s">
        <v>359</v>
      </c>
      <c r="G1982" s="93">
        <f>G1983</f>
        <v>1000000000</v>
      </c>
      <c r="H1982" s="93">
        <f>H1983</f>
        <v>0</v>
      </c>
      <c r="I1982" s="93">
        <f>I1983</f>
        <v>0</v>
      </c>
      <c r="J1982" s="93">
        <f>J1983</f>
        <v>0</v>
      </c>
      <c r="K1982" s="93">
        <f>K1983</f>
        <v>0</v>
      </c>
      <c r="L1982" s="93">
        <f t="shared" si="806"/>
        <v>0</v>
      </c>
      <c r="M1982" s="93">
        <f>M1983</f>
        <v>1000000000</v>
      </c>
      <c r="N1982" s="93">
        <f t="shared" ref="N1982:Q1982" si="823">N1983</f>
        <v>998201665.51999998</v>
      </c>
      <c r="O1982" s="93">
        <f t="shared" si="823"/>
        <v>1665.52</v>
      </c>
      <c r="P1982" s="93">
        <f t="shared" si="823"/>
        <v>1665.52</v>
      </c>
      <c r="Q1982" s="105">
        <f t="shared" si="823"/>
        <v>1665.52</v>
      </c>
    </row>
    <row r="1983" spans="1:17" ht="31.8" thickBot="1" x14ac:dyDescent="0.35">
      <c r="A1983" s="118" t="s">
        <v>443</v>
      </c>
      <c r="B1983" s="15" t="s">
        <v>358</v>
      </c>
      <c r="C1983" s="53"/>
      <c r="D1983" s="53"/>
      <c r="E1983" s="53"/>
      <c r="F1983" s="85" t="s">
        <v>359</v>
      </c>
      <c r="G1983" s="93">
        <f>+G1984</f>
        <v>1000000000</v>
      </c>
      <c r="H1983" s="93">
        <f>+H1984</f>
        <v>0</v>
      </c>
      <c r="I1983" s="93">
        <f>+I1984</f>
        <v>0</v>
      </c>
      <c r="J1983" s="93">
        <f>+J1984</f>
        <v>0</v>
      </c>
      <c r="K1983" s="93">
        <f>+K1984</f>
        <v>0</v>
      </c>
      <c r="L1983" s="93">
        <f t="shared" si="806"/>
        <v>0</v>
      </c>
      <c r="M1983" s="93">
        <f>+M1984</f>
        <v>1000000000</v>
      </c>
      <c r="N1983" s="93">
        <f t="shared" ref="N1983:Q1983" si="824">+N1984</f>
        <v>998201665.51999998</v>
      </c>
      <c r="O1983" s="93">
        <f t="shared" si="824"/>
        <v>1665.52</v>
      </c>
      <c r="P1983" s="93">
        <f t="shared" si="824"/>
        <v>1665.52</v>
      </c>
      <c r="Q1983" s="105">
        <f t="shared" si="824"/>
        <v>1665.52</v>
      </c>
    </row>
    <row r="1984" spans="1:17" ht="18.600000000000001" thickBot="1" x14ac:dyDescent="0.35">
      <c r="A1984" s="118" t="s">
        <v>443</v>
      </c>
      <c r="B1984" s="15" t="s">
        <v>360</v>
      </c>
      <c r="C1984" s="21"/>
      <c r="D1984" s="21"/>
      <c r="E1984" s="21"/>
      <c r="F1984" s="85" t="s">
        <v>361</v>
      </c>
      <c r="G1984" s="93">
        <f>+G1985+G1986</f>
        <v>1000000000</v>
      </c>
      <c r="H1984" s="93">
        <f>+H1985+H1986</f>
        <v>0</v>
      </c>
      <c r="I1984" s="93">
        <f>+I1985+I1986</f>
        <v>0</v>
      </c>
      <c r="J1984" s="93">
        <f>+J1985+J1986</f>
        <v>0</v>
      </c>
      <c r="K1984" s="93">
        <f>+K1985+K1986</f>
        <v>0</v>
      </c>
      <c r="L1984" s="93">
        <f t="shared" si="806"/>
        <v>0</v>
      </c>
      <c r="M1984" s="93">
        <f>+M1985+M1986</f>
        <v>1000000000</v>
      </c>
      <c r="N1984" s="93">
        <f t="shared" ref="N1984:Q1984" si="825">+N1985+N1986</f>
        <v>998201665.51999998</v>
      </c>
      <c r="O1984" s="93">
        <f t="shared" si="825"/>
        <v>1665.52</v>
      </c>
      <c r="P1984" s="93">
        <f t="shared" si="825"/>
        <v>1665.52</v>
      </c>
      <c r="Q1984" s="105">
        <f t="shared" si="825"/>
        <v>1665.52</v>
      </c>
    </row>
    <row r="1985" spans="1:17" ht="18.600000000000001" thickBot="1" x14ac:dyDescent="0.35">
      <c r="A1985" s="118" t="s">
        <v>443</v>
      </c>
      <c r="B1985" s="20" t="s">
        <v>362</v>
      </c>
      <c r="C1985" s="21" t="s">
        <v>175</v>
      </c>
      <c r="D1985" s="21">
        <v>11</v>
      </c>
      <c r="E1985" s="21" t="s">
        <v>22</v>
      </c>
      <c r="F1985" s="88" t="s">
        <v>211</v>
      </c>
      <c r="G1985" s="106">
        <v>500000000</v>
      </c>
      <c r="H1985" s="90">
        <v>0</v>
      </c>
      <c r="I1985" s="90">
        <v>0</v>
      </c>
      <c r="J1985" s="90">
        <v>0</v>
      </c>
      <c r="K1985" s="90">
        <v>0</v>
      </c>
      <c r="L1985" s="90">
        <f t="shared" si="806"/>
        <v>0</v>
      </c>
      <c r="M1985" s="90">
        <f>+G1985+L1985</f>
        <v>500000000</v>
      </c>
      <c r="N1985" s="90">
        <v>498201665.51999998</v>
      </c>
      <c r="O1985" s="90">
        <v>1665.52</v>
      </c>
      <c r="P1985" s="90">
        <v>1665.52</v>
      </c>
      <c r="Q1985" s="91">
        <v>1665.52</v>
      </c>
    </row>
    <row r="1986" spans="1:17" ht="18.600000000000001" thickBot="1" x14ac:dyDescent="0.35">
      <c r="A1986" s="118" t="s">
        <v>443</v>
      </c>
      <c r="B1986" s="59" t="s">
        <v>362</v>
      </c>
      <c r="C1986" s="60" t="s">
        <v>175</v>
      </c>
      <c r="D1986" s="53">
        <v>54</v>
      </c>
      <c r="E1986" s="53" t="s">
        <v>22</v>
      </c>
      <c r="F1986" s="108" t="s">
        <v>211</v>
      </c>
      <c r="G1986" s="106">
        <v>500000000</v>
      </c>
      <c r="H1986" s="90">
        <v>0</v>
      </c>
      <c r="I1986" s="90">
        <v>0</v>
      </c>
      <c r="J1986" s="90">
        <v>0</v>
      </c>
      <c r="K1986" s="90">
        <v>0</v>
      </c>
      <c r="L1986" s="90">
        <f t="shared" si="806"/>
        <v>0</v>
      </c>
      <c r="M1986" s="90">
        <f>+G1986+L1986</f>
        <v>500000000</v>
      </c>
      <c r="N1986" s="92">
        <v>500000000</v>
      </c>
      <c r="O1986" s="92">
        <v>0</v>
      </c>
      <c r="P1986" s="92">
        <v>0</v>
      </c>
      <c r="Q1986" s="98">
        <v>0</v>
      </c>
    </row>
    <row r="1987" spans="1:17" ht="31.8" thickBot="1" x14ac:dyDescent="0.35">
      <c r="A1987" s="118" t="s">
        <v>443</v>
      </c>
      <c r="B1987" s="15" t="s">
        <v>363</v>
      </c>
      <c r="C1987" s="53"/>
      <c r="D1987" s="53"/>
      <c r="E1987" s="53"/>
      <c r="F1987" s="85" t="s">
        <v>364</v>
      </c>
      <c r="G1987" s="95">
        <f t="shared" ref="G1987:K1989" si="826">+G1988</f>
        <v>3650000000</v>
      </c>
      <c r="H1987" s="95">
        <f t="shared" si="826"/>
        <v>0</v>
      </c>
      <c r="I1987" s="95">
        <f t="shared" si="826"/>
        <v>0</v>
      </c>
      <c r="J1987" s="95">
        <f t="shared" si="826"/>
        <v>0</v>
      </c>
      <c r="K1987" s="95">
        <f t="shared" si="826"/>
        <v>0</v>
      </c>
      <c r="L1987" s="95">
        <f t="shared" si="806"/>
        <v>0</v>
      </c>
      <c r="M1987" s="95">
        <f>+M1988</f>
        <v>3650000000</v>
      </c>
      <c r="N1987" s="95">
        <f t="shared" ref="N1987:Q1989" si="827">+N1988</f>
        <v>2885649366.52</v>
      </c>
      <c r="O1987" s="95">
        <f t="shared" si="827"/>
        <v>2665278297.9200001</v>
      </c>
      <c r="P1987" s="95">
        <f t="shared" si="827"/>
        <v>1454428329.0899999</v>
      </c>
      <c r="Q1987" s="97">
        <f t="shared" si="827"/>
        <v>1428300630.0899999</v>
      </c>
    </row>
    <row r="1988" spans="1:17" ht="31.8" thickBot="1" x14ac:dyDescent="0.35">
      <c r="A1988" s="118" t="s">
        <v>443</v>
      </c>
      <c r="B1988" s="15" t="s">
        <v>365</v>
      </c>
      <c r="C1988" s="53"/>
      <c r="D1988" s="53"/>
      <c r="E1988" s="53"/>
      <c r="F1988" s="85" t="s">
        <v>364</v>
      </c>
      <c r="G1988" s="95">
        <f t="shared" si="826"/>
        <v>3650000000</v>
      </c>
      <c r="H1988" s="95">
        <f t="shared" si="826"/>
        <v>0</v>
      </c>
      <c r="I1988" s="95">
        <f t="shared" si="826"/>
        <v>0</v>
      </c>
      <c r="J1988" s="95">
        <f t="shared" si="826"/>
        <v>0</v>
      </c>
      <c r="K1988" s="95">
        <f t="shared" si="826"/>
        <v>0</v>
      </c>
      <c r="L1988" s="95">
        <f t="shared" si="806"/>
        <v>0</v>
      </c>
      <c r="M1988" s="95">
        <f>+M1989</f>
        <v>3650000000</v>
      </c>
      <c r="N1988" s="95">
        <f t="shared" si="827"/>
        <v>2885649366.52</v>
      </c>
      <c r="O1988" s="95">
        <f t="shared" si="827"/>
        <v>2665278297.9200001</v>
      </c>
      <c r="P1988" s="95">
        <f t="shared" si="827"/>
        <v>1454428329.0899999</v>
      </c>
      <c r="Q1988" s="97">
        <f t="shared" si="827"/>
        <v>1428300630.0899999</v>
      </c>
    </row>
    <row r="1989" spans="1:17" ht="18.600000000000001" thickBot="1" x14ac:dyDescent="0.35">
      <c r="A1989" s="118" t="s">
        <v>443</v>
      </c>
      <c r="B1989" s="15" t="s">
        <v>366</v>
      </c>
      <c r="C1989" s="53"/>
      <c r="D1989" s="53"/>
      <c r="E1989" s="53"/>
      <c r="F1989" s="85" t="s">
        <v>334</v>
      </c>
      <c r="G1989" s="95">
        <f t="shared" si="826"/>
        <v>3650000000</v>
      </c>
      <c r="H1989" s="95">
        <f t="shared" si="826"/>
        <v>0</v>
      </c>
      <c r="I1989" s="95">
        <f t="shared" si="826"/>
        <v>0</v>
      </c>
      <c r="J1989" s="95">
        <f t="shared" si="826"/>
        <v>0</v>
      </c>
      <c r="K1989" s="95">
        <f t="shared" si="826"/>
        <v>0</v>
      </c>
      <c r="L1989" s="95">
        <f t="shared" si="806"/>
        <v>0</v>
      </c>
      <c r="M1989" s="95">
        <f>+M1990</f>
        <v>3650000000</v>
      </c>
      <c r="N1989" s="95">
        <f t="shared" si="827"/>
        <v>2885649366.52</v>
      </c>
      <c r="O1989" s="95">
        <f t="shared" si="827"/>
        <v>2665278297.9200001</v>
      </c>
      <c r="P1989" s="95">
        <f t="shared" si="827"/>
        <v>1454428329.0899999</v>
      </c>
      <c r="Q1989" s="97">
        <f t="shared" si="827"/>
        <v>1428300630.0899999</v>
      </c>
    </row>
    <row r="1990" spans="1:17" ht="18.600000000000001" thickBot="1" x14ac:dyDescent="0.35">
      <c r="A1990" s="118" t="s">
        <v>443</v>
      </c>
      <c r="B1990" s="20" t="s">
        <v>367</v>
      </c>
      <c r="C1990" s="21" t="s">
        <v>175</v>
      </c>
      <c r="D1990" s="21">
        <v>11</v>
      </c>
      <c r="E1990" s="21" t="s">
        <v>22</v>
      </c>
      <c r="F1990" s="88" t="s">
        <v>211</v>
      </c>
      <c r="G1990" s="90">
        <v>3650000000</v>
      </c>
      <c r="H1990" s="90">
        <v>0</v>
      </c>
      <c r="I1990" s="90">
        <v>0</v>
      </c>
      <c r="J1990" s="90">
        <v>0</v>
      </c>
      <c r="K1990" s="90">
        <v>0</v>
      </c>
      <c r="L1990" s="90">
        <f t="shared" si="806"/>
        <v>0</v>
      </c>
      <c r="M1990" s="90">
        <f>+G1990+L1990</f>
        <v>3650000000</v>
      </c>
      <c r="N1990" s="90">
        <v>2885649366.52</v>
      </c>
      <c r="O1990" s="90">
        <v>2665278297.9200001</v>
      </c>
      <c r="P1990" s="90">
        <v>1454428329.0899999</v>
      </c>
      <c r="Q1990" s="91">
        <v>1428300630.0899999</v>
      </c>
    </row>
    <row r="1991" spans="1:17" ht="31.8" thickBot="1" x14ac:dyDescent="0.35">
      <c r="A1991" s="118" t="s">
        <v>443</v>
      </c>
      <c r="B1991" s="63" t="s">
        <v>368</v>
      </c>
      <c r="C1991" s="55"/>
      <c r="D1991" s="55"/>
      <c r="E1991" s="55"/>
      <c r="F1991" s="104" t="s">
        <v>369</v>
      </c>
      <c r="G1991" s="94">
        <f>+G1992</f>
        <v>39914957829</v>
      </c>
      <c r="H1991" s="94">
        <f>+H1992</f>
        <v>0</v>
      </c>
      <c r="I1991" s="94">
        <f>+I1992</f>
        <v>0</v>
      </c>
      <c r="J1991" s="94">
        <f>+J1992</f>
        <v>1990000000</v>
      </c>
      <c r="K1991" s="94">
        <f>+K1992</f>
        <v>1990000000</v>
      </c>
      <c r="L1991" s="94">
        <f t="shared" si="806"/>
        <v>0</v>
      </c>
      <c r="M1991" s="94">
        <f>+M1992</f>
        <v>39914957829</v>
      </c>
      <c r="N1991" s="94">
        <f t="shared" ref="N1991:Q1991" si="828">+N1992</f>
        <v>27437443032.330002</v>
      </c>
      <c r="O1991" s="94">
        <f t="shared" si="828"/>
        <v>26019100112.170002</v>
      </c>
      <c r="P1991" s="94">
        <f t="shared" si="828"/>
        <v>6446632067.4099998</v>
      </c>
      <c r="Q1991" s="96">
        <f t="shared" si="828"/>
        <v>6407885051.4099998</v>
      </c>
    </row>
    <row r="1992" spans="1:17" ht="18.600000000000001" thickBot="1" x14ac:dyDescent="0.35">
      <c r="A1992" s="118" t="s">
        <v>443</v>
      </c>
      <c r="B1992" s="63" t="s">
        <v>370</v>
      </c>
      <c r="C1992" s="55"/>
      <c r="D1992" s="55"/>
      <c r="E1992" s="55"/>
      <c r="F1992" s="104" t="s">
        <v>204</v>
      </c>
      <c r="G1992" s="94">
        <f>+G1993+G1997+G2004+G2009</f>
        <v>39914957829</v>
      </c>
      <c r="H1992" s="94">
        <f>+H1993+H1997+H2004+H2009</f>
        <v>0</v>
      </c>
      <c r="I1992" s="94">
        <f>+I1993+I1997+I2004+I2009</f>
        <v>0</v>
      </c>
      <c r="J1992" s="94">
        <f>+J1993+J1997+J2004+J2009</f>
        <v>1990000000</v>
      </c>
      <c r="K1992" s="94">
        <f>+K1993+K1997+K2004+K2009</f>
        <v>1990000000</v>
      </c>
      <c r="L1992" s="94">
        <f t="shared" si="806"/>
        <v>0</v>
      </c>
      <c r="M1992" s="94">
        <f>+M1993+M1997+M2004+M2009</f>
        <v>39914957829</v>
      </c>
      <c r="N1992" s="94">
        <f t="shared" ref="N1992:Q1992" si="829">+N1993+N1997+N2004+N2009</f>
        <v>27437443032.330002</v>
      </c>
      <c r="O1992" s="94">
        <f t="shared" si="829"/>
        <v>26019100112.170002</v>
      </c>
      <c r="P1992" s="94">
        <f t="shared" si="829"/>
        <v>6446632067.4099998</v>
      </c>
      <c r="Q1992" s="96">
        <f t="shared" si="829"/>
        <v>6407885051.4099998</v>
      </c>
    </row>
    <row r="1993" spans="1:17" ht="47.4" thickBot="1" x14ac:dyDescent="0.35">
      <c r="A1993" s="118" t="s">
        <v>443</v>
      </c>
      <c r="B1993" s="56" t="s">
        <v>371</v>
      </c>
      <c r="C1993" s="55"/>
      <c r="D1993" s="55"/>
      <c r="E1993" s="55"/>
      <c r="F1993" s="104" t="s">
        <v>374</v>
      </c>
      <c r="G1993" s="94">
        <f t="shared" ref="G1993:K1995" si="830">+G1994</f>
        <v>50000000</v>
      </c>
      <c r="H1993" s="94">
        <f t="shared" si="830"/>
        <v>0</v>
      </c>
      <c r="I1993" s="94">
        <f t="shared" si="830"/>
        <v>0</v>
      </c>
      <c r="J1993" s="94">
        <f t="shared" si="830"/>
        <v>0</v>
      </c>
      <c r="K1993" s="94">
        <f t="shared" si="830"/>
        <v>0</v>
      </c>
      <c r="L1993" s="94">
        <f t="shared" si="806"/>
        <v>0</v>
      </c>
      <c r="M1993" s="94">
        <f>+M1994</f>
        <v>50000000</v>
      </c>
      <c r="N1993" s="94">
        <f t="shared" ref="N1993:Q1995" si="831">+N1994</f>
        <v>16342310</v>
      </c>
      <c r="O1993" s="94">
        <f t="shared" si="831"/>
        <v>16242310</v>
      </c>
      <c r="P1993" s="94">
        <f t="shared" si="831"/>
        <v>3897250</v>
      </c>
      <c r="Q1993" s="96">
        <f t="shared" si="831"/>
        <v>3897250</v>
      </c>
    </row>
    <row r="1994" spans="1:17" ht="47.4" thickBot="1" x14ac:dyDescent="0.35">
      <c r="A1994" s="118" t="s">
        <v>443</v>
      </c>
      <c r="B1994" s="56" t="s">
        <v>373</v>
      </c>
      <c r="C1994" s="55"/>
      <c r="D1994" s="55"/>
      <c r="E1994" s="55"/>
      <c r="F1994" s="104" t="s">
        <v>374</v>
      </c>
      <c r="G1994" s="94">
        <f t="shared" si="830"/>
        <v>50000000</v>
      </c>
      <c r="H1994" s="94">
        <f t="shared" si="830"/>
        <v>0</v>
      </c>
      <c r="I1994" s="94">
        <f t="shared" si="830"/>
        <v>0</v>
      </c>
      <c r="J1994" s="94">
        <f t="shared" si="830"/>
        <v>0</v>
      </c>
      <c r="K1994" s="94">
        <f t="shared" si="830"/>
        <v>0</v>
      </c>
      <c r="L1994" s="94">
        <f t="shared" si="806"/>
        <v>0</v>
      </c>
      <c r="M1994" s="94">
        <f>+M1995</f>
        <v>50000000</v>
      </c>
      <c r="N1994" s="94">
        <f t="shared" si="831"/>
        <v>16342310</v>
      </c>
      <c r="O1994" s="94">
        <f t="shared" si="831"/>
        <v>16242310</v>
      </c>
      <c r="P1994" s="94">
        <f t="shared" si="831"/>
        <v>3897250</v>
      </c>
      <c r="Q1994" s="96">
        <f t="shared" si="831"/>
        <v>3897250</v>
      </c>
    </row>
    <row r="1995" spans="1:17" ht="31.8" thickBot="1" x14ac:dyDescent="0.35">
      <c r="A1995" s="118" t="s">
        <v>443</v>
      </c>
      <c r="B1995" s="56" t="s">
        <v>375</v>
      </c>
      <c r="C1995" s="55"/>
      <c r="D1995" s="55"/>
      <c r="E1995" s="55"/>
      <c r="F1995" s="104" t="s">
        <v>376</v>
      </c>
      <c r="G1995" s="94">
        <f t="shared" si="830"/>
        <v>50000000</v>
      </c>
      <c r="H1995" s="94">
        <f t="shared" si="830"/>
        <v>0</v>
      </c>
      <c r="I1995" s="94">
        <f t="shared" si="830"/>
        <v>0</v>
      </c>
      <c r="J1995" s="94">
        <f t="shared" si="830"/>
        <v>0</v>
      </c>
      <c r="K1995" s="94">
        <f t="shared" si="830"/>
        <v>0</v>
      </c>
      <c r="L1995" s="94">
        <f t="shared" si="806"/>
        <v>0</v>
      </c>
      <c r="M1995" s="94">
        <f>+M1996</f>
        <v>50000000</v>
      </c>
      <c r="N1995" s="94">
        <f t="shared" si="831"/>
        <v>16342310</v>
      </c>
      <c r="O1995" s="94">
        <f t="shared" si="831"/>
        <v>16242310</v>
      </c>
      <c r="P1995" s="94">
        <f t="shared" si="831"/>
        <v>3897250</v>
      </c>
      <c r="Q1995" s="96">
        <f t="shared" si="831"/>
        <v>3897250</v>
      </c>
    </row>
    <row r="1996" spans="1:17" ht="18.600000000000001" thickBot="1" x14ac:dyDescent="0.35">
      <c r="A1996" s="118" t="s">
        <v>443</v>
      </c>
      <c r="B1996" s="20" t="s">
        <v>377</v>
      </c>
      <c r="C1996" s="60" t="s">
        <v>175</v>
      </c>
      <c r="D1996" s="21">
        <v>54</v>
      </c>
      <c r="E1996" s="21" t="s">
        <v>22</v>
      </c>
      <c r="F1996" s="88" t="s">
        <v>211</v>
      </c>
      <c r="G1996" s="90">
        <v>50000000</v>
      </c>
      <c r="H1996" s="90">
        <v>0</v>
      </c>
      <c r="I1996" s="90">
        <v>0</v>
      </c>
      <c r="J1996" s="90">
        <v>0</v>
      </c>
      <c r="K1996" s="90">
        <v>0</v>
      </c>
      <c r="L1996" s="90">
        <f t="shared" si="806"/>
        <v>0</v>
      </c>
      <c r="M1996" s="90">
        <f>+G1996+L1996</f>
        <v>50000000</v>
      </c>
      <c r="N1996" s="90">
        <v>16342310</v>
      </c>
      <c r="O1996" s="90">
        <v>16242310</v>
      </c>
      <c r="P1996" s="90">
        <v>3897250</v>
      </c>
      <c r="Q1996" s="91">
        <v>3897250</v>
      </c>
    </row>
    <row r="1997" spans="1:17" ht="47.4" thickBot="1" x14ac:dyDescent="0.35">
      <c r="A1997" s="118" t="s">
        <v>443</v>
      </c>
      <c r="B1997" s="56" t="s">
        <v>378</v>
      </c>
      <c r="C1997" s="53"/>
      <c r="D1997" s="53"/>
      <c r="E1997" s="53"/>
      <c r="F1997" s="104" t="s">
        <v>381</v>
      </c>
      <c r="G1997" s="93">
        <f>+G1998</f>
        <v>34364957829</v>
      </c>
      <c r="H1997" s="94">
        <f>+H1998</f>
        <v>0</v>
      </c>
      <c r="I1997" s="94">
        <f>+I1998</f>
        <v>0</v>
      </c>
      <c r="J1997" s="94">
        <f>+J1998</f>
        <v>1990000000</v>
      </c>
      <c r="K1997" s="94">
        <f>+K1998</f>
        <v>1990000000</v>
      </c>
      <c r="L1997" s="94">
        <f t="shared" si="806"/>
        <v>0</v>
      </c>
      <c r="M1997" s="95">
        <f>+G1997+L1997</f>
        <v>34364957829</v>
      </c>
      <c r="N1997" s="94">
        <f>+N1998</f>
        <v>23144301835.360001</v>
      </c>
      <c r="O1997" s="94">
        <f>+O1998</f>
        <v>22189383061.450001</v>
      </c>
      <c r="P1997" s="94">
        <f>+P1998</f>
        <v>4102178581.6900001</v>
      </c>
      <c r="Q1997" s="96">
        <f>+Q1998</f>
        <v>4090687885.6900001</v>
      </c>
    </row>
    <row r="1998" spans="1:17" ht="47.4" thickBot="1" x14ac:dyDescent="0.35">
      <c r="A1998" s="118" t="s">
        <v>443</v>
      </c>
      <c r="B1998" s="56" t="s">
        <v>380</v>
      </c>
      <c r="C1998" s="53"/>
      <c r="D1998" s="53"/>
      <c r="E1998" s="53"/>
      <c r="F1998" s="104" t="s">
        <v>381</v>
      </c>
      <c r="G1998" s="94">
        <f>G1999+G2002</f>
        <v>34364957829</v>
      </c>
      <c r="H1998" s="94">
        <f>H1999+H2002</f>
        <v>0</v>
      </c>
      <c r="I1998" s="94">
        <f>I1999+I2002</f>
        <v>0</v>
      </c>
      <c r="J1998" s="94">
        <f>J1999+J2002</f>
        <v>1990000000</v>
      </c>
      <c r="K1998" s="94">
        <f>K1999+K2002</f>
        <v>1990000000</v>
      </c>
      <c r="L1998" s="94">
        <f t="shared" si="806"/>
        <v>0</v>
      </c>
      <c r="M1998" s="94">
        <f>M1999+M2002</f>
        <v>34364957829</v>
      </c>
      <c r="N1998" s="94">
        <f t="shared" ref="N1998:Q1998" si="832">N1999+N2002</f>
        <v>23144301835.360001</v>
      </c>
      <c r="O1998" s="94">
        <f t="shared" si="832"/>
        <v>22189383061.450001</v>
      </c>
      <c r="P1998" s="94">
        <f t="shared" si="832"/>
        <v>4102178581.6900001</v>
      </c>
      <c r="Q1998" s="96">
        <f t="shared" si="832"/>
        <v>4090687885.6900001</v>
      </c>
    </row>
    <row r="1999" spans="1:17" ht="18.600000000000001" thickBot="1" x14ac:dyDescent="0.35">
      <c r="A1999" s="118" t="s">
        <v>443</v>
      </c>
      <c r="B1999" s="56" t="s">
        <v>382</v>
      </c>
      <c r="C1999" s="53"/>
      <c r="D1999" s="53"/>
      <c r="E1999" s="53"/>
      <c r="F1999" s="104" t="s">
        <v>334</v>
      </c>
      <c r="G1999" s="94">
        <f>+G2000+G2001</f>
        <v>13870400807</v>
      </c>
      <c r="H1999" s="94">
        <f>+H2000+H2001</f>
        <v>0</v>
      </c>
      <c r="I1999" s="94">
        <f>+I2000+I2001</f>
        <v>0</v>
      </c>
      <c r="J1999" s="94">
        <f>+J2000+J2001</f>
        <v>1990000000</v>
      </c>
      <c r="K1999" s="94">
        <f>+K2000+K2001</f>
        <v>0</v>
      </c>
      <c r="L1999" s="94">
        <f t="shared" si="806"/>
        <v>1990000000</v>
      </c>
      <c r="M1999" s="94">
        <f>+M2000+M2001</f>
        <v>15860400807</v>
      </c>
      <c r="N1999" s="94">
        <f t="shared" ref="N1999:Q1999" si="833">+N2000+N2001</f>
        <v>10038628835.360001</v>
      </c>
      <c r="O1999" s="94">
        <f t="shared" si="833"/>
        <v>9085710061.4500008</v>
      </c>
      <c r="P1999" s="94">
        <f t="shared" si="833"/>
        <v>4102178581.6900001</v>
      </c>
      <c r="Q1999" s="96">
        <f t="shared" si="833"/>
        <v>4090687885.6900001</v>
      </c>
    </row>
    <row r="2000" spans="1:17" ht="18.600000000000001" thickBot="1" x14ac:dyDescent="0.35">
      <c r="A2000" s="118" t="s">
        <v>443</v>
      </c>
      <c r="B2000" s="20" t="s">
        <v>383</v>
      </c>
      <c r="C2000" s="53" t="s">
        <v>175</v>
      </c>
      <c r="D2000" s="21">
        <v>11</v>
      </c>
      <c r="E2000" s="21" t="s">
        <v>22</v>
      </c>
      <c r="F2000" s="108" t="s">
        <v>211</v>
      </c>
      <c r="G2000" s="92">
        <v>5414957829</v>
      </c>
      <c r="H2000" s="90">
        <v>0</v>
      </c>
      <c r="I2000" s="90">
        <v>0</v>
      </c>
      <c r="J2000" s="90">
        <v>0</v>
      </c>
      <c r="K2000" s="90">
        <v>0</v>
      </c>
      <c r="L2000" s="90">
        <f t="shared" si="806"/>
        <v>0</v>
      </c>
      <c r="M2000" s="90">
        <f>+G2000+L2000</f>
        <v>5414957829</v>
      </c>
      <c r="N2000" s="90">
        <v>5250239171.3599997</v>
      </c>
      <c r="O2000" s="90">
        <v>5221476984.4499998</v>
      </c>
      <c r="P2000" s="90">
        <v>3203053885.6900001</v>
      </c>
      <c r="Q2000" s="91">
        <v>3191563189.6900001</v>
      </c>
    </row>
    <row r="2001" spans="1:17" ht="18.600000000000001" thickBot="1" x14ac:dyDescent="0.35">
      <c r="A2001" s="118" t="s">
        <v>443</v>
      </c>
      <c r="B2001" s="20" t="s">
        <v>383</v>
      </c>
      <c r="C2001" s="60" t="s">
        <v>175</v>
      </c>
      <c r="D2001" s="21">
        <v>54</v>
      </c>
      <c r="E2001" s="21" t="s">
        <v>22</v>
      </c>
      <c r="F2001" s="108" t="s">
        <v>211</v>
      </c>
      <c r="G2001" s="106">
        <f>2010523584+6444919394</f>
        <v>8455442978</v>
      </c>
      <c r="H2001" s="90">
        <v>0</v>
      </c>
      <c r="I2001" s="90">
        <v>0</v>
      </c>
      <c r="J2001" s="90">
        <v>1990000000</v>
      </c>
      <c r="K2001" s="90">
        <v>0</v>
      </c>
      <c r="L2001" s="90">
        <f t="shared" si="806"/>
        <v>1990000000</v>
      </c>
      <c r="M2001" s="92">
        <f>+G2001+L2001</f>
        <v>10445442978</v>
      </c>
      <c r="N2001" s="90">
        <v>4788389664</v>
      </c>
      <c r="O2001" s="90">
        <v>3864233077</v>
      </c>
      <c r="P2001" s="90">
        <v>899124696</v>
      </c>
      <c r="Q2001" s="91">
        <v>899124696</v>
      </c>
    </row>
    <row r="2002" spans="1:17" ht="18.600000000000001" thickBot="1" x14ac:dyDescent="0.35">
      <c r="A2002" s="118" t="s">
        <v>443</v>
      </c>
      <c r="B2002" s="15" t="s">
        <v>384</v>
      </c>
      <c r="C2002" s="53"/>
      <c r="D2002" s="21"/>
      <c r="E2002" s="21"/>
      <c r="F2002" s="85" t="s">
        <v>385</v>
      </c>
      <c r="G2002" s="95">
        <f>+G2003</f>
        <v>20494557022</v>
      </c>
      <c r="H2002" s="95">
        <f>+H2003</f>
        <v>0</v>
      </c>
      <c r="I2002" s="95">
        <f>+I2003</f>
        <v>0</v>
      </c>
      <c r="J2002" s="95">
        <f>+J2003</f>
        <v>0</v>
      </c>
      <c r="K2002" s="95">
        <f>+K2003</f>
        <v>1990000000</v>
      </c>
      <c r="L2002" s="95">
        <f t="shared" si="806"/>
        <v>-1990000000</v>
      </c>
      <c r="M2002" s="95">
        <f>+M2003</f>
        <v>18504557022</v>
      </c>
      <c r="N2002" s="95">
        <f t="shared" ref="N2002:Q2002" si="834">+N2003</f>
        <v>13105673000</v>
      </c>
      <c r="O2002" s="95">
        <f t="shared" si="834"/>
        <v>13103673000</v>
      </c>
      <c r="P2002" s="95">
        <f t="shared" si="834"/>
        <v>0</v>
      </c>
      <c r="Q2002" s="97">
        <f t="shared" si="834"/>
        <v>0</v>
      </c>
    </row>
    <row r="2003" spans="1:17" ht="18.600000000000001" thickBot="1" x14ac:dyDescent="0.35">
      <c r="A2003" s="118" t="s">
        <v>443</v>
      </c>
      <c r="B2003" s="20" t="s">
        <v>386</v>
      </c>
      <c r="C2003" s="60" t="s">
        <v>175</v>
      </c>
      <c r="D2003" s="21">
        <v>54</v>
      </c>
      <c r="E2003" s="21" t="s">
        <v>22</v>
      </c>
      <c r="F2003" s="108" t="s">
        <v>211</v>
      </c>
      <c r="G2003" s="106">
        <v>20494557022</v>
      </c>
      <c r="H2003" s="90">
        <v>0</v>
      </c>
      <c r="I2003" s="90">
        <v>0</v>
      </c>
      <c r="J2003" s="90">
        <v>0</v>
      </c>
      <c r="K2003" s="90">
        <v>1990000000</v>
      </c>
      <c r="L2003" s="90">
        <f t="shared" si="806"/>
        <v>-1990000000</v>
      </c>
      <c r="M2003" s="92">
        <f>+G2003+L2003</f>
        <v>18504557022</v>
      </c>
      <c r="N2003" s="90">
        <v>13105673000</v>
      </c>
      <c r="O2003" s="90">
        <v>13103673000</v>
      </c>
      <c r="P2003" s="90">
        <v>0</v>
      </c>
      <c r="Q2003" s="91">
        <v>0</v>
      </c>
    </row>
    <row r="2004" spans="1:17" ht="47.4" thickBot="1" x14ac:dyDescent="0.35">
      <c r="A2004" s="118" t="s">
        <v>443</v>
      </c>
      <c r="B2004" s="56" t="s">
        <v>387</v>
      </c>
      <c r="C2004" s="53"/>
      <c r="D2004" s="53"/>
      <c r="E2004" s="53"/>
      <c r="F2004" s="104" t="s">
        <v>390</v>
      </c>
      <c r="G2004" s="94">
        <f t="shared" ref="G2004:K2005" si="835">+G2005</f>
        <v>4000000000</v>
      </c>
      <c r="H2004" s="94">
        <f t="shared" si="835"/>
        <v>0</v>
      </c>
      <c r="I2004" s="94">
        <f t="shared" si="835"/>
        <v>0</v>
      </c>
      <c r="J2004" s="94">
        <f t="shared" si="835"/>
        <v>0</v>
      </c>
      <c r="K2004" s="94">
        <f t="shared" si="835"/>
        <v>0</v>
      </c>
      <c r="L2004" s="94">
        <f t="shared" si="806"/>
        <v>0</v>
      </c>
      <c r="M2004" s="94">
        <f>+M2005</f>
        <v>4000000000</v>
      </c>
      <c r="N2004" s="94">
        <f t="shared" ref="N2004:Q2005" si="836">+N2005</f>
        <v>3503490705.2200003</v>
      </c>
      <c r="O2004" s="94">
        <f t="shared" si="836"/>
        <v>3080657103.6500001</v>
      </c>
      <c r="P2004" s="94">
        <f t="shared" si="836"/>
        <v>1982247174.6500001</v>
      </c>
      <c r="Q2004" s="96">
        <f t="shared" si="836"/>
        <v>1957424454.6500001</v>
      </c>
    </row>
    <row r="2005" spans="1:17" ht="47.4" thickBot="1" x14ac:dyDescent="0.35">
      <c r="A2005" s="118" t="s">
        <v>443</v>
      </c>
      <c r="B2005" s="56" t="s">
        <v>389</v>
      </c>
      <c r="C2005" s="53"/>
      <c r="D2005" s="53"/>
      <c r="E2005" s="53"/>
      <c r="F2005" s="104" t="s">
        <v>390</v>
      </c>
      <c r="G2005" s="94">
        <f t="shared" si="835"/>
        <v>4000000000</v>
      </c>
      <c r="H2005" s="94">
        <f t="shared" si="835"/>
        <v>0</v>
      </c>
      <c r="I2005" s="94">
        <f t="shared" si="835"/>
        <v>0</v>
      </c>
      <c r="J2005" s="94">
        <f t="shared" si="835"/>
        <v>0</v>
      </c>
      <c r="K2005" s="94">
        <f t="shared" si="835"/>
        <v>0</v>
      </c>
      <c r="L2005" s="94">
        <f t="shared" si="806"/>
        <v>0</v>
      </c>
      <c r="M2005" s="94">
        <f>+M2006</f>
        <v>4000000000</v>
      </c>
      <c r="N2005" s="94">
        <f t="shared" si="836"/>
        <v>3503490705.2200003</v>
      </c>
      <c r="O2005" s="94">
        <f t="shared" si="836"/>
        <v>3080657103.6500001</v>
      </c>
      <c r="P2005" s="94">
        <f t="shared" si="836"/>
        <v>1982247174.6500001</v>
      </c>
      <c r="Q2005" s="96">
        <f t="shared" si="836"/>
        <v>1957424454.6500001</v>
      </c>
    </row>
    <row r="2006" spans="1:17" ht="18.600000000000001" thickBot="1" x14ac:dyDescent="0.35">
      <c r="A2006" s="118" t="s">
        <v>443</v>
      </c>
      <c r="B2006" s="56" t="s">
        <v>391</v>
      </c>
      <c r="C2006" s="53"/>
      <c r="D2006" s="53"/>
      <c r="E2006" s="53"/>
      <c r="F2006" s="104" t="s">
        <v>392</v>
      </c>
      <c r="G2006" s="94">
        <f>+G2007+G2008</f>
        <v>4000000000</v>
      </c>
      <c r="H2006" s="94">
        <f>+H2007+H2008</f>
        <v>0</v>
      </c>
      <c r="I2006" s="94">
        <f>+I2007+I2008</f>
        <v>0</v>
      </c>
      <c r="J2006" s="94">
        <f>+J2007+J2008</f>
        <v>0</v>
      </c>
      <c r="K2006" s="94">
        <f>+K2007+K2008</f>
        <v>0</v>
      </c>
      <c r="L2006" s="94">
        <f t="shared" si="806"/>
        <v>0</v>
      </c>
      <c r="M2006" s="94">
        <f>+M2007+M2008</f>
        <v>4000000000</v>
      </c>
      <c r="N2006" s="94">
        <f t="shared" ref="N2006:Q2006" si="837">+N2007+N2008</f>
        <v>3503490705.2200003</v>
      </c>
      <c r="O2006" s="94">
        <f t="shared" si="837"/>
        <v>3080657103.6500001</v>
      </c>
      <c r="P2006" s="94">
        <f t="shared" si="837"/>
        <v>1982247174.6500001</v>
      </c>
      <c r="Q2006" s="96">
        <f t="shared" si="837"/>
        <v>1957424454.6500001</v>
      </c>
    </row>
    <row r="2007" spans="1:17" ht="18.600000000000001" thickBot="1" x14ac:dyDescent="0.35">
      <c r="A2007" s="118" t="s">
        <v>443</v>
      </c>
      <c r="B2007" s="20" t="s">
        <v>393</v>
      </c>
      <c r="C2007" s="21" t="s">
        <v>175</v>
      </c>
      <c r="D2007" s="21">
        <v>11</v>
      </c>
      <c r="E2007" s="21" t="s">
        <v>22</v>
      </c>
      <c r="F2007" s="108" t="s">
        <v>211</v>
      </c>
      <c r="G2007" s="92">
        <v>1000000000</v>
      </c>
      <c r="H2007" s="90">
        <v>0</v>
      </c>
      <c r="I2007" s="90">
        <v>0</v>
      </c>
      <c r="J2007" s="90">
        <v>0</v>
      </c>
      <c r="K2007" s="90">
        <v>0</v>
      </c>
      <c r="L2007" s="90">
        <f t="shared" si="806"/>
        <v>0</v>
      </c>
      <c r="M2007" s="90">
        <f>+G2007+L2007</f>
        <v>1000000000</v>
      </c>
      <c r="N2007" s="90">
        <v>999524738.22000003</v>
      </c>
      <c r="O2007" s="90">
        <v>975946810.95000005</v>
      </c>
      <c r="P2007" s="90">
        <v>901557274.95000005</v>
      </c>
      <c r="Q2007" s="91">
        <v>883473754.95000005</v>
      </c>
    </row>
    <row r="2008" spans="1:17" ht="18.600000000000001" thickBot="1" x14ac:dyDescent="0.35">
      <c r="A2008" s="118" t="s">
        <v>443</v>
      </c>
      <c r="B2008" s="20" t="s">
        <v>393</v>
      </c>
      <c r="C2008" s="60" t="s">
        <v>175</v>
      </c>
      <c r="D2008" s="21">
        <v>54</v>
      </c>
      <c r="E2008" s="21" t="s">
        <v>22</v>
      </c>
      <c r="F2008" s="108" t="s">
        <v>211</v>
      </c>
      <c r="G2008" s="92">
        <v>3000000000</v>
      </c>
      <c r="H2008" s="90">
        <v>0</v>
      </c>
      <c r="I2008" s="90">
        <v>0</v>
      </c>
      <c r="J2008" s="90">
        <v>0</v>
      </c>
      <c r="K2008" s="90">
        <v>0</v>
      </c>
      <c r="L2008" s="90">
        <f t="shared" si="806"/>
        <v>0</v>
      </c>
      <c r="M2008" s="90">
        <f>+G2008+L2008</f>
        <v>3000000000</v>
      </c>
      <c r="N2008" s="90">
        <v>2503965967</v>
      </c>
      <c r="O2008" s="90">
        <v>2104710292.7</v>
      </c>
      <c r="P2008" s="90">
        <v>1080689899.7</v>
      </c>
      <c r="Q2008" s="91">
        <v>1073950699.7</v>
      </c>
    </row>
    <row r="2009" spans="1:17" ht="47.4" thickBot="1" x14ac:dyDescent="0.35">
      <c r="A2009" s="118" t="s">
        <v>443</v>
      </c>
      <c r="B2009" s="56" t="s">
        <v>394</v>
      </c>
      <c r="C2009" s="64"/>
      <c r="D2009" s="55"/>
      <c r="E2009" s="55"/>
      <c r="F2009" s="104" t="s">
        <v>397</v>
      </c>
      <c r="G2009" s="94">
        <f t="shared" ref="G2009:K2011" si="838">+G2010</f>
        <v>1500000000</v>
      </c>
      <c r="H2009" s="94">
        <f t="shared" si="838"/>
        <v>0</v>
      </c>
      <c r="I2009" s="94">
        <f t="shared" si="838"/>
        <v>0</v>
      </c>
      <c r="J2009" s="94">
        <f t="shared" si="838"/>
        <v>0</v>
      </c>
      <c r="K2009" s="94">
        <f t="shared" si="838"/>
        <v>0</v>
      </c>
      <c r="L2009" s="94">
        <f t="shared" si="806"/>
        <v>0</v>
      </c>
      <c r="M2009" s="94">
        <f>+M2010</f>
        <v>1500000000</v>
      </c>
      <c r="N2009" s="94">
        <f t="shared" ref="N2009:Q2011" si="839">+N2010</f>
        <v>773308181.75</v>
      </c>
      <c r="O2009" s="94">
        <f t="shared" si="839"/>
        <v>732817637.07000005</v>
      </c>
      <c r="P2009" s="94">
        <f t="shared" si="839"/>
        <v>358309061.06999999</v>
      </c>
      <c r="Q2009" s="96">
        <f t="shared" si="839"/>
        <v>355875461.06999999</v>
      </c>
    </row>
    <row r="2010" spans="1:17" ht="47.4" thickBot="1" x14ac:dyDescent="0.35">
      <c r="A2010" s="118" t="s">
        <v>443</v>
      </c>
      <c r="B2010" s="56" t="s">
        <v>396</v>
      </c>
      <c r="C2010" s="65"/>
      <c r="D2010" s="66"/>
      <c r="E2010" s="66"/>
      <c r="F2010" s="104" t="s">
        <v>397</v>
      </c>
      <c r="G2010" s="94">
        <f t="shared" si="838"/>
        <v>1500000000</v>
      </c>
      <c r="H2010" s="94">
        <f t="shared" si="838"/>
        <v>0</v>
      </c>
      <c r="I2010" s="94">
        <f t="shared" si="838"/>
        <v>0</v>
      </c>
      <c r="J2010" s="94">
        <f t="shared" si="838"/>
        <v>0</v>
      </c>
      <c r="K2010" s="94">
        <f t="shared" si="838"/>
        <v>0</v>
      </c>
      <c r="L2010" s="94">
        <f t="shared" si="806"/>
        <v>0</v>
      </c>
      <c r="M2010" s="94">
        <f>+M2011</f>
        <v>1500000000</v>
      </c>
      <c r="N2010" s="94">
        <f t="shared" si="839"/>
        <v>773308181.75</v>
      </c>
      <c r="O2010" s="94">
        <f t="shared" si="839"/>
        <v>732817637.07000005</v>
      </c>
      <c r="P2010" s="94">
        <f t="shared" si="839"/>
        <v>358309061.06999999</v>
      </c>
      <c r="Q2010" s="96">
        <f t="shared" si="839"/>
        <v>355875461.06999999</v>
      </c>
    </row>
    <row r="2011" spans="1:17" ht="18.600000000000001" thickBot="1" x14ac:dyDescent="0.35">
      <c r="A2011" s="118" t="s">
        <v>443</v>
      </c>
      <c r="B2011" s="56" t="s">
        <v>398</v>
      </c>
      <c r="C2011" s="65"/>
      <c r="D2011" s="66"/>
      <c r="E2011" s="66"/>
      <c r="F2011" s="104" t="s">
        <v>399</v>
      </c>
      <c r="G2011" s="94">
        <f t="shared" si="838"/>
        <v>1500000000</v>
      </c>
      <c r="H2011" s="94">
        <f t="shared" si="838"/>
        <v>0</v>
      </c>
      <c r="I2011" s="94">
        <f t="shared" si="838"/>
        <v>0</v>
      </c>
      <c r="J2011" s="94">
        <f t="shared" si="838"/>
        <v>0</v>
      </c>
      <c r="K2011" s="94">
        <f t="shared" si="838"/>
        <v>0</v>
      </c>
      <c r="L2011" s="94">
        <f t="shared" si="806"/>
        <v>0</v>
      </c>
      <c r="M2011" s="94">
        <f>+M2012</f>
        <v>1500000000</v>
      </c>
      <c r="N2011" s="94">
        <f t="shared" si="839"/>
        <v>773308181.75</v>
      </c>
      <c r="O2011" s="94">
        <f t="shared" si="839"/>
        <v>732817637.07000005</v>
      </c>
      <c r="P2011" s="94">
        <f t="shared" si="839"/>
        <v>358309061.06999999</v>
      </c>
      <c r="Q2011" s="96">
        <f t="shared" si="839"/>
        <v>355875461.06999999</v>
      </c>
    </row>
    <row r="2012" spans="1:17" ht="18.600000000000001" thickBot="1" x14ac:dyDescent="0.35">
      <c r="A2012" s="118" t="s">
        <v>443</v>
      </c>
      <c r="B2012" s="72" t="s">
        <v>426</v>
      </c>
      <c r="C2012" s="73" t="s">
        <v>175</v>
      </c>
      <c r="D2012" s="74">
        <v>54</v>
      </c>
      <c r="E2012" s="74" t="s">
        <v>22</v>
      </c>
      <c r="F2012" s="130" t="s">
        <v>211</v>
      </c>
      <c r="G2012" s="131">
        <v>1500000000</v>
      </c>
      <c r="H2012" s="132">
        <v>0</v>
      </c>
      <c r="I2012" s="132">
        <v>0</v>
      </c>
      <c r="J2012" s="132">
        <v>0</v>
      </c>
      <c r="K2012" s="132">
        <v>0</v>
      </c>
      <c r="L2012" s="132">
        <f t="shared" si="806"/>
        <v>0</v>
      </c>
      <c r="M2012" s="132">
        <f>+G2012+L2012</f>
        <v>1500000000</v>
      </c>
      <c r="N2012" s="132">
        <v>773308181.75</v>
      </c>
      <c r="O2012" s="132">
        <v>732817637.07000005</v>
      </c>
      <c r="P2012" s="132">
        <v>358309061.06999999</v>
      </c>
      <c r="Q2012" s="133">
        <v>355875461.06999999</v>
      </c>
    </row>
    <row r="2013" spans="1:17" ht="18.600000000000001" thickBot="1" x14ac:dyDescent="0.35">
      <c r="A2013" s="118" t="s">
        <v>444</v>
      </c>
      <c r="B2013" s="5" t="s">
        <v>10</v>
      </c>
      <c r="C2013" s="6"/>
      <c r="D2013" s="6"/>
      <c r="E2013" s="6"/>
      <c r="F2013" s="81" t="s">
        <v>11</v>
      </c>
      <c r="G2013" s="8">
        <f>+G2014+G2042+G2088+G2102</f>
        <v>101565565000</v>
      </c>
      <c r="H2013" s="8">
        <f>+H2014+H2042+H2088+H2102</f>
        <v>0</v>
      </c>
      <c r="I2013" s="8">
        <f>+I2014+I2042+I2088+I2102</f>
        <v>0</v>
      </c>
      <c r="J2013" s="8">
        <f>+J2014+J2042+J2088+J2102</f>
        <v>1256083593.3</v>
      </c>
      <c r="K2013" s="8">
        <f>+K2014+K2042+K2088+K2102</f>
        <v>1256083593.3000002</v>
      </c>
      <c r="L2013" s="8">
        <f t="shared" si="806"/>
        <v>0</v>
      </c>
      <c r="M2013" s="8">
        <f>+G2013+L2013</f>
        <v>101565565000</v>
      </c>
      <c r="N2013" s="8">
        <f t="shared" ref="N2013:Q2013" si="840">+N2014+N2042+N2088+N2102</f>
        <v>75189631989.470001</v>
      </c>
      <c r="O2013" s="8">
        <f t="shared" si="840"/>
        <v>64907638565.970001</v>
      </c>
      <c r="P2013" s="8">
        <f t="shared" si="840"/>
        <v>56816585199.150002</v>
      </c>
      <c r="Q2013" s="9">
        <f t="shared" si="840"/>
        <v>55817477924.150002</v>
      </c>
    </row>
    <row r="2014" spans="1:17" ht="18.600000000000001" thickBot="1" x14ac:dyDescent="0.35">
      <c r="A2014" s="118" t="s">
        <v>444</v>
      </c>
      <c r="B2014" s="10" t="s">
        <v>12</v>
      </c>
      <c r="C2014" s="11"/>
      <c r="D2014" s="11"/>
      <c r="E2014" s="11"/>
      <c r="F2014" s="82" t="s">
        <v>13</v>
      </c>
      <c r="G2014" s="83">
        <f>+G2015</f>
        <v>48846668000</v>
      </c>
      <c r="H2014" s="83">
        <f>+H2015</f>
        <v>0</v>
      </c>
      <c r="I2014" s="83">
        <f>+I2015</f>
        <v>0</v>
      </c>
      <c r="J2014" s="83">
        <f>+J2015</f>
        <v>616000000</v>
      </c>
      <c r="K2014" s="83">
        <f>+K2015</f>
        <v>616000000</v>
      </c>
      <c r="L2014" s="83">
        <f t="shared" si="806"/>
        <v>0</v>
      </c>
      <c r="M2014" s="83">
        <f>+M2015</f>
        <v>48846668000</v>
      </c>
      <c r="N2014" s="83">
        <f t="shared" ref="N2014:Q2014" si="841">+N2015</f>
        <v>44256310000</v>
      </c>
      <c r="O2014" s="83">
        <f t="shared" si="841"/>
        <v>34752817595.300003</v>
      </c>
      <c r="P2014" s="83">
        <f t="shared" si="841"/>
        <v>34752817595.300003</v>
      </c>
      <c r="Q2014" s="84">
        <f t="shared" si="841"/>
        <v>33754061745.300003</v>
      </c>
    </row>
    <row r="2015" spans="1:17" ht="18.600000000000001" thickBot="1" x14ac:dyDescent="0.35">
      <c r="A2015" s="118" t="s">
        <v>444</v>
      </c>
      <c r="B2015" s="15" t="s">
        <v>14</v>
      </c>
      <c r="C2015" s="16"/>
      <c r="D2015" s="16"/>
      <c r="E2015" s="16"/>
      <c r="F2015" s="85" t="s">
        <v>15</v>
      </c>
      <c r="G2015" s="86">
        <f>+G2016+G2026+G2034+G2041</f>
        <v>48846668000</v>
      </c>
      <c r="H2015" s="86">
        <f>+H2016+H2026+H2034+H2041</f>
        <v>0</v>
      </c>
      <c r="I2015" s="86">
        <f>+I2016+I2026+I2034+I2041</f>
        <v>0</v>
      </c>
      <c r="J2015" s="86">
        <f>+J2016+J2026+J2034+J2041</f>
        <v>616000000</v>
      </c>
      <c r="K2015" s="86">
        <f>+K2016+K2026+K2034+K2041</f>
        <v>616000000</v>
      </c>
      <c r="L2015" s="86">
        <f t="shared" si="806"/>
        <v>0</v>
      </c>
      <c r="M2015" s="86">
        <f>+M2016+M2026+M2034+M2041</f>
        <v>48846668000</v>
      </c>
      <c r="N2015" s="86">
        <f t="shared" ref="N2015:Q2015" si="842">+N2016+N2026+N2034+N2041</f>
        <v>44256310000</v>
      </c>
      <c r="O2015" s="86">
        <f t="shared" si="842"/>
        <v>34752817595.300003</v>
      </c>
      <c r="P2015" s="86">
        <f t="shared" si="842"/>
        <v>34752817595.300003</v>
      </c>
      <c r="Q2015" s="87">
        <f t="shared" si="842"/>
        <v>33754061745.300003</v>
      </c>
    </row>
    <row r="2016" spans="1:17" ht="18.600000000000001" thickBot="1" x14ac:dyDescent="0.35">
      <c r="A2016" s="118" t="s">
        <v>444</v>
      </c>
      <c r="B2016" s="15" t="s">
        <v>16</v>
      </c>
      <c r="C2016" s="16"/>
      <c r="D2016" s="16"/>
      <c r="E2016" s="16"/>
      <c r="F2016" s="85" t="s">
        <v>17</v>
      </c>
      <c r="G2016" s="86">
        <f>+G2017</f>
        <v>28789591000</v>
      </c>
      <c r="H2016" s="86">
        <f>+H2017</f>
        <v>0</v>
      </c>
      <c r="I2016" s="86">
        <f>+I2017</f>
        <v>0</v>
      </c>
      <c r="J2016" s="86">
        <f>+J2017</f>
        <v>16000000</v>
      </c>
      <c r="K2016" s="86">
        <f>+K2017</f>
        <v>16000000</v>
      </c>
      <c r="L2016" s="86">
        <f t="shared" si="806"/>
        <v>0</v>
      </c>
      <c r="M2016" s="86">
        <f>+M2017</f>
        <v>28789591000</v>
      </c>
      <c r="N2016" s="86">
        <f t="shared" ref="N2016:Q2016" si="843">+N2017</f>
        <v>28789591000</v>
      </c>
      <c r="O2016" s="86">
        <f t="shared" si="843"/>
        <v>23095674972.760002</v>
      </c>
      <c r="P2016" s="86">
        <f t="shared" si="843"/>
        <v>23095674972.760002</v>
      </c>
      <c r="Q2016" s="87">
        <f t="shared" si="843"/>
        <v>23095674972.760002</v>
      </c>
    </row>
    <row r="2017" spans="1:17" ht="18.600000000000001" thickBot="1" x14ac:dyDescent="0.35">
      <c r="A2017" s="118" t="s">
        <v>444</v>
      </c>
      <c r="B2017" s="15" t="s">
        <v>18</v>
      </c>
      <c r="C2017" s="16"/>
      <c r="D2017" s="16"/>
      <c r="E2017" s="16"/>
      <c r="F2017" s="85" t="s">
        <v>19</v>
      </c>
      <c r="G2017" s="86">
        <f>SUM(G2018:G2025)</f>
        <v>28789591000</v>
      </c>
      <c r="H2017" s="86">
        <f>SUM(H2018:H2025)</f>
        <v>0</v>
      </c>
      <c r="I2017" s="86">
        <f>SUM(I2018:I2025)</f>
        <v>0</v>
      </c>
      <c r="J2017" s="86">
        <f>SUM(J2018:J2025)</f>
        <v>16000000</v>
      </c>
      <c r="K2017" s="86">
        <f>SUM(K2018:K2025)</f>
        <v>16000000</v>
      </c>
      <c r="L2017" s="86">
        <f t="shared" si="806"/>
        <v>0</v>
      </c>
      <c r="M2017" s="86">
        <f>SUM(M2018:M2025)</f>
        <v>28789591000</v>
      </c>
      <c r="N2017" s="86">
        <f t="shared" ref="N2017:Q2017" si="844">SUM(N2018:N2025)</f>
        <v>28789591000</v>
      </c>
      <c r="O2017" s="86">
        <f t="shared" si="844"/>
        <v>23095674972.760002</v>
      </c>
      <c r="P2017" s="86">
        <f t="shared" si="844"/>
        <v>23095674972.760002</v>
      </c>
      <c r="Q2017" s="87">
        <f t="shared" si="844"/>
        <v>23095674972.760002</v>
      </c>
    </row>
    <row r="2018" spans="1:17" ht="18.600000000000001" thickBot="1" x14ac:dyDescent="0.35">
      <c r="A2018" s="118" t="s">
        <v>444</v>
      </c>
      <c r="B2018" s="20" t="s">
        <v>20</v>
      </c>
      <c r="C2018" s="21" t="s">
        <v>21</v>
      </c>
      <c r="D2018" s="21">
        <v>20</v>
      </c>
      <c r="E2018" s="21" t="s">
        <v>22</v>
      </c>
      <c r="F2018" s="88" t="s">
        <v>23</v>
      </c>
      <c r="G2018" s="89">
        <v>22821279655</v>
      </c>
      <c r="H2018" s="90">
        <v>0</v>
      </c>
      <c r="I2018" s="90">
        <v>0</v>
      </c>
      <c r="J2018" s="90">
        <v>0</v>
      </c>
      <c r="K2018" s="90">
        <v>16000000</v>
      </c>
      <c r="L2018" s="90">
        <f t="shared" si="806"/>
        <v>-16000000</v>
      </c>
      <c r="M2018" s="89">
        <f t="shared" ref="M2018:M2025" si="845">+G2018+L2018</f>
        <v>22805279655</v>
      </c>
      <c r="N2018" s="90">
        <v>22805279655</v>
      </c>
      <c r="O2018" s="90">
        <v>19004897814.110001</v>
      </c>
      <c r="P2018" s="90">
        <v>19004897814.110001</v>
      </c>
      <c r="Q2018" s="91">
        <v>19004897814.110001</v>
      </c>
    </row>
    <row r="2019" spans="1:17" ht="18.600000000000001" thickBot="1" x14ac:dyDescent="0.35">
      <c r="A2019" s="118" t="s">
        <v>444</v>
      </c>
      <c r="B2019" s="20" t="s">
        <v>24</v>
      </c>
      <c r="C2019" s="21" t="s">
        <v>21</v>
      </c>
      <c r="D2019" s="21">
        <v>20</v>
      </c>
      <c r="E2019" s="21" t="s">
        <v>22</v>
      </c>
      <c r="F2019" s="88" t="s">
        <v>25</v>
      </c>
      <c r="G2019" s="89">
        <v>1516830834</v>
      </c>
      <c r="H2019" s="90">
        <v>0</v>
      </c>
      <c r="I2019" s="90">
        <v>0</v>
      </c>
      <c r="J2019" s="90">
        <v>0</v>
      </c>
      <c r="K2019" s="90">
        <v>0</v>
      </c>
      <c r="L2019" s="90">
        <f t="shared" ref="L2019:L2082" si="846">+H2019-I2019+J2019-K2019</f>
        <v>0</v>
      </c>
      <c r="M2019" s="89">
        <f t="shared" si="845"/>
        <v>1516830834</v>
      </c>
      <c r="N2019" s="90">
        <v>1516830834</v>
      </c>
      <c r="O2019" s="90">
        <v>1442295016.5699999</v>
      </c>
      <c r="P2019" s="90">
        <v>1442295016.5699999</v>
      </c>
      <c r="Q2019" s="91">
        <v>1442295016.5699999</v>
      </c>
    </row>
    <row r="2020" spans="1:17" ht="18.600000000000001" thickBot="1" x14ac:dyDescent="0.35">
      <c r="A2020" s="118" t="s">
        <v>444</v>
      </c>
      <c r="B2020" s="20" t="s">
        <v>26</v>
      </c>
      <c r="C2020" s="21" t="s">
        <v>21</v>
      </c>
      <c r="D2020" s="21">
        <v>20</v>
      </c>
      <c r="E2020" s="21" t="s">
        <v>22</v>
      </c>
      <c r="F2020" s="88" t="s">
        <v>27</v>
      </c>
      <c r="G2020" s="89">
        <v>2475792</v>
      </c>
      <c r="H2020" s="90">
        <v>0</v>
      </c>
      <c r="I2020" s="90">
        <v>0</v>
      </c>
      <c r="J2020" s="90">
        <v>0</v>
      </c>
      <c r="K2020" s="90">
        <v>0</v>
      </c>
      <c r="L2020" s="90">
        <f t="shared" si="846"/>
        <v>0</v>
      </c>
      <c r="M2020" s="89">
        <f t="shared" si="845"/>
        <v>2475792</v>
      </c>
      <c r="N2020" s="92">
        <v>2475792</v>
      </c>
      <c r="O2020" s="90">
        <v>1697163.44</v>
      </c>
      <c r="P2020" s="90">
        <v>1697163.44</v>
      </c>
      <c r="Q2020" s="91">
        <v>1697163.44</v>
      </c>
    </row>
    <row r="2021" spans="1:17" ht="18.600000000000001" thickBot="1" x14ac:dyDescent="0.35">
      <c r="A2021" s="118" t="s">
        <v>444</v>
      </c>
      <c r="B2021" s="20" t="s">
        <v>28</v>
      </c>
      <c r="C2021" s="21" t="s">
        <v>21</v>
      </c>
      <c r="D2021" s="21">
        <v>20</v>
      </c>
      <c r="E2021" s="21" t="s">
        <v>22</v>
      </c>
      <c r="F2021" s="88" t="s">
        <v>29</v>
      </c>
      <c r="G2021" s="89">
        <v>1222067257</v>
      </c>
      <c r="H2021" s="90">
        <v>0</v>
      </c>
      <c r="I2021" s="90">
        <v>0</v>
      </c>
      <c r="J2021" s="90">
        <v>16000000</v>
      </c>
      <c r="K2021" s="90">
        <v>0</v>
      </c>
      <c r="L2021" s="90">
        <f t="shared" si="846"/>
        <v>16000000</v>
      </c>
      <c r="M2021" s="89">
        <f t="shared" si="845"/>
        <v>1238067257</v>
      </c>
      <c r="N2021" s="92">
        <v>1238067257</v>
      </c>
      <c r="O2021" s="90">
        <v>1225252438.6800001</v>
      </c>
      <c r="P2021" s="90">
        <v>1225252438.6800001</v>
      </c>
      <c r="Q2021" s="91">
        <v>1225252438.6800001</v>
      </c>
    </row>
    <row r="2022" spans="1:17" ht="18.600000000000001" thickBot="1" x14ac:dyDescent="0.35">
      <c r="A2022" s="118" t="s">
        <v>444</v>
      </c>
      <c r="B2022" s="20" t="s">
        <v>30</v>
      </c>
      <c r="C2022" s="21" t="s">
        <v>21</v>
      </c>
      <c r="D2022" s="21">
        <v>20</v>
      </c>
      <c r="E2022" s="21" t="s">
        <v>22</v>
      </c>
      <c r="F2022" s="88" t="s">
        <v>31</v>
      </c>
      <c r="G2022" s="89">
        <v>883433667</v>
      </c>
      <c r="H2022" s="90">
        <v>0</v>
      </c>
      <c r="I2022" s="90">
        <v>0</v>
      </c>
      <c r="J2022" s="90">
        <v>0</v>
      </c>
      <c r="K2022" s="90">
        <v>0</v>
      </c>
      <c r="L2022" s="90">
        <f t="shared" si="846"/>
        <v>0</v>
      </c>
      <c r="M2022" s="89">
        <f t="shared" si="845"/>
        <v>883433667</v>
      </c>
      <c r="N2022" s="92">
        <v>883433667</v>
      </c>
      <c r="O2022" s="90">
        <v>478501130.69999999</v>
      </c>
      <c r="P2022" s="90">
        <v>478501130.69999999</v>
      </c>
      <c r="Q2022" s="91">
        <v>478501130.69999999</v>
      </c>
    </row>
    <row r="2023" spans="1:17" ht="31.8" thickBot="1" x14ac:dyDescent="0.35">
      <c r="A2023" s="118" t="s">
        <v>444</v>
      </c>
      <c r="B2023" s="20" t="s">
        <v>32</v>
      </c>
      <c r="C2023" s="21" t="s">
        <v>21</v>
      </c>
      <c r="D2023" s="21">
        <v>20</v>
      </c>
      <c r="E2023" s="21" t="s">
        <v>22</v>
      </c>
      <c r="F2023" s="88" t="s">
        <v>33</v>
      </c>
      <c r="G2023" s="89">
        <v>76852744</v>
      </c>
      <c r="H2023" s="90">
        <v>0</v>
      </c>
      <c r="I2023" s="90">
        <v>0</v>
      </c>
      <c r="J2023" s="90">
        <v>0</v>
      </c>
      <c r="K2023" s="90">
        <v>0</v>
      </c>
      <c r="L2023" s="90">
        <f t="shared" si="846"/>
        <v>0</v>
      </c>
      <c r="M2023" s="89">
        <f t="shared" si="845"/>
        <v>76852744</v>
      </c>
      <c r="N2023" s="92">
        <v>76852744</v>
      </c>
      <c r="O2023" s="90">
        <v>53406962.729999997</v>
      </c>
      <c r="P2023" s="90">
        <v>53406962.729999997</v>
      </c>
      <c r="Q2023" s="91">
        <v>53406962.729999997</v>
      </c>
    </row>
    <row r="2024" spans="1:17" ht="18.600000000000001" thickBot="1" x14ac:dyDescent="0.35">
      <c r="A2024" s="118" t="s">
        <v>444</v>
      </c>
      <c r="B2024" s="20" t="s">
        <v>34</v>
      </c>
      <c r="C2024" s="21" t="s">
        <v>21</v>
      </c>
      <c r="D2024" s="21">
        <v>20</v>
      </c>
      <c r="E2024" s="21" t="s">
        <v>22</v>
      </c>
      <c r="F2024" s="88" t="s">
        <v>35</v>
      </c>
      <c r="G2024" s="89">
        <v>1271900429</v>
      </c>
      <c r="H2024" s="90">
        <v>0</v>
      </c>
      <c r="I2024" s="90">
        <v>0</v>
      </c>
      <c r="J2024" s="90">
        <v>0</v>
      </c>
      <c r="K2024" s="90">
        <v>0</v>
      </c>
      <c r="L2024" s="90">
        <f t="shared" si="846"/>
        <v>0</v>
      </c>
      <c r="M2024" s="89">
        <f t="shared" si="845"/>
        <v>1271900429</v>
      </c>
      <c r="N2024" s="92">
        <v>1271900429</v>
      </c>
      <c r="O2024" s="90">
        <v>27229320.809999999</v>
      </c>
      <c r="P2024" s="90">
        <v>27229320.809999999</v>
      </c>
      <c r="Q2024" s="91">
        <v>27229320.809999999</v>
      </c>
    </row>
    <row r="2025" spans="1:17" ht="18.600000000000001" thickBot="1" x14ac:dyDescent="0.35">
      <c r="A2025" s="118" t="s">
        <v>444</v>
      </c>
      <c r="B2025" s="20" t="s">
        <v>36</v>
      </c>
      <c r="C2025" s="21" t="s">
        <v>21</v>
      </c>
      <c r="D2025" s="21">
        <v>20</v>
      </c>
      <c r="E2025" s="21" t="s">
        <v>22</v>
      </c>
      <c r="F2025" s="88" t="s">
        <v>37</v>
      </c>
      <c r="G2025" s="89">
        <v>994750622</v>
      </c>
      <c r="H2025" s="90">
        <v>0</v>
      </c>
      <c r="I2025" s="90">
        <v>0</v>
      </c>
      <c r="J2025" s="90">
        <v>0</v>
      </c>
      <c r="K2025" s="90">
        <v>0</v>
      </c>
      <c r="L2025" s="90">
        <f t="shared" si="846"/>
        <v>0</v>
      </c>
      <c r="M2025" s="89">
        <f t="shared" si="845"/>
        <v>994750622</v>
      </c>
      <c r="N2025" s="92">
        <v>994750622</v>
      </c>
      <c r="O2025" s="90">
        <v>862395125.72000003</v>
      </c>
      <c r="P2025" s="90">
        <v>862395125.72000003</v>
      </c>
      <c r="Q2025" s="91">
        <v>862395125.72000003</v>
      </c>
    </row>
    <row r="2026" spans="1:17" ht="18.600000000000001" thickBot="1" x14ac:dyDescent="0.35">
      <c r="A2026" s="118" t="s">
        <v>444</v>
      </c>
      <c r="B2026" s="15" t="s">
        <v>38</v>
      </c>
      <c r="C2026" s="16"/>
      <c r="D2026" s="16"/>
      <c r="E2026" s="21"/>
      <c r="F2026" s="85" t="s">
        <v>39</v>
      </c>
      <c r="G2026" s="86">
        <f>SUM(G2027:G2033)</f>
        <v>10389288000</v>
      </c>
      <c r="H2026" s="86">
        <f>SUM(H2027:H2033)</f>
        <v>0</v>
      </c>
      <c r="I2026" s="86">
        <f>SUM(I2027:I2033)</f>
        <v>0</v>
      </c>
      <c r="J2026" s="86">
        <f>SUM(J2027:J2033)</f>
        <v>600000000</v>
      </c>
      <c r="K2026" s="86">
        <f>SUM(K2027:K2033)</f>
        <v>600000000</v>
      </c>
      <c r="L2026" s="86">
        <f t="shared" si="846"/>
        <v>0</v>
      </c>
      <c r="M2026" s="86">
        <f>SUM(M2027:M2033)</f>
        <v>10389288000</v>
      </c>
      <c r="N2026" s="86">
        <f t="shared" ref="N2026:Q2026" si="847">SUM(N2027:N2033)</f>
        <v>10389288000</v>
      </c>
      <c r="O2026" s="86">
        <f t="shared" si="847"/>
        <v>8588390965.7000008</v>
      </c>
      <c r="P2026" s="86">
        <f t="shared" si="847"/>
        <v>8588390965.7000008</v>
      </c>
      <c r="Q2026" s="87">
        <f t="shared" si="847"/>
        <v>7589635115.7000008</v>
      </c>
    </row>
    <row r="2027" spans="1:17" ht="18.600000000000001" thickBot="1" x14ac:dyDescent="0.35">
      <c r="A2027" s="118" t="s">
        <v>444</v>
      </c>
      <c r="B2027" s="20" t="s">
        <v>40</v>
      </c>
      <c r="C2027" s="21" t="s">
        <v>21</v>
      </c>
      <c r="D2027" s="21">
        <v>20</v>
      </c>
      <c r="E2027" s="21" t="s">
        <v>22</v>
      </c>
      <c r="F2027" s="88" t="s">
        <v>415</v>
      </c>
      <c r="G2027" s="89">
        <v>3540437888</v>
      </c>
      <c r="H2027" s="90">
        <v>0</v>
      </c>
      <c r="I2027" s="90">
        <v>0</v>
      </c>
      <c r="J2027" s="90">
        <v>0</v>
      </c>
      <c r="K2027" s="90">
        <v>600000000</v>
      </c>
      <c r="L2027" s="90">
        <f t="shared" si="846"/>
        <v>-600000000</v>
      </c>
      <c r="M2027" s="89">
        <f t="shared" ref="M2027:M2033" si="848">+G2027+L2027</f>
        <v>2940437888</v>
      </c>
      <c r="N2027" s="92">
        <v>2940437888</v>
      </c>
      <c r="O2027" s="90">
        <v>2572849337.1999998</v>
      </c>
      <c r="P2027" s="90">
        <v>2572849337.1999998</v>
      </c>
      <c r="Q2027" s="91">
        <v>2288072737.1999998</v>
      </c>
    </row>
    <row r="2028" spans="1:17" ht="18.600000000000001" thickBot="1" x14ac:dyDescent="0.35">
      <c r="A2028" s="118" t="s">
        <v>444</v>
      </c>
      <c r="B2028" s="20" t="s">
        <v>42</v>
      </c>
      <c r="C2028" s="21" t="s">
        <v>21</v>
      </c>
      <c r="D2028" s="21">
        <v>20</v>
      </c>
      <c r="E2028" s="21" t="s">
        <v>22</v>
      </c>
      <c r="F2028" s="88" t="s">
        <v>416</v>
      </c>
      <c r="G2028" s="89">
        <v>2411282700</v>
      </c>
      <c r="H2028" s="90">
        <v>0</v>
      </c>
      <c r="I2028" s="90">
        <v>0</v>
      </c>
      <c r="J2028" s="90">
        <v>0</v>
      </c>
      <c r="K2028" s="90">
        <v>0</v>
      </c>
      <c r="L2028" s="90">
        <f t="shared" si="846"/>
        <v>0</v>
      </c>
      <c r="M2028" s="89">
        <f t="shared" si="848"/>
        <v>2411282700</v>
      </c>
      <c r="N2028" s="92">
        <v>2411282700</v>
      </c>
      <c r="O2028" s="90">
        <v>1822551996.8</v>
      </c>
      <c r="P2028" s="90">
        <v>1822551996.8</v>
      </c>
      <c r="Q2028" s="91">
        <v>1620812396.8</v>
      </c>
    </row>
    <row r="2029" spans="1:17" ht="18.600000000000001" thickBot="1" x14ac:dyDescent="0.35">
      <c r="A2029" s="118" t="s">
        <v>444</v>
      </c>
      <c r="B2029" s="20" t="s">
        <v>44</v>
      </c>
      <c r="C2029" s="21" t="s">
        <v>21</v>
      </c>
      <c r="D2029" s="21">
        <v>20</v>
      </c>
      <c r="E2029" s="21" t="s">
        <v>22</v>
      </c>
      <c r="F2029" s="88" t="s">
        <v>45</v>
      </c>
      <c r="G2029" s="89">
        <v>1539154912</v>
      </c>
      <c r="H2029" s="90">
        <v>0</v>
      </c>
      <c r="I2029" s="90">
        <v>0</v>
      </c>
      <c r="J2029" s="90">
        <v>600000000</v>
      </c>
      <c r="K2029" s="90">
        <v>0</v>
      </c>
      <c r="L2029" s="90">
        <f t="shared" si="846"/>
        <v>600000000</v>
      </c>
      <c r="M2029" s="89">
        <f t="shared" si="848"/>
        <v>2139154912</v>
      </c>
      <c r="N2029" s="92">
        <v>2139154912</v>
      </c>
      <c r="O2029" s="90">
        <v>2040795145.7</v>
      </c>
      <c r="P2029" s="90">
        <v>2040795145.7</v>
      </c>
      <c r="Q2029" s="91">
        <v>1768536895.7</v>
      </c>
    </row>
    <row r="2030" spans="1:17" ht="18.600000000000001" thickBot="1" x14ac:dyDescent="0.35">
      <c r="A2030" s="118" t="s">
        <v>444</v>
      </c>
      <c r="B2030" s="20" t="s">
        <v>46</v>
      </c>
      <c r="C2030" s="21" t="s">
        <v>21</v>
      </c>
      <c r="D2030" s="21">
        <v>20</v>
      </c>
      <c r="E2030" s="21" t="s">
        <v>22</v>
      </c>
      <c r="F2030" s="88" t="s">
        <v>433</v>
      </c>
      <c r="G2030" s="89">
        <v>1254967000</v>
      </c>
      <c r="H2030" s="90">
        <v>0</v>
      </c>
      <c r="I2030" s="90">
        <v>0</v>
      </c>
      <c r="J2030" s="90">
        <v>0</v>
      </c>
      <c r="K2030" s="90">
        <v>0</v>
      </c>
      <c r="L2030" s="90">
        <f t="shared" si="846"/>
        <v>0</v>
      </c>
      <c r="M2030" s="89">
        <f t="shared" si="848"/>
        <v>1254967000</v>
      </c>
      <c r="N2030" s="92">
        <v>1254967000</v>
      </c>
      <c r="O2030" s="90">
        <v>909057313.60000002</v>
      </c>
      <c r="P2030" s="90">
        <v>909057313.60000002</v>
      </c>
      <c r="Q2030" s="91">
        <v>807530213.60000002</v>
      </c>
    </row>
    <row r="2031" spans="1:17" ht="31.8" thickBot="1" x14ac:dyDescent="0.35">
      <c r="A2031" s="118" t="s">
        <v>444</v>
      </c>
      <c r="B2031" s="20" t="s">
        <v>48</v>
      </c>
      <c r="C2031" s="21" t="s">
        <v>21</v>
      </c>
      <c r="D2031" s="21">
        <v>20</v>
      </c>
      <c r="E2031" s="21" t="s">
        <v>22</v>
      </c>
      <c r="F2031" s="88" t="s">
        <v>49</v>
      </c>
      <c r="G2031" s="89">
        <v>145133600</v>
      </c>
      <c r="H2031" s="90">
        <v>0</v>
      </c>
      <c r="I2031" s="90">
        <v>0</v>
      </c>
      <c r="J2031" s="90">
        <v>0</v>
      </c>
      <c r="K2031" s="90">
        <v>0</v>
      </c>
      <c r="L2031" s="90">
        <f t="shared" si="846"/>
        <v>0</v>
      </c>
      <c r="M2031" s="89">
        <f t="shared" si="848"/>
        <v>145133600</v>
      </c>
      <c r="N2031" s="92">
        <v>145133600</v>
      </c>
      <c r="O2031" s="90">
        <v>106727658</v>
      </c>
      <c r="P2031" s="90">
        <v>106727658</v>
      </c>
      <c r="Q2031" s="91">
        <v>95195558</v>
      </c>
    </row>
    <row r="2032" spans="1:17" ht="18.600000000000001" thickBot="1" x14ac:dyDescent="0.35">
      <c r="A2032" s="118" t="s">
        <v>444</v>
      </c>
      <c r="B2032" s="20" t="s">
        <v>50</v>
      </c>
      <c r="C2032" s="21" t="s">
        <v>21</v>
      </c>
      <c r="D2032" s="21">
        <v>20</v>
      </c>
      <c r="E2032" s="21" t="s">
        <v>22</v>
      </c>
      <c r="F2032" s="88" t="s">
        <v>51</v>
      </c>
      <c r="G2032" s="89">
        <v>898748700</v>
      </c>
      <c r="H2032" s="90">
        <v>0</v>
      </c>
      <c r="I2032" s="90">
        <v>0</v>
      </c>
      <c r="J2032" s="90">
        <v>0</v>
      </c>
      <c r="K2032" s="90">
        <v>0</v>
      </c>
      <c r="L2032" s="90">
        <f t="shared" si="846"/>
        <v>0</v>
      </c>
      <c r="M2032" s="89">
        <f t="shared" si="848"/>
        <v>898748700</v>
      </c>
      <c r="N2032" s="92">
        <v>898748700</v>
      </c>
      <c r="O2032" s="90">
        <v>681816279.60000002</v>
      </c>
      <c r="P2032" s="90">
        <v>681816279.60000002</v>
      </c>
      <c r="Q2032" s="91">
        <v>605665479.60000002</v>
      </c>
    </row>
    <row r="2033" spans="1:17" ht="18.600000000000001" thickBot="1" x14ac:dyDescent="0.35">
      <c r="A2033" s="118" t="s">
        <v>444</v>
      </c>
      <c r="B2033" s="20" t="s">
        <v>52</v>
      </c>
      <c r="C2033" s="21" t="s">
        <v>21</v>
      </c>
      <c r="D2033" s="21">
        <v>20</v>
      </c>
      <c r="E2033" s="21" t="s">
        <v>22</v>
      </c>
      <c r="F2033" s="88" t="s">
        <v>53</v>
      </c>
      <c r="G2033" s="89">
        <v>599563200</v>
      </c>
      <c r="H2033" s="90">
        <v>0</v>
      </c>
      <c r="I2033" s="90">
        <v>0</v>
      </c>
      <c r="J2033" s="90">
        <v>0</v>
      </c>
      <c r="K2033" s="90">
        <v>0</v>
      </c>
      <c r="L2033" s="90">
        <f t="shared" si="846"/>
        <v>0</v>
      </c>
      <c r="M2033" s="89">
        <f t="shared" si="848"/>
        <v>599563200</v>
      </c>
      <c r="N2033" s="92">
        <v>599563200</v>
      </c>
      <c r="O2033" s="90">
        <v>454593234.80000001</v>
      </c>
      <c r="P2033" s="90">
        <v>454593234.80000001</v>
      </c>
      <c r="Q2033" s="91">
        <v>403821834.80000001</v>
      </c>
    </row>
    <row r="2034" spans="1:17" ht="31.8" thickBot="1" x14ac:dyDescent="0.35">
      <c r="A2034" s="118" t="s">
        <v>444</v>
      </c>
      <c r="B2034" s="15" t="s">
        <v>54</v>
      </c>
      <c r="C2034" s="16"/>
      <c r="D2034" s="16"/>
      <c r="E2034" s="21"/>
      <c r="F2034" s="85" t="s">
        <v>55</v>
      </c>
      <c r="G2034" s="86">
        <f>+G2035+G2039+G2040</f>
        <v>5077431000</v>
      </c>
      <c r="H2034" s="86">
        <f>+H2035+H2039+H2040</f>
        <v>0</v>
      </c>
      <c r="I2034" s="86">
        <f>+I2035+I2039+I2040</f>
        <v>0</v>
      </c>
      <c r="J2034" s="86">
        <f>+J2035+J2039+J2040</f>
        <v>0</v>
      </c>
      <c r="K2034" s="86">
        <f>+K2035+K2039+K2040</f>
        <v>0</v>
      </c>
      <c r="L2034" s="86">
        <f t="shared" si="846"/>
        <v>0</v>
      </c>
      <c r="M2034" s="86">
        <f>+M2035+M2039+M2040</f>
        <v>5077431000</v>
      </c>
      <c r="N2034" s="86">
        <f t="shared" ref="N2034:Q2034" si="849">+N2035+N2039+N2040</f>
        <v>5077431000</v>
      </c>
      <c r="O2034" s="86">
        <f t="shared" si="849"/>
        <v>3068751656.8400002</v>
      </c>
      <c r="P2034" s="86">
        <f t="shared" si="849"/>
        <v>3068751656.8400002</v>
      </c>
      <c r="Q2034" s="87">
        <f t="shared" si="849"/>
        <v>3068751656.8400002</v>
      </c>
    </row>
    <row r="2035" spans="1:17" ht="31.8" thickBot="1" x14ac:dyDescent="0.35">
      <c r="A2035" s="118" t="s">
        <v>444</v>
      </c>
      <c r="B2035" s="15" t="s">
        <v>56</v>
      </c>
      <c r="C2035" s="16"/>
      <c r="D2035" s="16"/>
      <c r="E2035" s="16"/>
      <c r="F2035" s="85" t="s">
        <v>57</v>
      </c>
      <c r="G2035" s="86">
        <f>+G2036+G2037+G2038</f>
        <v>2059834541</v>
      </c>
      <c r="H2035" s="86">
        <f>+H2036+H2037+H2038</f>
        <v>0</v>
      </c>
      <c r="I2035" s="86">
        <f>+I2036+I2037+I2038</f>
        <v>0</v>
      </c>
      <c r="J2035" s="86">
        <f>+J2036+J2037+J2038</f>
        <v>0</v>
      </c>
      <c r="K2035" s="86">
        <f>+K2036+K2037+K2038</f>
        <v>0</v>
      </c>
      <c r="L2035" s="86">
        <f t="shared" si="846"/>
        <v>0</v>
      </c>
      <c r="M2035" s="86">
        <f>+M2036+M2037+M2038</f>
        <v>2059834541</v>
      </c>
      <c r="N2035" s="86">
        <f t="shared" ref="N2035:Q2035" si="850">+N2036+N2037+N2038</f>
        <v>2059834541</v>
      </c>
      <c r="O2035" s="86">
        <f t="shared" si="850"/>
        <v>1338640457.79</v>
      </c>
      <c r="P2035" s="86">
        <f t="shared" si="850"/>
        <v>1338640457.79</v>
      </c>
      <c r="Q2035" s="87">
        <f t="shared" si="850"/>
        <v>1338640457.79</v>
      </c>
    </row>
    <row r="2036" spans="1:17" ht="18.600000000000001" thickBot="1" x14ac:dyDescent="0.35">
      <c r="A2036" s="118" t="s">
        <v>444</v>
      </c>
      <c r="B2036" s="20" t="s">
        <v>58</v>
      </c>
      <c r="C2036" s="21" t="s">
        <v>21</v>
      </c>
      <c r="D2036" s="21">
        <v>20</v>
      </c>
      <c r="E2036" s="21" t="s">
        <v>22</v>
      </c>
      <c r="F2036" s="88" t="s">
        <v>423</v>
      </c>
      <c r="G2036" s="89">
        <v>1440417805</v>
      </c>
      <c r="H2036" s="90">
        <v>0</v>
      </c>
      <c r="I2036" s="90">
        <v>0</v>
      </c>
      <c r="J2036" s="90">
        <v>0</v>
      </c>
      <c r="K2036" s="90">
        <v>0</v>
      </c>
      <c r="L2036" s="90">
        <f t="shared" si="846"/>
        <v>0</v>
      </c>
      <c r="M2036" s="89">
        <v>1440417805</v>
      </c>
      <c r="N2036" s="92">
        <v>1440417805</v>
      </c>
      <c r="O2036" s="92">
        <v>969737480.29999995</v>
      </c>
      <c r="P2036" s="90">
        <v>969737480.29999995</v>
      </c>
      <c r="Q2036" s="91">
        <v>969737480.29999995</v>
      </c>
    </row>
    <row r="2037" spans="1:17" ht="18.600000000000001" thickBot="1" x14ac:dyDescent="0.35">
      <c r="A2037" s="118" t="s">
        <v>444</v>
      </c>
      <c r="B2037" s="20" t="s">
        <v>60</v>
      </c>
      <c r="C2037" s="21" t="s">
        <v>21</v>
      </c>
      <c r="D2037" s="21">
        <v>20</v>
      </c>
      <c r="E2037" s="21" t="s">
        <v>22</v>
      </c>
      <c r="F2037" s="88" t="s">
        <v>61</v>
      </c>
      <c r="G2037" s="89">
        <v>510000000</v>
      </c>
      <c r="H2037" s="90">
        <v>0</v>
      </c>
      <c r="I2037" s="90">
        <v>0</v>
      </c>
      <c r="J2037" s="90">
        <v>0</v>
      </c>
      <c r="K2037" s="90">
        <v>0</v>
      </c>
      <c r="L2037" s="90">
        <f t="shared" si="846"/>
        <v>0</v>
      </c>
      <c r="M2037" s="89">
        <v>510000000</v>
      </c>
      <c r="N2037" s="92">
        <v>510000000</v>
      </c>
      <c r="O2037" s="92">
        <v>270409592.57999998</v>
      </c>
      <c r="P2037" s="90">
        <v>270409592.57999998</v>
      </c>
      <c r="Q2037" s="91">
        <v>270409592.57999998</v>
      </c>
    </row>
    <row r="2038" spans="1:17" ht="18.600000000000001" thickBot="1" x14ac:dyDescent="0.35">
      <c r="A2038" s="118" t="s">
        <v>444</v>
      </c>
      <c r="B2038" s="20" t="s">
        <v>62</v>
      </c>
      <c r="C2038" s="21" t="s">
        <v>21</v>
      </c>
      <c r="D2038" s="21">
        <v>20</v>
      </c>
      <c r="E2038" s="21" t="s">
        <v>22</v>
      </c>
      <c r="F2038" s="88" t="s">
        <v>63</v>
      </c>
      <c r="G2038" s="89">
        <v>109416736</v>
      </c>
      <c r="H2038" s="90">
        <v>0</v>
      </c>
      <c r="I2038" s="90">
        <v>0</v>
      </c>
      <c r="J2038" s="90">
        <v>0</v>
      </c>
      <c r="K2038" s="90">
        <v>0</v>
      </c>
      <c r="L2038" s="90">
        <f t="shared" si="846"/>
        <v>0</v>
      </c>
      <c r="M2038" s="89">
        <v>109416736</v>
      </c>
      <c r="N2038" s="92">
        <v>109416736</v>
      </c>
      <c r="O2038" s="90">
        <v>98493384.909999996</v>
      </c>
      <c r="P2038" s="90">
        <v>98493384.909999996</v>
      </c>
      <c r="Q2038" s="91">
        <v>98493384.909999996</v>
      </c>
    </row>
    <row r="2039" spans="1:17" ht="18.600000000000001" thickBot="1" x14ac:dyDescent="0.35">
      <c r="A2039" s="118" t="s">
        <v>444</v>
      </c>
      <c r="B2039" s="20" t="s">
        <v>64</v>
      </c>
      <c r="C2039" s="21" t="s">
        <v>21</v>
      </c>
      <c r="D2039" s="21">
        <v>20</v>
      </c>
      <c r="E2039" s="21" t="s">
        <v>22</v>
      </c>
      <c r="F2039" s="88" t="s">
        <v>65</v>
      </c>
      <c r="G2039" s="89">
        <v>2897220308</v>
      </c>
      <c r="H2039" s="90">
        <v>0</v>
      </c>
      <c r="I2039" s="90">
        <v>0</v>
      </c>
      <c r="J2039" s="90">
        <v>0</v>
      </c>
      <c r="K2039" s="90">
        <v>0</v>
      </c>
      <c r="L2039" s="90">
        <f t="shared" si="846"/>
        <v>0</v>
      </c>
      <c r="M2039" s="89">
        <v>2897220308</v>
      </c>
      <c r="N2039" s="90">
        <v>2897220308</v>
      </c>
      <c r="O2039" s="90">
        <v>1670964147.05</v>
      </c>
      <c r="P2039" s="90">
        <v>1670964147.05</v>
      </c>
      <c r="Q2039" s="91">
        <v>1670964147.05</v>
      </c>
    </row>
    <row r="2040" spans="1:17" ht="18.600000000000001" thickBot="1" x14ac:dyDescent="0.35">
      <c r="A2040" s="118" t="s">
        <v>444</v>
      </c>
      <c r="B2040" s="20" t="s">
        <v>66</v>
      </c>
      <c r="C2040" s="21" t="s">
        <v>21</v>
      </c>
      <c r="D2040" s="21">
        <v>20</v>
      </c>
      <c r="E2040" s="21" t="s">
        <v>22</v>
      </c>
      <c r="F2040" s="88" t="s">
        <v>67</v>
      </c>
      <c r="G2040" s="89">
        <v>120376151</v>
      </c>
      <c r="H2040" s="90">
        <v>0</v>
      </c>
      <c r="I2040" s="90">
        <v>0</v>
      </c>
      <c r="J2040" s="90">
        <v>0</v>
      </c>
      <c r="K2040" s="90">
        <v>0</v>
      </c>
      <c r="L2040" s="90">
        <f t="shared" si="846"/>
        <v>0</v>
      </c>
      <c r="M2040" s="89">
        <v>120376151</v>
      </c>
      <c r="N2040" s="90">
        <v>120376151</v>
      </c>
      <c r="O2040" s="90">
        <v>59147052</v>
      </c>
      <c r="P2040" s="90">
        <v>59147052</v>
      </c>
      <c r="Q2040" s="91">
        <v>59147052</v>
      </c>
    </row>
    <row r="2041" spans="1:17" ht="31.8" thickBot="1" x14ac:dyDescent="0.35">
      <c r="A2041" s="118" t="s">
        <v>444</v>
      </c>
      <c r="B2041" s="15" t="s">
        <v>68</v>
      </c>
      <c r="C2041" s="16" t="s">
        <v>21</v>
      </c>
      <c r="D2041" s="16">
        <v>20</v>
      </c>
      <c r="E2041" s="16" t="s">
        <v>22</v>
      </c>
      <c r="F2041" s="85" t="s">
        <v>69</v>
      </c>
      <c r="G2041" s="93">
        <v>4590358000</v>
      </c>
      <c r="H2041" s="94">
        <v>0</v>
      </c>
      <c r="I2041" s="94">
        <v>0</v>
      </c>
      <c r="J2041" s="94">
        <v>0</v>
      </c>
      <c r="K2041" s="94">
        <v>0</v>
      </c>
      <c r="L2041" s="94">
        <f t="shared" si="846"/>
        <v>0</v>
      </c>
      <c r="M2041" s="94">
        <f>+G2041+L2041</f>
        <v>4590358000</v>
      </c>
      <c r="N2041" s="94">
        <v>0</v>
      </c>
      <c r="O2041" s="94">
        <v>0</v>
      </c>
      <c r="P2041" s="94">
        <v>0</v>
      </c>
      <c r="Q2041" s="96">
        <v>0</v>
      </c>
    </row>
    <row r="2042" spans="1:17" ht="18.600000000000001" thickBot="1" x14ac:dyDescent="0.35">
      <c r="A2042" s="118" t="s">
        <v>444</v>
      </c>
      <c r="B2042" s="15" t="s">
        <v>70</v>
      </c>
      <c r="C2042" s="16"/>
      <c r="D2042" s="16"/>
      <c r="E2042" s="21"/>
      <c r="F2042" s="85" t="s">
        <v>71</v>
      </c>
      <c r="G2042" s="95">
        <f>+G2043+G2049</f>
        <v>19419071000</v>
      </c>
      <c r="H2042" s="95">
        <f>+H2043+H2049</f>
        <v>0</v>
      </c>
      <c r="I2042" s="95">
        <f>+I2043+I2049</f>
        <v>0</v>
      </c>
      <c r="J2042" s="95">
        <f>+J2043+J2049</f>
        <v>640083593.29999995</v>
      </c>
      <c r="K2042" s="95">
        <f>+K2043+K2049</f>
        <v>640083593.30000007</v>
      </c>
      <c r="L2042" s="95">
        <f t="shared" si="846"/>
        <v>0</v>
      </c>
      <c r="M2042" s="95">
        <f>+M2043+M2049</f>
        <v>19419071000</v>
      </c>
      <c r="N2042" s="95">
        <f t="shared" ref="N2042:Q2042" si="851">+N2043+N2049</f>
        <v>18856345887.719997</v>
      </c>
      <c r="O2042" s="95">
        <f t="shared" si="851"/>
        <v>18466065433.489998</v>
      </c>
      <c r="P2042" s="95">
        <f t="shared" si="851"/>
        <v>12555419303.67</v>
      </c>
      <c r="Q2042" s="97">
        <f t="shared" si="851"/>
        <v>12555067878.67</v>
      </c>
    </row>
    <row r="2043" spans="1:17" ht="18.600000000000001" thickBot="1" x14ac:dyDescent="0.35">
      <c r="A2043" s="118" t="s">
        <v>444</v>
      </c>
      <c r="B2043" s="15" t="s">
        <v>72</v>
      </c>
      <c r="C2043" s="16"/>
      <c r="D2043" s="16"/>
      <c r="E2043" s="21"/>
      <c r="F2043" s="85" t="s">
        <v>73</v>
      </c>
      <c r="G2043" s="95">
        <f>+G2044</f>
        <v>20000000</v>
      </c>
      <c r="H2043" s="95">
        <f>+H2044</f>
        <v>0</v>
      </c>
      <c r="I2043" s="95">
        <f>+I2044</f>
        <v>0</v>
      </c>
      <c r="J2043" s="95">
        <f>+J2044</f>
        <v>5149090</v>
      </c>
      <c r="K2043" s="95">
        <f>+K2044</f>
        <v>5149090</v>
      </c>
      <c r="L2043" s="95">
        <f t="shared" si="846"/>
        <v>0</v>
      </c>
      <c r="M2043" s="95">
        <f>+M2044</f>
        <v>20000000</v>
      </c>
      <c r="N2043" s="95">
        <f t="shared" ref="N2043:Q2043" si="852">+N2044</f>
        <v>5150090</v>
      </c>
      <c r="O2043" s="95">
        <f t="shared" si="852"/>
        <v>5149354.6399999997</v>
      </c>
      <c r="P2043" s="95">
        <f t="shared" si="852"/>
        <v>264.64</v>
      </c>
      <c r="Q2043" s="97">
        <f t="shared" si="852"/>
        <v>264.64</v>
      </c>
    </row>
    <row r="2044" spans="1:17" ht="18.600000000000001" thickBot="1" x14ac:dyDescent="0.35">
      <c r="A2044" s="118" t="s">
        <v>444</v>
      </c>
      <c r="B2044" s="15" t="s">
        <v>74</v>
      </c>
      <c r="C2044" s="16"/>
      <c r="D2044" s="16"/>
      <c r="E2044" s="21"/>
      <c r="F2044" s="85" t="s">
        <v>75</v>
      </c>
      <c r="G2044" s="95">
        <f t="shared" ref="G2044:I2045" si="853">+G2045</f>
        <v>20000000</v>
      </c>
      <c r="H2044" s="95">
        <f t="shared" si="853"/>
        <v>0</v>
      </c>
      <c r="I2044" s="95">
        <f t="shared" si="853"/>
        <v>0</v>
      </c>
      <c r="J2044" s="95">
        <f>+J2045+J2047</f>
        <v>5149090</v>
      </c>
      <c r="K2044" s="95">
        <f>+K2045</f>
        <v>5149090</v>
      </c>
      <c r="L2044" s="95">
        <f t="shared" si="846"/>
        <v>0</v>
      </c>
      <c r="M2044" s="95">
        <f>+M2045+M2047</f>
        <v>20000000</v>
      </c>
      <c r="N2044" s="95">
        <f t="shared" ref="N2044:Q2044" si="854">+N2045+N2047</f>
        <v>5150090</v>
      </c>
      <c r="O2044" s="95">
        <f t="shared" si="854"/>
        <v>5149354.6399999997</v>
      </c>
      <c r="P2044" s="95">
        <f t="shared" si="854"/>
        <v>264.64</v>
      </c>
      <c r="Q2044" s="97">
        <f t="shared" si="854"/>
        <v>264.64</v>
      </c>
    </row>
    <row r="2045" spans="1:17" ht="31.8" thickBot="1" x14ac:dyDescent="0.35">
      <c r="A2045" s="118" t="s">
        <v>444</v>
      </c>
      <c r="B2045" s="15" t="s">
        <v>76</v>
      </c>
      <c r="C2045" s="21"/>
      <c r="D2045" s="21"/>
      <c r="E2045" s="21"/>
      <c r="F2045" s="85" t="s">
        <v>77</v>
      </c>
      <c r="G2045" s="86">
        <f t="shared" si="853"/>
        <v>20000000</v>
      </c>
      <c r="H2045" s="86">
        <f t="shared" si="853"/>
        <v>0</v>
      </c>
      <c r="I2045" s="86">
        <f t="shared" si="853"/>
        <v>0</v>
      </c>
      <c r="J2045" s="86">
        <f>+J2046</f>
        <v>0</v>
      </c>
      <c r="K2045" s="86">
        <f>+K2046</f>
        <v>5149090</v>
      </c>
      <c r="L2045" s="86">
        <f t="shared" si="846"/>
        <v>-5149090</v>
      </c>
      <c r="M2045" s="86">
        <f>+M2046</f>
        <v>14850910</v>
      </c>
      <c r="N2045" s="86">
        <f t="shared" ref="N2045:Q2045" si="855">+N2046</f>
        <v>1000</v>
      </c>
      <c r="O2045" s="86">
        <f t="shared" si="855"/>
        <v>264.64</v>
      </c>
      <c r="P2045" s="86">
        <f t="shared" si="855"/>
        <v>264.64</v>
      </c>
      <c r="Q2045" s="87">
        <f t="shared" si="855"/>
        <v>264.64</v>
      </c>
    </row>
    <row r="2046" spans="1:17" ht="31.8" thickBot="1" x14ac:dyDescent="0.35">
      <c r="A2046" s="118" t="s">
        <v>444</v>
      </c>
      <c r="B2046" s="20" t="s">
        <v>78</v>
      </c>
      <c r="C2046" s="21" t="s">
        <v>21</v>
      </c>
      <c r="D2046" s="21">
        <v>20</v>
      </c>
      <c r="E2046" s="21" t="s">
        <v>22</v>
      </c>
      <c r="F2046" s="88" t="s">
        <v>79</v>
      </c>
      <c r="G2046" s="90">
        <v>20000000</v>
      </c>
      <c r="H2046" s="90">
        <v>0</v>
      </c>
      <c r="I2046" s="90">
        <v>0</v>
      </c>
      <c r="J2046" s="90">
        <v>0</v>
      </c>
      <c r="K2046" s="90">
        <v>5149090</v>
      </c>
      <c r="L2046" s="90">
        <f t="shared" si="846"/>
        <v>-5149090</v>
      </c>
      <c r="M2046" s="90">
        <f>+G2046+L2046</f>
        <v>14850910</v>
      </c>
      <c r="N2046" s="92">
        <v>1000</v>
      </c>
      <c r="O2046" s="92">
        <v>264.64</v>
      </c>
      <c r="P2046" s="92">
        <v>264.64</v>
      </c>
      <c r="Q2046" s="98">
        <v>264.64</v>
      </c>
    </row>
    <row r="2047" spans="1:17" ht="18.600000000000001" thickBot="1" x14ac:dyDescent="0.35">
      <c r="A2047" s="118" t="s">
        <v>444</v>
      </c>
      <c r="B2047" s="15" t="s">
        <v>436</v>
      </c>
      <c r="C2047" s="21"/>
      <c r="D2047" s="21"/>
      <c r="E2047" s="21"/>
      <c r="F2047" s="85" t="s">
        <v>437</v>
      </c>
      <c r="G2047" s="86">
        <f>+G2048</f>
        <v>0</v>
      </c>
      <c r="H2047" s="86">
        <f>+H2048</f>
        <v>0</v>
      </c>
      <c r="I2047" s="86">
        <f>+I2048</f>
        <v>0</v>
      </c>
      <c r="J2047" s="86">
        <f>+J2048</f>
        <v>5149090</v>
      </c>
      <c r="K2047" s="86">
        <f>+K2048</f>
        <v>0</v>
      </c>
      <c r="L2047" s="86">
        <f t="shared" si="846"/>
        <v>5149090</v>
      </c>
      <c r="M2047" s="86">
        <f>+M2048</f>
        <v>5149090</v>
      </c>
      <c r="N2047" s="86">
        <f t="shared" ref="N2047:Q2047" si="856">+N2048</f>
        <v>5149090</v>
      </c>
      <c r="O2047" s="86">
        <f t="shared" si="856"/>
        <v>5149090</v>
      </c>
      <c r="P2047" s="86">
        <f t="shared" si="856"/>
        <v>0</v>
      </c>
      <c r="Q2047" s="87">
        <f t="shared" si="856"/>
        <v>0</v>
      </c>
    </row>
    <row r="2048" spans="1:17" ht="31.8" thickBot="1" x14ac:dyDescent="0.35">
      <c r="A2048" s="118" t="s">
        <v>444</v>
      </c>
      <c r="B2048" s="20" t="s">
        <v>438</v>
      </c>
      <c r="C2048" s="21" t="s">
        <v>21</v>
      </c>
      <c r="D2048" s="21">
        <v>20</v>
      </c>
      <c r="E2048" s="21" t="s">
        <v>22</v>
      </c>
      <c r="F2048" s="88" t="s">
        <v>439</v>
      </c>
      <c r="G2048" s="90">
        <v>0</v>
      </c>
      <c r="H2048" s="90">
        <v>0</v>
      </c>
      <c r="I2048" s="90">
        <v>0</v>
      </c>
      <c r="J2048" s="90">
        <v>5149090</v>
      </c>
      <c r="K2048" s="90">
        <v>0</v>
      </c>
      <c r="L2048" s="90">
        <f t="shared" si="846"/>
        <v>5149090</v>
      </c>
      <c r="M2048" s="90">
        <f>+G2048+L2048</f>
        <v>5149090</v>
      </c>
      <c r="N2048" s="92">
        <v>5149090</v>
      </c>
      <c r="O2048" s="92">
        <v>5149090</v>
      </c>
      <c r="P2048" s="92">
        <v>0</v>
      </c>
      <c r="Q2048" s="98">
        <v>0</v>
      </c>
    </row>
    <row r="2049" spans="1:17" ht="18.600000000000001" thickBot="1" x14ac:dyDescent="0.35">
      <c r="A2049" s="118" t="s">
        <v>444</v>
      </c>
      <c r="B2049" s="15" t="s">
        <v>80</v>
      </c>
      <c r="C2049" s="16"/>
      <c r="D2049" s="16"/>
      <c r="E2049" s="21"/>
      <c r="F2049" s="85" t="s">
        <v>81</v>
      </c>
      <c r="G2049" s="94">
        <f>+G2050+G2063</f>
        <v>19399071000</v>
      </c>
      <c r="H2049" s="94">
        <f>+H2050+H2063</f>
        <v>0</v>
      </c>
      <c r="I2049" s="94">
        <f>+I2050+I2063</f>
        <v>0</v>
      </c>
      <c r="J2049" s="94">
        <f>+J2050+J2063</f>
        <v>634934503.29999995</v>
      </c>
      <c r="K2049" s="94">
        <f>+K2050+K2063</f>
        <v>634934503.30000007</v>
      </c>
      <c r="L2049" s="94">
        <f t="shared" si="846"/>
        <v>0</v>
      </c>
      <c r="M2049" s="94">
        <f>+M2050+M2063</f>
        <v>19399071000</v>
      </c>
      <c r="N2049" s="94">
        <f t="shared" ref="N2049:Q2049" si="857">+N2050+N2063</f>
        <v>18851195797.719997</v>
      </c>
      <c r="O2049" s="94">
        <f t="shared" si="857"/>
        <v>18460916078.849998</v>
      </c>
      <c r="P2049" s="94">
        <f t="shared" si="857"/>
        <v>12555419039.030001</v>
      </c>
      <c r="Q2049" s="96">
        <f t="shared" si="857"/>
        <v>12555067614.030001</v>
      </c>
    </row>
    <row r="2050" spans="1:17" ht="18.600000000000001" thickBot="1" x14ac:dyDescent="0.35">
      <c r="A2050" s="118" t="s">
        <v>444</v>
      </c>
      <c r="B2050" s="15" t="s">
        <v>82</v>
      </c>
      <c r="C2050" s="16"/>
      <c r="D2050" s="16"/>
      <c r="E2050" s="21"/>
      <c r="F2050" s="85" t="s">
        <v>83</v>
      </c>
      <c r="G2050" s="95">
        <f>+G2051+G2054+G2061</f>
        <v>237491820</v>
      </c>
      <c r="H2050" s="95">
        <f>+H2051+H2054+H2061</f>
        <v>0</v>
      </c>
      <c r="I2050" s="95">
        <f>+I2051+I2054+I2061</f>
        <v>0</v>
      </c>
      <c r="J2050" s="95">
        <f>+J2051+J2054+J2061</f>
        <v>149424884.28</v>
      </c>
      <c r="K2050" s="95">
        <f>+K2051+K2054+K2061</f>
        <v>0</v>
      </c>
      <c r="L2050" s="95">
        <f t="shared" si="846"/>
        <v>149424884.28</v>
      </c>
      <c r="M2050" s="95">
        <f>+M2051+M2054+M2061</f>
        <v>386916704.27999997</v>
      </c>
      <c r="N2050" s="95">
        <f t="shared" ref="N2050:Q2050" si="858">+N2051+N2054+N2061</f>
        <v>191375821.19</v>
      </c>
      <c r="O2050" s="95">
        <f t="shared" si="858"/>
        <v>189936492.92999995</v>
      </c>
      <c r="P2050" s="95">
        <f t="shared" si="858"/>
        <v>68472073.61999999</v>
      </c>
      <c r="Q2050" s="97">
        <f t="shared" si="858"/>
        <v>68472073.61999999</v>
      </c>
    </row>
    <row r="2051" spans="1:17" ht="47.4" thickBot="1" x14ac:dyDescent="0.35">
      <c r="A2051" s="118" t="s">
        <v>444</v>
      </c>
      <c r="B2051" s="15" t="s">
        <v>84</v>
      </c>
      <c r="C2051" s="21"/>
      <c r="D2051" s="21"/>
      <c r="E2051" s="21"/>
      <c r="F2051" s="85" t="s">
        <v>85</v>
      </c>
      <c r="G2051" s="95">
        <f>+G2052+G2053</f>
        <v>39000000</v>
      </c>
      <c r="H2051" s="95">
        <f>+H2052+H2053</f>
        <v>0</v>
      </c>
      <c r="I2051" s="95">
        <f>+I2052+I2053</f>
        <v>0</v>
      </c>
      <c r="J2051" s="95">
        <f>+J2052+J2053</f>
        <v>0</v>
      </c>
      <c r="K2051" s="95">
        <f>+K2052+K2053</f>
        <v>0</v>
      </c>
      <c r="L2051" s="95">
        <f t="shared" si="846"/>
        <v>0</v>
      </c>
      <c r="M2051" s="95">
        <f>+M2052+M2053</f>
        <v>39000000</v>
      </c>
      <c r="N2051" s="95">
        <f t="shared" ref="N2051:Q2051" si="859">+N2052+N2053</f>
        <v>26424498.670000002</v>
      </c>
      <c r="O2051" s="95">
        <f t="shared" si="859"/>
        <v>26423898.670000002</v>
      </c>
      <c r="P2051" s="95">
        <f t="shared" si="859"/>
        <v>4157143.45</v>
      </c>
      <c r="Q2051" s="97">
        <f t="shared" si="859"/>
        <v>4157143.45</v>
      </c>
    </row>
    <row r="2052" spans="1:17" ht="47.4" thickBot="1" x14ac:dyDescent="0.35">
      <c r="A2052" s="118" t="s">
        <v>444</v>
      </c>
      <c r="B2052" s="20" t="s">
        <v>86</v>
      </c>
      <c r="C2052" s="21" t="s">
        <v>21</v>
      </c>
      <c r="D2052" s="21">
        <v>20</v>
      </c>
      <c r="E2052" s="21" t="s">
        <v>22</v>
      </c>
      <c r="F2052" s="88" t="s">
        <v>87</v>
      </c>
      <c r="G2052" s="90">
        <v>29000000</v>
      </c>
      <c r="H2052" s="90">
        <v>0</v>
      </c>
      <c r="I2052" s="90">
        <v>0</v>
      </c>
      <c r="J2052" s="90">
        <v>0</v>
      </c>
      <c r="K2052" s="90">
        <v>0</v>
      </c>
      <c r="L2052" s="90">
        <f t="shared" si="846"/>
        <v>0</v>
      </c>
      <c r="M2052" s="90">
        <f>+G2052+L2052</f>
        <v>29000000</v>
      </c>
      <c r="N2052" s="90">
        <v>26424001.050000001</v>
      </c>
      <c r="O2052" s="90">
        <v>26423801.050000001</v>
      </c>
      <c r="P2052" s="90">
        <v>4157045.83</v>
      </c>
      <c r="Q2052" s="91">
        <v>4157045.83</v>
      </c>
    </row>
    <row r="2053" spans="1:17" ht="31.8" thickBot="1" x14ac:dyDescent="0.35">
      <c r="A2053" s="118" t="s">
        <v>444</v>
      </c>
      <c r="B2053" s="20" t="s">
        <v>88</v>
      </c>
      <c r="C2053" s="21" t="s">
        <v>21</v>
      </c>
      <c r="D2053" s="21">
        <v>20</v>
      </c>
      <c r="E2053" s="21" t="s">
        <v>22</v>
      </c>
      <c r="F2053" s="88" t="s">
        <v>89</v>
      </c>
      <c r="G2053" s="90">
        <v>10000000</v>
      </c>
      <c r="H2053" s="90">
        <v>0</v>
      </c>
      <c r="I2053" s="90">
        <v>0</v>
      </c>
      <c r="J2053" s="90">
        <v>0</v>
      </c>
      <c r="K2053" s="90">
        <v>0</v>
      </c>
      <c r="L2053" s="90">
        <f t="shared" si="846"/>
        <v>0</v>
      </c>
      <c r="M2053" s="90">
        <f>+G2053+L2053</f>
        <v>10000000</v>
      </c>
      <c r="N2053" s="90">
        <v>497.62</v>
      </c>
      <c r="O2053" s="90">
        <v>97.62</v>
      </c>
      <c r="P2053" s="90">
        <v>97.62</v>
      </c>
      <c r="Q2053" s="91">
        <v>97.62</v>
      </c>
    </row>
    <row r="2054" spans="1:17" ht="31.8" thickBot="1" x14ac:dyDescent="0.35">
      <c r="A2054" s="118" t="s">
        <v>444</v>
      </c>
      <c r="B2054" s="33" t="s">
        <v>90</v>
      </c>
      <c r="C2054" s="21"/>
      <c r="D2054" s="21"/>
      <c r="E2054" s="21"/>
      <c r="F2054" s="85" t="s">
        <v>91</v>
      </c>
      <c r="G2054" s="95">
        <f>+G2055+G2056+G2058+G2059+G2060+G2057</f>
        <v>198491820</v>
      </c>
      <c r="H2054" s="95">
        <f>+H2055+H2056+H2058+H2059+H2060+H2057</f>
        <v>0</v>
      </c>
      <c r="I2054" s="95">
        <f>+I2055+I2056+I2058+I2059+I2060+I2057</f>
        <v>0</v>
      </c>
      <c r="J2054" s="95">
        <f>+J2055+J2056+J2058+J2059+J2060+J2057</f>
        <v>49424884.280000001</v>
      </c>
      <c r="K2054" s="95">
        <f>+K2055+K2056+K2058+K2059+K2060+K2057</f>
        <v>0</v>
      </c>
      <c r="L2054" s="95">
        <f t="shared" si="846"/>
        <v>49424884.280000001</v>
      </c>
      <c r="M2054" s="95">
        <f>+M2055+M2056+M2058+M2059+M2060+M2057</f>
        <v>247916704.28</v>
      </c>
      <c r="N2054" s="95">
        <f t="shared" ref="N2054:Q2054" si="860">+N2055+N2056+N2058+N2059+N2060+N2057</f>
        <v>161690722.51999998</v>
      </c>
      <c r="O2054" s="95">
        <f t="shared" si="860"/>
        <v>160251994.25999996</v>
      </c>
      <c r="P2054" s="95">
        <f t="shared" si="860"/>
        <v>64314930.169999994</v>
      </c>
      <c r="Q2054" s="97">
        <f t="shared" si="860"/>
        <v>64314930.169999994</v>
      </c>
    </row>
    <row r="2055" spans="1:17" ht="31.8" thickBot="1" x14ac:dyDescent="0.35">
      <c r="A2055" s="118" t="s">
        <v>444</v>
      </c>
      <c r="B2055" s="34" t="s">
        <v>92</v>
      </c>
      <c r="C2055" s="21" t="s">
        <v>21</v>
      </c>
      <c r="D2055" s="21">
        <v>20</v>
      </c>
      <c r="E2055" s="21" t="s">
        <v>22</v>
      </c>
      <c r="F2055" s="88" t="s">
        <v>93</v>
      </c>
      <c r="G2055" s="90">
        <v>40000000</v>
      </c>
      <c r="H2055" s="90">
        <v>0</v>
      </c>
      <c r="I2055" s="90">
        <v>0</v>
      </c>
      <c r="J2055" s="90">
        <v>0</v>
      </c>
      <c r="K2055" s="90">
        <v>0</v>
      </c>
      <c r="L2055" s="90">
        <f t="shared" si="846"/>
        <v>0</v>
      </c>
      <c r="M2055" s="90">
        <f t="shared" ref="M2055:M2060" si="861">+G2055+L2055</f>
        <v>40000000</v>
      </c>
      <c r="N2055" s="90">
        <v>16406426.970000001</v>
      </c>
      <c r="O2055" s="90">
        <v>16406131.52</v>
      </c>
      <c r="P2055" s="90">
        <v>3848095.9</v>
      </c>
      <c r="Q2055" s="91">
        <v>3848095.9</v>
      </c>
    </row>
    <row r="2056" spans="1:17" ht="47.4" thickBot="1" x14ac:dyDescent="0.35">
      <c r="A2056" s="118" t="s">
        <v>444</v>
      </c>
      <c r="B2056" s="34" t="s">
        <v>94</v>
      </c>
      <c r="C2056" s="21" t="s">
        <v>21</v>
      </c>
      <c r="D2056" s="21">
        <v>20</v>
      </c>
      <c r="E2056" s="21" t="s">
        <v>22</v>
      </c>
      <c r="F2056" s="88" t="s">
        <v>95</v>
      </c>
      <c r="G2056" s="90">
        <v>82491820</v>
      </c>
      <c r="H2056" s="90">
        <v>0</v>
      </c>
      <c r="I2056" s="90">
        <v>0</v>
      </c>
      <c r="J2056" s="90">
        <v>0</v>
      </c>
      <c r="K2056" s="90">
        <v>0</v>
      </c>
      <c r="L2056" s="90">
        <f t="shared" si="846"/>
        <v>0</v>
      </c>
      <c r="M2056" s="90">
        <f t="shared" si="861"/>
        <v>82491820</v>
      </c>
      <c r="N2056" s="90">
        <v>56016701.890000001</v>
      </c>
      <c r="O2056" s="90">
        <v>54581617.829999998</v>
      </c>
      <c r="P2056" s="90">
        <v>36099013.829999998</v>
      </c>
      <c r="Q2056" s="91">
        <v>36099013.829999998</v>
      </c>
    </row>
    <row r="2057" spans="1:17" ht="18.600000000000001" thickBot="1" x14ac:dyDescent="0.35">
      <c r="A2057" s="118" t="s">
        <v>444</v>
      </c>
      <c r="B2057" s="34" t="s">
        <v>96</v>
      </c>
      <c r="C2057" s="21" t="s">
        <v>21</v>
      </c>
      <c r="D2057" s="21">
        <v>20</v>
      </c>
      <c r="E2057" s="21" t="s">
        <v>22</v>
      </c>
      <c r="F2057" s="88" t="s">
        <v>97</v>
      </c>
      <c r="G2057" s="90">
        <v>2000000</v>
      </c>
      <c r="H2057" s="90">
        <v>0</v>
      </c>
      <c r="I2057" s="90">
        <v>0</v>
      </c>
      <c r="J2057" s="90">
        <v>0</v>
      </c>
      <c r="K2057" s="90">
        <v>0</v>
      </c>
      <c r="L2057" s="90">
        <f t="shared" si="846"/>
        <v>0</v>
      </c>
      <c r="M2057" s="90">
        <f t="shared" si="861"/>
        <v>2000000</v>
      </c>
      <c r="N2057" s="90">
        <v>210.04</v>
      </c>
      <c r="O2057" s="90">
        <v>10.039999999999999</v>
      </c>
      <c r="P2057" s="90">
        <v>10.039999999999999</v>
      </c>
      <c r="Q2057" s="91">
        <v>10.039999999999999</v>
      </c>
    </row>
    <row r="2058" spans="1:17" ht="47.4" thickBot="1" x14ac:dyDescent="0.35">
      <c r="A2058" s="118" t="s">
        <v>444</v>
      </c>
      <c r="B2058" s="34" t="s">
        <v>98</v>
      </c>
      <c r="C2058" s="21" t="s">
        <v>21</v>
      </c>
      <c r="D2058" s="21">
        <v>20</v>
      </c>
      <c r="E2058" s="21" t="s">
        <v>22</v>
      </c>
      <c r="F2058" s="88" t="s">
        <v>99</v>
      </c>
      <c r="G2058" s="90">
        <v>12000000</v>
      </c>
      <c r="H2058" s="90">
        <v>0</v>
      </c>
      <c r="I2058" s="90">
        <v>0</v>
      </c>
      <c r="J2058" s="90">
        <v>0</v>
      </c>
      <c r="K2058" s="90">
        <v>0</v>
      </c>
      <c r="L2058" s="90">
        <f t="shared" si="846"/>
        <v>0</v>
      </c>
      <c r="M2058" s="90">
        <f t="shared" si="861"/>
        <v>12000000</v>
      </c>
      <c r="N2058" s="90">
        <v>7843273.5199999996</v>
      </c>
      <c r="O2058" s="90">
        <v>7842973.5199999996</v>
      </c>
      <c r="P2058" s="90">
        <v>1528119.05</v>
      </c>
      <c r="Q2058" s="91">
        <v>1528119.05</v>
      </c>
    </row>
    <row r="2059" spans="1:17" ht="18.600000000000001" thickBot="1" x14ac:dyDescent="0.35">
      <c r="A2059" s="118" t="s">
        <v>444</v>
      </c>
      <c r="B2059" s="34" t="s">
        <v>100</v>
      </c>
      <c r="C2059" s="21" t="s">
        <v>21</v>
      </c>
      <c r="D2059" s="21">
        <v>20</v>
      </c>
      <c r="E2059" s="21" t="s">
        <v>22</v>
      </c>
      <c r="F2059" s="88" t="s">
        <v>101</v>
      </c>
      <c r="G2059" s="90">
        <v>10000000</v>
      </c>
      <c r="H2059" s="90">
        <v>0</v>
      </c>
      <c r="I2059" s="90">
        <v>0</v>
      </c>
      <c r="J2059" s="90">
        <v>23501000</v>
      </c>
      <c r="K2059" s="90">
        <v>0</v>
      </c>
      <c r="L2059" s="90">
        <f t="shared" si="846"/>
        <v>23501000</v>
      </c>
      <c r="M2059" s="90">
        <f t="shared" si="861"/>
        <v>33501000</v>
      </c>
      <c r="N2059" s="90">
        <v>3500225.82</v>
      </c>
      <c r="O2059" s="90">
        <v>3500025.82</v>
      </c>
      <c r="P2059" s="90">
        <v>386740.82</v>
      </c>
      <c r="Q2059" s="91">
        <v>386740.82</v>
      </c>
    </row>
    <row r="2060" spans="1:17" ht="18.600000000000001" thickBot="1" x14ac:dyDescent="0.35">
      <c r="A2060" s="118" t="s">
        <v>444</v>
      </c>
      <c r="B2060" s="34" t="s">
        <v>102</v>
      </c>
      <c r="C2060" s="21" t="s">
        <v>21</v>
      </c>
      <c r="D2060" s="21">
        <v>20</v>
      </c>
      <c r="E2060" s="21" t="s">
        <v>22</v>
      </c>
      <c r="F2060" s="88" t="s">
        <v>103</v>
      </c>
      <c r="G2060" s="90">
        <v>52000000</v>
      </c>
      <c r="H2060" s="90">
        <v>0</v>
      </c>
      <c r="I2060" s="90">
        <v>0</v>
      </c>
      <c r="J2060" s="90">
        <v>25923884.280000001</v>
      </c>
      <c r="K2060" s="90">
        <v>0</v>
      </c>
      <c r="L2060" s="90">
        <f t="shared" si="846"/>
        <v>25923884.280000001</v>
      </c>
      <c r="M2060" s="90">
        <f t="shared" si="861"/>
        <v>77923884.280000001</v>
      </c>
      <c r="N2060" s="90">
        <v>77923884.280000001</v>
      </c>
      <c r="O2060" s="90">
        <v>77921235.530000001</v>
      </c>
      <c r="P2060" s="90">
        <v>22452950.530000001</v>
      </c>
      <c r="Q2060" s="91">
        <v>22452950.530000001</v>
      </c>
    </row>
    <row r="2061" spans="1:17" ht="31.8" thickBot="1" x14ac:dyDescent="0.35">
      <c r="A2061" s="118" t="s">
        <v>444</v>
      </c>
      <c r="B2061" s="33" t="s">
        <v>427</v>
      </c>
      <c r="C2061" s="16"/>
      <c r="D2061" s="16"/>
      <c r="E2061" s="16"/>
      <c r="F2061" s="85" t="s">
        <v>428</v>
      </c>
      <c r="G2061" s="95">
        <f>+G2062</f>
        <v>0</v>
      </c>
      <c r="H2061" s="95">
        <f>+H2062</f>
        <v>0</v>
      </c>
      <c r="I2061" s="95">
        <f>+I2062</f>
        <v>0</v>
      </c>
      <c r="J2061" s="95">
        <f>+J2062</f>
        <v>100000000</v>
      </c>
      <c r="K2061" s="95">
        <f>+K2062</f>
        <v>0</v>
      </c>
      <c r="L2061" s="95">
        <f t="shared" si="846"/>
        <v>100000000</v>
      </c>
      <c r="M2061" s="95">
        <f>+M2062</f>
        <v>100000000</v>
      </c>
      <c r="N2061" s="95">
        <f t="shared" ref="N2061:Q2061" si="862">+N2062</f>
        <v>3260600</v>
      </c>
      <c r="O2061" s="95">
        <f t="shared" si="862"/>
        <v>3260600</v>
      </c>
      <c r="P2061" s="95">
        <f t="shared" si="862"/>
        <v>0</v>
      </c>
      <c r="Q2061" s="97">
        <f t="shared" si="862"/>
        <v>0</v>
      </c>
    </row>
    <row r="2062" spans="1:17" ht="31.8" thickBot="1" x14ac:dyDescent="0.35">
      <c r="A2062" s="118" t="s">
        <v>444</v>
      </c>
      <c r="B2062" s="34" t="s">
        <v>429</v>
      </c>
      <c r="C2062" s="21" t="s">
        <v>21</v>
      </c>
      <c r="D2062" s="21">
        <v>20</v>
      </c>
      <c r="E2062" s="21" t="s">
        <v>22</v>
      </c>
      <c r="F2062" s="88" t="s">
        <v>430</v>
      </c>
      <c r="G2062" s="90">
        <v>0</v>
      </c>
      <c r="H2062" s="90">
        <v>0</v>
      </c>
      <c r="I2062" s="90">
        <v>0</v>
      </c>
      <c r="J2062" s="90">
        <v>100000000</v>
      </c>
      <c r="K2062" s="90">
        <v>0</v>
      </c>
      <c r="L2062" s="90">
        <f t="shared" si="846"/>
        <v>100000000</v>
      </c>
      <c r="M2062" s="90">
        <f>+G2062+L2062</f>
        <v>100000000</v>
      </c>
      <c r="N2062" s="90">
        <v>3260600</v>
      </c>
      <c r="O2062" s="90">
        <v>3260600</v>
      </c>
      <c r="P2062" s="90">
        <v>0</v>
      </c>
      <c r="Q2062" s="91">
        <v>0</v>
      </c>
    </row>
    <row r="2063" spans="1:17" ht="18.600000000000001" thickBot="1" x14ac:dyDescent="0.35">
      <c r="A2063" s="118" t="s">
        <v>444</v>
      </c>
      <c r="B2063" s="15" t="s">
        <v>104</v>
      </c>
      <c r="C2063" s="21"/>
      <c r="D2063" s="21"/>
      <c r="E2063" s="21"/>
      <c r="F2063" s="85" t="s">
        <v>105</v>
      </c>
      <c r="G2063" s="95">
        <f>+G2064+G2074+G2081+G2087+G2070</f>
        <v>19161579180</v>
      </c>
      <c r="H2063" s="95">
        <f>+H2064+H2074+H2081+H2087+H2070</f>
        <v>0</v>
      </c>
      <c r="I2063" s="95">
        <f>+I2064+I2074+I2081+I2087+I2070</f>
        <v>0</v>
      </c>
      <c r="J2063" s="95">
        <f>+J2064+J2074+J2081+J2087+J2070</f>
        <v>485509619.01999998</v>
      </c>
      <c r="K2063" s="95">
        <f>+K2064+K2074+K2081+K2087+K2070</f>
        <v>634934503.30000007</v>
      </c>
      <c r="L2063" s="95">
        <f t="shared" si="846"/>
        <v>-149424884.28000009</v>
      </c>
      <c r="M2063" s="95">
        <f>+M2064+M2074+M2081+M2087+M2070</f>
        <v>19012154295.720001</v>
      </c>
      <c r="N2063" s="95">
        <f t="shared" ref="N2063:Q2063" si="863">+N2064+N2074+N2081+N2087+N2070</f>
        <v>18659819976.529999</v>
      </c>
      <c r="O2063" s="95">
        <f t="shared" si="863"/>
        <v>18270979585.919998</v>
      </c>
      <c r="P2063" s="95">
        <f t="shared" si="863"/>
        <v>12486946965.41</v>
      </c>
      <c r="Q2063" s="97">
        <f t="shared" si="863"/>
        <v>12486595540.41</v>
      </c>
    </row>
    <row r="2064" spans="1:17" ht="63" thickBot="1" x14ac:dyDescent="0.35">
      <c r="A2064" s="118" t="s">
        <v>444</v>
      </c>
      <c r="B2064" s="15" t="s">
        <v>106</v>
      </c>
      <c r="C2064" s="21"/>
      <c r="D2064" s="21"/>
      <c r="E2064" s="21"/>
      <c r="F2064" s="85" t="s">
        <v>107</v>
      </c>
      <c r="G2064" s="95">
        <f>+G2065+G2067+G2068+G2069+G2066</f>
        <v>853000000</v>
      </c>
      <c r="H2064" s="95">
        <f>+H2065+H2067+H2068+H2069+H2066</f>
        <v>0</v>
      </c>
      <c r="I2064" s="95">
        <f>+I2065+I2067+I2068+I2069+I2066</f>
        <v>0</v>
      </c>
      <c r="J2064" s="95">
        <f>+J2065+J2067+J2068+J2069+J2066</f>
        <v>3423220</v>
      </c>
      <c r="K2064" s="95">
        <f>+K2065+K2067+K2068+K2069+K2066</f>
        <v>85000000</v>
      </c>
      <c r="L2064" s="95">
        <f t="shared" si="846"/>
        <v>-81576780</v>
      </c>
      <c r="M2064" s="95">
        <f>+M2065+M2067+M2068+M2069+M2066</f>
        <v>771423220</v>
      </c>
      <c r="N2064" s="95">
        <f t="shared" ref="N2064:Q2064" si="864">+N2065+N2067+N2068+N2069+N2066</f>
        <v>641210871.79999995</v>
      </c>
      <c r="O2064" s="95">
        <f t="shared" si="864"/>
        <v>570693727.89999998</v>
      </c>
      <c r="P2064" s="95">
        <f t="shared" si="864"/>
        <v>180925923.90000001</v>
      </c>
      <c r="Q2064" s="97">
        <f t="shared" si="864"/>
        <v>180925923.90000001</v>
      </c>
    </row>
    <row r="2065" spans="1:17" ht="31.8" thickBot="1" x14ac:dyDescent="0.35">
      <c r="A2065" s="118" t="s">
        <v>444</v>
      </c>
      <c r="B2065" s="20" t="s">
        <v>108</v>
      </c>
      <c r="C2065" s="21" t="s">
        <v>21</v>
      </c>
      <c r="D2065" s="21">
        <v>20</v>
      </c>
      <c r="E2065" s="21" t="s">
        <v>22</v>
      </c>
      <c r="F2065" s="88" t="s">
        <v>109</v>
      </c>
      <c r="G2065" s="90">
        <v>6000000</v>
      </c>
      <c r="H2065" s="90">
        <v>0</v>
      </c>
      <c r="I2065" s="90">
        <v>0</v>
      </c>
      <c r="J2065" s="90">
        <v>0</v>
      </c>
      <c r="K2065" s="90">
        <v>0</v>
      </c>
      <c r="L2065" s="90">
        <f t="shared" si="846"/>
        <v>0</v>
      </c>
      <c r="M2065" s="90">
        <f>+G2065+L2065</f>
        <v>6000000</v>
      </c>
      <c r="N2065" s="90">
        <v>2203000</v>
      </c>
      <c r="O2065" s="90">
        <v>2200000</v>
      </c>
      <c r="P2065" s="90">
        <v>2200000</v>
      </c>
      <c r="Q2065" s="91">
        <v>2200000</v>
      </c>
    </row>
    <row r="2066" spans="1:17" ht="18.600000000000001" thickBot="1" x14ac:dyDescent="0.35">
      <c r="A2066" s="118" t="s">
        <v>444</v>
      </c>
      <c r="B2066" s="20" t="s">
        <v>400</v>
      </c>
      <c r="C2066" s="21" t="s">
        <v>21</v>
      </c>
      <c r="D2066" s="21">
        <v>20</v>
      </c>
      <c r="E2066" s="21" t="s">
        <v>22</v>
      </c>
      <c r="F2066" s="88" t="s">
        <v>401</v>
      </c>
      <c r="G2066" s="90">
        <v>0</v>
      </c>
      <c r="H2066" s="90">
        <v>0</v>
      </c>
      <c r="I2066" s="90">
        <v>0</v>
      </c>
      <c r="J2066" s="90">
        <f>3422220+1000</f>
        <v>3423220</v>
      </c>
      <c r="K2066" s="90">
        <v>0</v>
      </c>
      <c r="L2066" s="90">
        <f t="shared" si="846"/>
        <v>3423220</v>
      </c>
      <c r="M2066" s="90">
        <f>+G2066+L2066</f>
        <v>3423220</v>
      </c>
      <c r="N2066" s="90">
        <v>3423220</v>
      </c>
      <c r="O2066" s="90">
        <v>3422224.36</v>
      </c>
      <c r="P2066" s="90">
        <v>240654.36</v>
      </c>
      <c r="Q2066" s="91">
        <v>240654.36</v>
      </c>
    </row>
    <row r="2067" spans="1:17" ht="18.600000000000001" thickBot="1" x14ac:dyDescent="0.35">
      <c r="A2067" s="118" t="s">
        <v>444</v>
      </c>
      <c r="B2067" s="20" t="s">
        <v>110</v>
      </c>
      <c r="C2067" s="21" t="s">
        <v>21</v>
      </c>
      <c r="D2067" s="21">
        <v>20</v>
      </c>
      <c r="E2067" s="21" t="s">
        <v>22</v>
      </c>
      <c r="F2067" s="88" t="s">
        <v>111</v>
      </c>
      <c r="G2067" s="90">
        <v>15000000</v>
      </c>
      <c r="H2067" s="90">
        <v>0</v>
      </c>
      <c r="I2067" s="90">
        <v>0</v>
      </c>
      <c r="J2067" s="90">
        <v>0</v>
      </c>
      <c r="K2067" s="90">
        <v>0</v>
      </c>
      <c r="L2067" s="90">
        <f t="shared" si="846"/>
        <v>0</v>
      </c>
      <c r="M2067" s="90">
        <f>+G2067+L2067</f>
        <v>15000000</v>
      </c>
      <c r="N2067" s="90">
        <v>8756010.8000000007</v>
      </c>
      <c r="O2067" s="90">
        <v>8161418.8499999996</v>
      </c>
      <c r="P2067" s="90">
        <v>6206768.8499999996</v>
      </c>
      <c r="Q2067" s="91">
        <v>6206768.8499999996</v>
      </c>
    </row>
    <row r="2068" spans="1:17" ht="18.600000000000001" thickBot="1" x14ac:dyDescent="0.35">
      <c r="A2068" s="118" t="s">
        <v>444</v>
      </c>
      <c r="B2068" s="20" t="s">
        <v>112</v>
      </c>
      <c r="C2068" s="21" t="s">
        <v>21</v>
      </c>
      <c r="D2068" s="21">
        <v>20</v>
      </c>
      <c r="E2068" s="21" t="s">
        <v>22</v>
      </c>
      <c r="F2068" s="88" t="s">
        <v>113</v>
      </c>
      <c r="G2068" s="90">
        <v>456000000</v>
      </c>
      <c r="H2068" s="90">
        <v>0</v>
      </c>
      <c r="I2068" s="90">
        <v>0</v>
      </c>
      <c r="J2068" s="90">
        <v>0</v>
      </c>
      <c r="K2068" s="90">
        <v>0</v>
      </c>
      <c r="L2068" s="90">
        <f t="shared" si="846"/>
        <v>0</v>
      </c>
      <c r="M2068" s="90">
        <f>+G2068+L2068</f>
        <v>456000000</v>
      </c>
      <c r="N2068" s="90">
        <v>384636584</v>
      </c>
      <c r="O2068" s="90">
        <v>384631584</v>
      </c>
      <c r="P2068" s="90">
        <v>0</v>
      </c>
      <c r="Q2068" s="91">
        <v>0</v>
      </c>
    </row>
    <row r="2069" spans="1:17" ht="31.8" thickBot="1" x14ac:dyDescent="0.35">
      <c r="A2069" s="118" t="s">
        <v>444</v>
      </c>
      <c r="B2069" s="20" t="s">
        <v>114</v>
      </c>
      <c r="C2069" s="21" t="s">
        <v>21</v>
      </c>
      <c r="D2069" s="21">
        <v>20</v>
      </c>
      <c r="E2069" s="21" t="s">
        <v>22</v>
      </c>
      <c r="F2069" s="88" t="s">
        <v>115</v>
      </c>
      <c r="G2069" s="90">
        <v>376000000</v>
      </c>
      <c r="H2069" s="90">
        <v>0</v>
      </c>
      <c r="I2069" s="90">
        <v>0</v>
      </c>
      <c r="J2069" s="90">
        <v>0</v>
      </c>
      <c r="K2069" s="90">
        <v>85000000</v>
      </c>
      <c r="L2069" s="90">
        <f t="shared" si="846"/>
        <v>-85000000</v>
      </c>
      <c r="M2069" s="90">
        <f>+G2069+L2069</f>
        <v>291000000</v>
      </c>
      <c r="N2069" s="90">
        <v>242192057</v>
      </c>
      <c r="O2069" s="90">
        <v>172278500.69</v>
      </c>
      <c r="P2069" s="90">
        <v>172278500.69</v>
      </c>
      <c r="Q2069" s="91">
        <v>172278500.69</v>
      </c>
    </row>
    <row r="2070" spans="1:17" ht="47.4" thickBot="1" x14ac:dyDescent="0.35">
      <c r="A2070" s="118" t="s">
        <v>444</v>
      </c>
      <c r="B2070" s="15" t="s">
        <v>116</v>
      </c>
      <c r="C2070" s="21"/>
      <c r="D2070" s="21"/>
      <c r="E2070" s="21"/>
      <c r="F2070" s="85" t="s">
        <v>117</v>
      </c>
      <c r="G2070" s="95">
        <f>+G2071+G2072+G2073</f>
        <v>9682389879</v>
      </c>
      <c r="H2070" s="95">
        <f>+H2071+H2072+H2073</f>
        <v>0</v>
      </c>
      <c r="I2070" s="95">
        <f>+I2071+I2072+I2073</f>
        <v>0</v>
      </c>
      <c r="J2070" s="95">
        <f>+J2071+J2072+J2073</f>
        <v>67264197</v>
      </c>
      <c r="K2070" s="95">
        <f>+K2071+K2072+K2073</f>
        <v>48037823.82</v>
      </c>
      <c r="L2070" s="95">
        <f t="shared" si="846"/>
        <v>19226373.18</v>
      </c>
      <c r="M2070" s="95">
        <f>+M2071+M2072+M2073</f>
        <v>9701616252.1800003</v>
      </c>
      <c r="N2070" s="95">
        <f t="shared" ref="N2070:Q2070" si="865">+N2071+N2072+N2073</f>
        <v>9666061261.7799988</v>
      </c>
      <c r="O2070" s="95">
        <f t="shared" si="865"/>
        <v>9452174727.7999992</v>
      </c>
      <c r="P2070" s="95">
        <f t="shared" si="865"/>
        <v>7040928947.8900003</v>
      </c>
      <c r="Q2070" s="97">
        <f t="shared" si="865"/>
        <v>7040928947.8900003</v>
      </c>
    </row>
    <row r="2071" spans="1:17" ht="18.600000000000001" thickBot="1" x14ac:dyDescent="0.35">
      <c r="A2071" s="118" t="s">
        <v>444</v>
      </c>
      <c r="B2071" s="20" t="s">
        <v>118</v>
      </c>
      <c r="C2071" s="21" t="s">
        <v>21</v>
      </c>
      <c r="D2071" s="21">
        <v>20</v>
      </c>
      <c r="E2071" s="21" t="s">
        <v>22</v>
      </c>
      <c r="F2071" s="88" t="s">
        <v>119</v>
      </c>
      <c r="G2071" s="90">
        <v>1764740547</v>
      </c>
      <c r="H2071" s="90">
        <v>0</v>
      </c>
      <c r="I2071" s="90">
        <v>0</v>
      </c>
      <c r="J2071" s="90">
        <f>55459348+1804849</f>
        <v>57264197</v>
      </c>
      <c r="K2071" s="90">
        <v>0</v>
      </c>
      <c r="L2071" s="90">
        <f t="shared" si="846"/>
        <v>57264197</v>
      </c>
      <c r="M2071" s="90">
        <f>+G2071+L2071</f>
        <v>1822004744</v>
      </c>
      <c r="N2071" s="90">
        <v>1822004744</v>
      </c>
      <c r="O2071" s="90">
        <v>1820199895</v>
      </c>
      <c r="P2071" s="90">
        <v>1819683717</v>
      </c>
      <c r="Q2071" s="91">
        <v>1819683717</v>
      </c>
    </row>
    <row r="2072" spans="1:17" ht="18.600000000000001" thickBot="1" x14ac:dyDescent="0.35">
      <c r="A2072" s="118" t="s">
        <v>444</v>
      </c>
      <c r="B2072" s="20" t="s">
        <v>120</v>
      </c>
      <c r="C2072" s="21" t="s">
        <v>21</v>
      </c>
      <c r="D2072" s="21">
        <v>20</v>
      </c>
      <c r="E2072" s="21" t="s">
        <v>22</v>
      </c>
      <c r="F2072" s="88" t="s">
        <v>121</v>
      </c>
      <c r="G2072" s="90">
        <v>7916649332</v>
      </c>
      <c r="H2072" s="90">
        <v>0</v>
      </c>
      <c r="I2072" s="90">
        <v>0</v>
      </c>
      <c r="J2072" s="90">
        <v>0</v>
      </c>
      <c r="K2072" s="90">
        <f>3422220+8575775.1+34234979.72+1804849</f>
        <v>48037823.82</v>
      </c>
      <c r="L2072" s="90">
        <f t="shared" si="846"/>
        <v>-48037823.82</v>
      </c>
      <c r="M2072" s="90">
        <f>+G2072+L2072</f>
        <v>7868611508.1800003</v>
      </c>
      <c r="N2072" s="90">
        <v>7833056517.7799997</v>
      </c>
      <c r="O2072" s="90">
        <v>7620974832.8000002</v>
      </c>
      <c r="P2072" s="90">
        <v>5219170238.3000002</v>
      </c>
      <c r="Q2072" s="91">
        <v>5219170238.3000002</v>
      </c>
    </row>
    <row r="2073" spans="1:17" ht="31.8" thickBot="1" x14ac:dyDescent="0.35">
      <c r="A2073" s="118" t="s">
        <v>444</v>
      </c>
      <c r="B2073" s="20" t="s">
        <v>122</v>
      </c>
      <c r="C2073" s="21" t="s">
        <v>21</v>
      </c>
      <c r="D2073" s="21">
        <v>20</v>
      </c>
      <c r="E2073" s="21" t="s">
        <v>22</v>
      </c>
      <c r="F2073" s="88" t="s">
        <v>123</v>
      </c>
      <c r="G2073" s="90">
        <v>1000000</v>
      </c>
      <c r="H2073" s="90">
        <v>0</v>
      </c>
      <c r="I2073" s="90">
        <v>0</v>
      </c>
      <c r="J2073" s="90">
        <v>10000000</v>
      </c>
      <c r="K2073" s="90">
        <v>0</v>
      </c>
      <c r="L2073" s="90">
        <f t="shared" si="846"/>
        <v>10000000</v>
      </c>
      <c r="M2073" s="90">
        <f>+G2073+L2073</f>
        <v>11000000</v>
      </c>
      <c r="N2073" s="90">
        <v>11000000</v>
      </c>
      <c r="O2073" s="90">
        <v>11000000</v>
      </c>
      <c r="P2073" s="90">
        <v>2074992.59</v>
      </c>
      <c r="Q2073" s="91">
        <v>2074992.59</v>
      </c>
    </row>
    <row r="2074" spans="1:17" ht="31.8" thickBot="1" x14ac:dyDescent="0.35">
      <c r="A2074" s="118" t="s">
        <v>444</v>
      </c>
      <c r="B2074" s="15" t="s">
        <v>124</v>
      </c>
      <c r="C2074" s="21"/>
      <c r="D2074" s="21"/>
      <c r="E2074" s="21"/>
      <c r="F2074" s="85" t="s">
        <v>125</v>
      </c>
      <c r="G2074" s="95">
        <f>SUM(G2075:G2080)</f>
        <v>8027189301</v>
      </c>
      <c r="H2074" s="95">
        <f>SUM(H2075:H2080)</f>
        <v>0</v>
      </c>
      <c r="I2074" s="95">
        <f>SUM(I2075:I2080)</f>
        <v>0</v>
      </c>
      <c r="J2074" s="95">
        <f>SUM(J2075:J2080)</f>
        <v>332791602.01999998</v>
      </c>
      <c r="K2074" s="95">
        <f>SUM(K2075:K2080)</f>
        <v>419896679.48000002</v>
      </c>
      <c r="L2074" s="95">
        <f t="shared" si="846"/>
        <v>-87105077.460000038</v>
      </c>
      <c r="M2074" s="95">
        <f>SUM(M2075:M2080)</f>
        <v>7940084223.539999</v>
      </c>
      <c r="N2074" s="95">
        <f t="shared" ref="N2074:Q2074" si="866">SUM(N2075:N2080)</f>
        <v>7843437554.7199993</v>
      </c>
      <c r="O2074" s="95">
        <f t="shared" si="866"/>
        <v>7758070355.0600014</v>
      </c>
      <c r="P2074" s="95">
        <f t="shared" si="866"/>
        <v>5065464476.46</v>
      </c>
      <c r="Q2074" s="97">
        <f t="shared" si="866"/>
        <v>5065113051.46</v>
      </c>
    </row>
    <row r="2075" spans="1:17" ht="18.600000000000001" thickBot="1" x14ac:dyDescent="0.35">
      <c r="A2075" s="118" t="s">
        <v>444</v>
      </c>
      <c r="B2075" s="20" t="s">
        <v>126</v>
      </c>
      <c r="C2075" s="21" t="s">
        <v>21</v>
      </c>
      <c r="D2075" s="21">
        <v>20</v>
      </c>
      <c r="E2075" s="21" t="s">
        <v>22</v>
      </c>
      <c r="F2075" s="88" t="s">
        <v>127</v>
      </c>
      <c r="G2075" s="90">
        <v>1901794484</v>
      </c>
      <c r="H2075" s="90">
        <v>0</v>
      </c>
      <c r="I2075" s="90">
        <v>0</v>
      </c>
      <c r="J2075" s="90">
        <f>58000000+84968400+46410000</f>
        <v>189378400</v>
      </c>
      <c r="K2075" s="90">
        <v>0</v>
      </c>
      <c r="L2075" s="90">
        <f t="shared" si="846"/>
        <v>189378400</v>
      </c>
      <c r="M2075" s="90">
        <f t="shared" ref="M2075:M2080" si="867">+G2075+L2075</f>
        <v>2091172884</v>
      </c>
      <c r="N2075" s="90">
        <v>2081390204.0899999</v>
      </c>
      <c r="O2075" s="90">
        <v>2050118947.1099999</v>
      </c>
      <c r="P2075" s="90">
        <v>1321777120.1099999</v>
      </c>
      <c r="Q2075" s="91">
        <v>1321777120.1099999</v>
      </c>
    </row>
    <row r="2076" spans="1:17" ht="31.8" thickBot="1" x14ac:dyDescent="0.35">
      <c r="A2076" s="118" t="s">
        <v>444</v>
      </c>
      <c r="B2076" s="20" t="s">
        <v>128</v>
      </c>
      <c r="C2076" s="21" t="s">
        <v>21</v>
      </c>
      <c r="D2076" s="21">
        <v>20</v>
      </c>
      <c r="E2076" s="21" t="s">
        <v>22</v>
      </c>
      <c r="F2076" s="88" t="s">
        <v>129</v>
      </c>
      <c r="G2076" s="90">
        <v>3522762176</v>
      </c>
      <c r="H2076" s="90">
        <v>0</v>
      </c>
      <c r="I2076" s="90">
        <v>0</v>
      </c>
      <c r="J2076" s="90">
        <v>0</v>
      </c>
      <c r="K2076" s="90">
        <f>23501000+58000000</f>
        <v>81501000</v>
      </c>
      <c r="L2076" s="90">
        <f t="shared" si="846"/>
        <v>-81501000</v>
      </c>
      <c r="M2076" s="90">
        <f t="shared" si="867"/>
        <v>3441261176</v>
      </c>
      <c r="N2076" s="90">
        <v>3369615716.1999998</v>
      </c>
      <c r="O2076" s="90">
        <v>3337605297.5700002</v>
      </c>
      <c r="P2076" s="90">
        <v>2177103825.5700002</v>
      </c>
      <c r="Q2076" s="91">
        <v>2177103825.5700002</v>
      </c>
    </row>
    <row r="2077" spans="1:17" ht="31.8" thickBot="1" x14ac:dyDescent="0.35">
      <c r="A2077" s="118" t="s">
        <v>444</v>
      </c>
      <c r="B2077" s="20" t="s">
        <v>130</v>
      </c>
      <c r="C2077" s="21" t="s">
        <v>21</v>
      </c>
      <c r="D2077" s="21">
        <v>20</v>
      </c>
      <c r="E2077" s="21" t="s">
        <v>22</v>
      </c>
      <c r="F2077" s="88" t="s">
        <v>131</v>
      </c>
      <c r="G2077" s="90">
        <v>438053756</v>
      </c>
      <c r="H2077" s="90">
        <v>0</v>
      </c>
      <c r="I2077" s="90">
        <v>0</v>
      </c>
      <c r="J2077" s="90">
        <v>0</v>
      </c>
      <c r="K2077" s="90">
        <f>99083304.05+46410000</f>
        <v>145493304.05000001</v>
      </c>
      <c r="L2077" s="90">
        <f t="shared" si="846"/>
        <v>-145493304.05000001</v>
      </c>
      <c r="M2077" s="90">
        <f t="shared" si="867"/>
        <v>292560451.94999999</v>
      </c>
      <c r="N2077" s="90">
        <v>277341922.83999997</v>
      </c>
      <c r="O2077" s="90">
        <v>255425341.81</v>
      </c>
      <c r="P2077" s="90">
        <v>226998357.69999999</v>
      </c>
      <c r="Q2077" s="91">
        <v>226646932.69999999</v>
      </c>
    </row>
    <row r="2078" spans="1:17" ht="18.600000000000001" thickBot="1" x14ac:dyDescent="0.35">
      <c r="A2078" s="118" t="s">
        <v>444</v>
      </c>
      <c r="B2078" s="20" t="s">
        <v>132</v>
      </c>
      <c r="C2078" s="21" t="s">
        <v>21</v>
      </c>
      <c r="D2078" s="21">
        <v>20</v>
      </c>
      <c r="E2078" s="21" t="s">
        <v>22</v>
      </c>
      <c r="F2078" s="88" t="s">
        <v>133</v>
      </c>
      <c r="G2078" s="90">
        <v>1485186461</v>
      </c>
      <c r="H2078" s="90">
        <v>0</v>
      </c>
      <c r="I2078" s="90">
        <v>0</v>
      </c>
      <c r="J2078" s="90">
        <v>119466283.77</v>
      </c>
      <c r="K2078" s="90">
        <f>100000000+10000000</f>
        <v>110000000</v>
      </c>
      <c r="L2078" s="90">
        <f t="shared" si="846"/>
        <v>9466283.7699999958</v>
      </c>
      <c r="M2078" s="90">
        <f t="shared" si="867"/>
        <v>1494652744.77</v>
      </c>
      <c r="N2078" s="90">
        <v>1494652744.77</v>
      </c>
      <c r="O2078" s="90">
        <v>1494594846.8099999</v>
      </c>
      <c r="P2078" s="90">
        <v>943897292.78999996</v>
      </c>
      <c r="Q2078" s="91">
        <v>943897292.78999996</v>
      </c>
    </row>
    <row r="2079" spans="1:17" ht="47.4" thickBot="1" x14ac:dyDescent="0.35">
      <c r="A2079" s="118" t="s">
        <v>444</v>
      </c>
      <c r="B2079" s="20" t="s">
        <v>134</v>
      </c>
      <c r="C2079" s="21" t="s">
        <v>21</v>
      </c>
      <c r="D2079" s="21">
        <v>20</v>
      </c>
      <c r="E2079" s="21" t="s">
        <v>22</v>
      </c>
      <c r="F2079" s="88" t="s">
        <v>135</v>
      </c>
      <c r="G2079" s="90">
        <v>160471120</v>
      </c>
      <c r="H2079" s="90">
        <v>0</v>
      </c>
      <c r="I2079" s="90">
        <v>0</v>
      </c>
      <c r="J2079" s="90">
        <v>10094918.25</v>
      </c>
      <c r="K2079" s="90">
        <v>0</v>
      </c>
      <c r="L2079" s="90">
        <f t="shared" si="846"/>
        <v>10094918.25</v>
      </c>
      <c r="M2079" s="90">
        <f t="shared" si="867"/>
        <v>170566038.25</v>
      </c>
      <c r="N2079" s="90">
        <v>170566038.25</v>
      </c>
      <c r="O2079" s="90">
        <v>170500330.31</v>
      </c>
      <c r="P2079" s="90">
        <v>100786328.53</v>
      </c>
      <c r="Q2079" s="91">
        <v>100786328.53</v>
      </c>
    </row>
    <row r="2080" spans="1:17" ht="47.4" thickBot="1" x14ac:dyDescent="0.35">
      <c r="A2080" s="118" t="s">
        <v>444</v>
      </c>
      <c r="B2080" s="20" t="s">
        <v>136</v>
      </c>
      <c r="C2080" s="21" t="s">
        <v>21</v>
      </c>
      <c r="D2080" s="21">
        <v>20</v>
      </c>
      <c r="E2080" s="21" t="s">
        <v>22</v>
      </c>
      <c r="F2080" s="88" t="s">
        <v>137</v>
      </c>
      <c r="G2080" s="90">
        <v>518921304</v>
      </c>
      <c r="H2080" s="90">
        <v>0</v>
      </c>
      <c r="I2080" s="90">
        <v>0</v>
      </c>
      <c r="J2080" s="90">
        <v>13852000</v>
      </c>
      <c r="K2080" s="90">
        <f>55459348+27443027.43</f>
        <v>82902375.430000007</v>
      </c>
      <c r="L2080" s="90">
        <f t="shared" si="846"/>
        <v>-69050375.430000007</v>
      </c>
      <c r="M2080" s="90">
        <f t="shared" si="867"/>
        <v>449870928.56999999</v>
      </c>
      <c r="N2080" s="90">
        <v>449870928.56999999</v>
      </c>
      <c r="O2080" s="90">
        <v>449825591.44999999</v>
      </c>
      <c r="P2080" s="90">
        <v>294901551.75999999</v>
      </c>
      <c r="Q2080" s="91">
        <v>294901551.75999999</v>
      </c>
    </row>
    <row r="2081" spans="1:17" ht="31.8" thickBot="1" x14ac:dyDescent="0.35">
      <c r="A2081" s="118" t="s">
        <v>444</v>
      </c>
      <c r="B2081" s="15" t="s">
        <v>138</v>
      </c>
      <c r="C2081" s="21"/>
      <c r="D2081" s="21"/>
      <c r="E2081" s="21"/>
      <c r="F2081" s="85" t="s">
        <v>139</v>
      </c>
      <c r="G2081" s="95">
        <f>SUM(G2082:G2086)</f>
        <v>563000000</v>
      </c>
      <c r="H2081" s="95">
        <f>SUM(H2082:H2086)</f>
        <v>0</v>
      </c>
      <c r="I2081" s="95">
        <f>SUM(I2082:I2086)</f>
        <v>0</v>
      </c>
      <c r="J2081" s="95">
        <f>SUM(J2082:J2086)</f>
        <v>82030600</v>
      </c>
      <c r="K2081" s="95">
        <f>SUM(K2082:K2086)</f>
        <v>82000000</v>
      </c>
      <c r="L2081" s="95">
        <f t="shared" si="846"/>
        <v>30600</v>
      </c>
      <c r="M2081" s="95">
        <f>SUM(M2082:M2086)</f>
        <v>563030600</v>
      </c>
      <c r="N2081" s="95">
        <f t="shared" ref="N2081:Q2081" si="868">SUM(N2082:N2086)</f>
        <v>498325751.72000003</v>
      </c>
      <c r="O2081" s="95">
        <f t="shared" si="868"/>
        <v>480138499.64999992</v>
      </c>
      <c r="P2081" s="95">
        <f t="shared" si="868"/>
        <v>189725341.64999998</v>
      </c>
      <c r="Q2081" s="97">
        <f t="shared" si="868"/>
        <v>189725341.64999998</v>
      </c>
    </row>
    <row r="2082" spans="1:17" ht="18.600000000000001" thickBot="1" x14ac:dyDescent="0.35">
      <c r="A2082" s="118" t="s">
        <v>444</v>
      </c>
      <c r="B2082" s="20" t="s">
        <v>140</v>
      </c>
      <c r="C2082" s="21" t="s">
        <v>21</v>
      </c>
      <c r="D2082" s="21">
        <v>20</v>
      </c>
      <c r="E2082" s="21" t="s">
        <v>22</v>
      </c>
      <c r="F2082" s="88" t="s">
        <v>141</v>
      </c>
      <c r="G2082" s="90">
        <v>270000000</v>
      </c>
      <c r="H2082" s="90">
        <v>0</v>
      </c>
      <c r="I2082" s="90">
        <v>0</v>
      </c>
      <c r="J2082" s="90">
        <v>11000</v>
      </c>
      <c r="K2082" s="90">
        <v>0</v>
      </c>
      <c r="L2082" s="90">
        <f t="shared" si="846"/>
        <v>11000</v>
      </c>
      <c r="M2082" s="90">
        <f t="shared" ref="M2082:M2087" si="869">+G2082+L2082</f>
        <v>270011000</v>
      </c>
      <c r="N2082" s="90">
        <v>270011000</v>
      </c>
      <c r="O2082" s="90">
        <v>252837063.47999999</v>
      </c>
      <c r="P2082" s="90">
        <v>147537063.47999999</v>
      </c>
      <c r="Q2082" s="91">
        <v>147537063.47999999</v>
      </c>
    </row>
    <row r="2083" spans="1:17" ht="31.8" thickBot="1" x14ac:dyDescent="0.35">
      <c r="A2083" s="118" t="s">
        <v>444</v>
      </c>
      <c r="B2083" s="20" t="s">
        <v>142</v>
      </c>
      <c r="C2083" s="21" t="s">
        <v>21</v>
      </c>
      <c r="D2083" s="21">
        <v>20</v>
      </c>
      <c r="E2083" s="21" t="s">
        <v>22</v>
      </c>
      <c r="F2083" s="88" t="s">
        <v>143</v>
      </c>
      <c r="G2083" s="90">
        <v>50000000</v>
      </c>
      <c r="H2083" s="90">
        <v>0</v>
      </c>
      <c r="I2083" s="90">
        <v>0</v>
      </c>
      <c r="J2083" s="90">
        <v>0</v>
      </c>
      <c r="K2083" s="90">
        <v>0</v>
      </c>
      <c r="L2083" s="90">
        <f t="shared" ref="L2083:L2146" si="870">+H2083-I2083+J2083-K2083</f>
        <v>0</v>
      </c>
      <c r="M2083" s="90">
        <f t="shared" si="869"/>
        <v>50000000</v>
      </c>
      <c r="N2083" s="90">
        <v>16472813.720000001</v>
      </c>
      <c r="O2083" s="90">
        <v>16469813.720000001</v>
      </c>
      <c r="P2083" s="90">
        <v>126.72</v>
      </c>
      <c r="Q2083" s="91">
        <v>126.72</v>
      </c>
    </row>
    <row r="2084" spans="1:17" ht="47.4" thickBot="1" x14ac:dyDescent="0.35">
      <c r="A2084" s="118" t="s">
        <v>444</v>
      </c>
      <c r="B2084" s="20" t="s">
        <v>144</v>
      </c>
      <c r="C2084" s="21" t="s">
        <v>21</v>
      </c>
      <c r="D2084" s="21">
        <v>20</v>
      </c>
      <c r="E2084" s="21" t="s">
        <v>22</v>
      </c>
      <c r="F2084" s="88" t="s">
        <v>145</v>
      </c>
      <c r="G2084" s="90">
        <v>3000000</v>
      </c>
      <c r="H2084" s="90">
        <v>0</v>
      </c>
      <c r="I2084" s="90">
        <v>0</v>
      </c>
      <c r="J2084" s="90">
        <v>0</v>
      </c>
      <c r="K2084" s="90">
        <v>0</v>
      </c>
      <c r="L2084" s="90">
        <f t="shared" si="870"/>
        <v>0</v>
      </c>
      <c r="M2084" s="90">
        <f t="shared" si="869"/>
        <v>3000000</v>
      </c>
      <c r="N2084" s="90">
        <v>1822338</v>
      </c>
      <c r="O2084" s="90">
        <v>830315.78</v>
      </c>
      <c r="P2084" s="90">
        <v>830315.78</v>
      </c>
      <c r="Q2084" s="91">
        <v>830315.78</v>
      </c>
    </row>
    <row r="2085" spans="1:17" ht="31.8" thickBot="1" x14ac:dyDescent="0.35">
      <c r="A2085" s="118" t="s">
        <v>444</v>
      </c>
      <c r="B2085" s="20" t="s">
        <v>146</v>
      </c>
      <c r="C2085" s="21" t="s">
        <v>21</v>
      </c>
      <c r="D2085" s="21">
        <v>20</v>
      </c>
      <c r="E2085" s="21" t="s">
        <v>22</v>
      </c>
      <c r="F2085" s="88" t="s">
        <v>147</v>
      </c>
      <c r="G2085" s="90">
        <v>210000000</v>
      </c>
      <c r="H2085" s="90">
        <v>0</v>
      </c>
      <c r="I2085" s="90">
        <v>0</v>
      </c>
      <c r="J2085" s="90">
        <v>10600</v>
      </c>
      <c r="K2085" s="90">
        <v>82000000</v>
      </c>
      <c r="L2085" s="90">
        <f t="shared" si="870"/>
        <v>-81989400</v>
      </c>
      <c r="M2085" s="92">
        <f t="shared" si="869"/>
        <v>128010600</v>
      </c>
      <c r="N2085" s="90">
        <v>98010600</v>
      </c>
      <c r="O2085" s="90">
        <v>98000184.349999994</v>
      </c>
      <c r="P2085" s="90">
        <v>12241413.35</v>
      </c>
      <c r="Q2085" s="91">
        <v>12241413.35</v>
      </c>
    </row>
    <row r="2086" spans="1:17" ht="18.600000000000001" thickBot="1" x14ac:dyDescent="0.35">
      <c r="A2086" s="118" t="s">
        <v>444</v>
      </c>
      <c r="B2086" s="20" t="s">
        <v>148</v>
      </c>
      <c r="C2086" s="21" t="s">
        <v>21</v>
      </c>
      <c r="D2086" s="21">
        <v>20</v>
      </c>
      <c r="E2086" s="21" t="s">
        <v>22</v>
      </c>
      <c r="F2086" s="88" t="s">
        <v>149</v>
      </c>
      <c r="G2086" s="90">
        <v>30000000</v>
      </c>
      <c r="H2086" s="90">
        <v>0</v>
      </c>
      <c r="I2086" s="90">
        <v>0</v>
      </c>
      <c r="J2086" s="90">
        <f>82000000+9000</f>
        <v>82009000</v>
      </c>
      <c r="K2086" s="90">
        <v>0</v>
      </c>
      <c r="L2086" s="90">
        <f t="shared" si="870"/>
        <v>82009000</v>
      </c>
      <c r="M2086" s="92">
        <f t="shared" si="869"/>
        <v>112009000</v>
      </c>
      <c r="N2086" s="90">
        <v>112009000</v>
      </c>
      <c r="O2086" s="90">
        <v>112001122.31999999</v>
      </c>
      <c r="P2086" s="90">
        <v>29116422.32</v>
      </c>
      <c r="Q2086" s="91">
        <v>29116422.32</v>
      </c>
    </row>
    <row r="2087" spans="1:17" ht="18.600000000000001" thickBot="1" x14ac:dyDescent="0.35">
      <c r="A2087" s="118" t="s">
        <v>444</v>
      </c>
      <c r="B2087" s="15" t="s">
        <v>150</v>
      </c>
      <c r="C2087" s="21" t="s">
        <v>21</v>
      </c>
      <c r="D2087" s="21">
        <v>20</v>
      </c>
      <c r="E2087" s="21" t="s">
        <v>22</v>
      </c>
      <c r="F2087" s="85" t="s">
        <v>151</v>
      </c>
      <c r="G2087" s="95">
        <v>36000000</v>
      </c>
      <c r="H2087" s="95">
        <v>0</v>
      </c>
      <c r="I2087" s="95">
        <v>0</v>
      </c>
      <c r="J2087" s="95">
        <v>0</v>
      </c>
      <c r="K2087" s="95">
        <v>0</v>
      </c>
      <c r="L2087" s="95">
        <f t="shared" si="870"/>
        <v>0</v>
      </c>
      <c r="M2087" s="95">
        <f t="shared" si="869"/>
        <v>36000000</v>
      </c>
      <c r="N2087" s="95">
        <v>10784536.51</v>
      </c>
      <c r="O2087" s="95">
        <v>9902275.5099999998</v>
      </c>
      <c r="P2087" s="95">
        <v>9902275.5099999998</v>
      </c>
      <c r="Q2087" s="97">
        <v>9902275.5099999998</v>
      </c>
    </row>
    <row r="2088" spans="1:17" ht="18.600000000000001" thickBot="1" x14ac:dyDescent="0.35">
      <c r="A2088" s="118" t="s">
        <v>444</v>
      </c>
      <c r="B2088" s="15" t="s">
        <v>152</v>
      </c>
      <c r="C2088" s="16"/>
      <c r="D2088" s="16"/>
      <c r="E2088" s="21"/>
      <c r="F2088" s="85" t="s">
        <v>153</v>
      </c>
      <c r="G2088" s="95">
        <f>+G2089+G2092+G2097</f>
        <v>27177626000</v>
      </c>
      <c r="H2088" s="95">
        <f>+H2089+H2092+H2097</f>
        <v>0</v>
      </c>
      <c r="I2088" s="95">
        <f>+I2089+I2092+I2097</f>
        <v>0</v>
      </c>
      <c r="J2088" s="95">
        <f>+J2089+J2092+J2097</f>
        <v>0</v>
      </c>
      <c r="K2088" s="95">
        <f>+K2089+K2092+K2097</f>
        <v>0</v>
      </c>
      <c r="L2088" s="95">
        <f t="shared" si="870"/>
        <v>0</v>
      </c>
      <c r="M2088" s="95">
        <f>+M2089+M2092+M2097</f>
        <v>27177626000</v>
      </c>
      <c r="N2088" s="95">
        <f t="shared" ref="N2088:Q2088" si="871">+N2089+N2092+N2097</f>
        <v>7436904826.3000002</v>
      </c>
      <c r="O2088" s="95">
        <f t="shared" si="871"/>
        <v>7048684261.7300005</v>
      </c>
      <c r="P2088" s="95">
        <f t="shared" si="871"/>
        <v>4868277024.7300005</v>
      </c>
      <c r="Q2088" s="97">
        <f t="shared" si="871"/>
        <v>4868277024.7300005</v>
      </c>
    </row>
    <row r="2089" spans="1:17" ht="18.600000000000001" thickBot="1" x14ac:dyDescent="0.35">
      <c r="A2089" s="118" t="s">
        <v>444</v>
      </c>
      <c r="B2089" s="15" t="s">
        <v>154</v>
      </c>
      <c r="C2089" s="16"/>
      <c r="D2089" s="16"/>
      <c r="E2089" s="21"/>
      <c r="F2089" s="85" t="s">
        <v>155</v>
      </c>
      <c r="G2089" s="95">
        <f t="shared" ref="G2089:K2090" si="872">+G2090</f>
        <v>18767000000</v>
      </c>
      <c r="H2089" s="95">
        <f t="shared" si="872"/>
        <v>0</v>
      </c>
      <c r="I2089" s="95">
        <f t="shared" si="872"/>
        <v>0</v>
      </c>
      <c r="J2089" s="95">
        <f t="shared" si="872"/>
        <v>0</v>
      </c>
      <c r="K2089" s="95">
        <f t="shared" si="872"/>
        <v>0</v>
      </c>
      <c r="L2089" s="95">
        <f t="shared" si="870"/>
        <v>0</v>
      </c>
      <c r="M2089" s="95">
        <f>+M2090</f>
        <v>18767000000</v>
      </c>
      <c r="N2089" s="95">
        <f t="shared" ref="N2089:Q2090" si="873">+N2090</f>
        <v>0</v>
      </c>
      <c r="O2089" s="95">
        <f t="shared" si="873"/>
        <v>0</v>
      </c>
      <c r="P2089" s="95">
        <f t="shared" si="873"/>
        <v>0</v>
      </c>
      <c r="Q2089" s="97">
        <f t="shared" si="873"/>
        <v>0</v>
      </c>
    </row>
    <row r="2090" spans="1:17" ht="18.600000000000001" thickBot="1" x14ac:dyDescent="0.35">
      <c r="A2090" s="118" t="s">
        <v>444</v>
      </c>
      <c r="B2090" s="15" t="s">
        <v>156</v>
      </c>
      <c r="C2090" s="16"/>
      <c r="D2090" s="16"/>
      <c r="E2090" s="21"/>
      <c r="F2090" s="85" t="s">
        <v>157</v>
      </c>
      <c r="G2090" s="95">
        <f t="shared" si="872"/>
        <v>18767000000</v>
      </c>
      <c r="H2090" s="95">
        <f t="shared" si="872"/>
        <v>0</v>
      </c>
      <c r="I2090" s="95">
        <f t="shared" si="872"/>
        <v>0</v>
      </c>
      <c r="J2090" s="95">
        <f t="shared" si="872"/>
        <v>0</v>
      </c>
      <c r="K2090" s="95">
        <f t="shared" si="872"/>
        <v>0</v>
      </c>
      <c r="L2090" s="95">
        <f t="shared" si="870"/>
        <v>0</v>
      </c>
      <c r="M2090" s="95">
        <f>+M2091</f>
        <v>18767000000</v>
      </c>
      <c r="N2090" s="95">
        <f t="shared" si="873"/>
        <v>0</v>
      </c>
      <c r="O2090" s="95">
        <f t="shared" si="873"/>
        <v>0</v>
      </c>
      <c r="P2090" s="95">
        <f t="shared" si="873"/>
        <v>0</v>
      </c>
      <c r="Q2090" s="97">
        <f t="shared" si="873"/>
        <v>0</v>
      </c>
    </row>
    <row r="2091" spans="1:17" ht="47.4" thickBot="1" x14ac:dyDescent="0.35">
      <c r="A2091" s="118" t="s">
        <v>444</v>
      </c>
      <c r="B2091" s="15" t="s">
        <v>158</v>
      </c>
      <c r="C2091" s="16" t="s">
        <v>21</v>
      </c>
      <c r="D2091" s="16">
        <v>20</v>
      </c>
      <c r="E2091" s="16" t="s">
        <v>22</v>
      </c>
      <c r="F2091" s="85" t="s">
        <v>159</v>
      </c>
      <c r="G2091" s="93">
        <v>18767000000</v>
      </c>
      <c r="H2091" s="95">
        <v>0</v>
      </c>
      <c r="I2091" s="95">
        <v>0</v>
      </c>
      <c r="J2091" s="95">
        <v>0</v>
      </c>
      <c r="K2091" s="95">
        <v>0</v>
      </c>
      <c r="L2091" s="95">
        <f t="shared" si="870"/>
        <v>0</v>
      </c>
      <c r="M2091" s="95">
        <f>+G2091+L2091</f>
        <v>18767000000</v>
      </c>
      <c r="N2091" s="95">
        <v>0</v>
      </c>
      <c r="O2091" s="95">
        <v>0</v>
      </c>
      <c r="P2091" s="95">
        <v>0</v>
      </c>
      <c r="Q2091" s="97">
        <v>0</v>
      </c>
    </row>
    <row r="2092" spans="1:17" ht="18.600000000000001" thickBot="1" x14ac:dyDescent="0.35">
      <c r="A2092" s="118" t="s">
        <v>444</v>
      </c>
      <c r="B2092" s="15" t="s">
        <v>160</v>
      </c>
      <c r="C2092" s="16"/>
      <c r="D2092" s="16"/>
      <c r="E2092" s="21"/>
      <c r="F2092" s="85" t="s">
        <v>432</v>
      </c>
      <c r="G2092" s="95">
        <f t="shared" ref="G2092:K2093" si="874">+G2093</f>
        <v>188000000</v>
      </c>
      <c r="H2092" s="95">
        <f t="shared" si="874"/>
        <v>0</v>
      </c>
      <c r="I2092" s="95">
        <f t="shared" si="874"/>
        <v>0</v>
      </c>
      <c r="J2092" s="95">
        <f t="shared" si="874"/>
        <v>0</v>
      </c>
      <c r="K2092" s="95">
        <f t="shared" si="874"/>
        <v>0</v>
      </c>
      <c r="L2092" s="95">
        <f t="shared" si="870"/>
        <v>0</v>
      </c>
      <c r="M2092" s="95">
        <f>+M2093</f>
        <v>188000000</v>
      </c>
      <c r="N2092" s="95">
        <f t="shared" ref="N2092:Q2093" si="875">+N2093</f>
        <v>188000000</v>
      </c>
      <c r="O2092" s="95">
        <f t="shared" si="875"/>
        <v>54187244.869999997</v>
      </c>
      <c r="P2092" s="95">
        <f t="shared" si="875"/>
        <v>35797096.869999997</v>
      </c>
      <c r="Q2092" s="97">
        <f t="shared" si="875"/>
        <v>35797096.869999997</v>
      </c>
    </row>
    <row r="2093" spans="1:17" ht="31.8" thickBot="1" x14ac:dyDescent="0.35">
      <c r="A2093" s="118" t="s">
        <v>444</v>
      </c>
      <c r="B2093" s="15" t="s">
        <v>162</v>
      </c>
      <c r="C2093" s="21"/>
      <c r="D2093" s="21"/>
      <c r="E2093" s="21"/>
      <c r="F2093" s="85" t="s">
        <v>163</v>
      </c>
      <c r="G2093" s="95">
        <f t="shared" si="874"/>
        <v>188000000</v>
      </c>
      <c r="H2093" s="95">
        <f t="shared" si="874"/>
        <v>0</v>
      </c>
      <c r="I2093" s="95">
        <f t="shared" si="874"/>
        <v>0</v>
      </c>
      <c r="J2093" s="95">
        <f t="shared" si="874"/>
        <v>0</v>
      </c>
      <c r="K2093" s="95">
        <f t="shared" si="874"/>
        <v>0</v>
      </c>
      <c r="L2093" s="95">
        <f t="shared" si="870"/>
        <v>0</v>
      </c>
      <c r="M2093" s="95">
        <f>+M2094</f>
        <v>188000000</v>
      </c>
      <c r="N2093" s="95">
        <f t="shared" si="875"/>
        <v>188000000</v>
      </c>
      <c r="O2093" s="95">
        <f t="shared" si="875"/>
        <v>54187244.869999997</v>
      </c>
      <c r="P2093" s="95">
        <f t="shared" si="875"/>
        <v>35797096.869999997</v>
      </c>
      <c r="Q2093" s="97">
        <f t="shared" si="875"/>
        <v>35797096.869999997</v>
      </c>
    </row>
    <row r="2094" spans="1:17" ht="31.8" thickBot="1" x14ac:dyDescent="0.35">
      <c r="A2094" s="118" t="s">
        <v>444</v>
      </c>
      <c r="B2094" s="15" t="s">
        <v>164</v>
      </c>
      <c r="C2094" s="21"/>
      <c r="D2094" s="21"/>
      <c r="E2094" s="21"/>
      <c r="F2094" s="85" t="s">
        <v>165</v>
      </c>
      <c r="G2094" s="95">
        <f>+G2095+G2096</f>
        <v>188000000</v>
      </c>
      <c r="H2094" s="95">
        <f>+H2095+H2096</f>
        <v>0</v>
      </c>
      <c r="I2094" s="95">
        <f>+I2095+I2096</f>
        <v>0</v>
      </c>
      <c r="J2094" s="95">
        <f>+J2095+J2096</f>
        <v>0</v>
      </c>
      <c r="K2094" s="95">
        <f>+K2095+K2096</f>
        <v>0</v>
      </c>
      <c r="L2094" s="95">
        <f t="shared" si="870"/>
        <v>0</v>
      </c>
      <c r="M2094" s="95">
        <f>+M2095+M2096</f>
        <v>188000000</v>
      </c>
      <c r="N2094" s="95">
        <f t="shared" ref="N2094:Q2094" si="876">+N2095+N2096</f>
        <v>188000000</v>
      </c>
      <c r="O2094" s="95">
        <f t="shared" si="876"/>
        <v>54187244.869999997</v>
      </c>
      <c r="P2094" s="95">
        <f t="shared" si="876"/>
        <v>35797096.869999997</v>
      </c>
      <c r="Q2094" s="97">
        <f t="shared" si="876"/>
        <v>35797096.869999997</v>
      </c>
    </row>
    <row r="2095" spans="1:17" ht="18.600000000000001" thickBot="1" x14ac:dyDescent="0.35">
      <c r="A2095" s="118" t="s">
        <v>444</v>
      </c>
      <c r="B2095" s="20" t="s">
        <v>166</v>
      </c>
      <c r="C2095" s="21" t="s">
        <v>21</v>
      </c>
      <c r="D2095" s="21">
        <v>20</v>
      </c>
      <c r="E2095" s="21" t="s">
        <v>22</v>
      </c>
      <c r="F2095" s="88" t="s">
        <v>167</v>
      </c>
      <c r="G2095" s="90">
        <v>68000000</v>
      </c>
      <c r="H2095" s="90">
        <v>0</v>
      </c>
      <c r="I2095" s="90">
        <v>0</v>
      </c>
      <c r="J2095" s="90">
        <v>0</v>
      </c>
      <c r="K2095" s="90">
        <v>0</v>
      </c>
      <c r="L2095" s="90">
        <f t="shared" si="870"/>
        <v>0</v>
      </c>
      <c r="M2095" s="90">
        <f>+G2095+L2095</f>
        <v>68000000</v>
      </c>
      <c r="N2095" s="90">
        <v>68000000</v>
      </c>
      <c r="O2095" s="90">
        <v>54158566.979999997</v>
      </c>
      <c r="P2095" s="90">
        <v>35768418.979999997</v>
      </c>
      <c r="Q2095" s="91">
        <v>35768418.979999997</v>
      </c>
    </row>
    <row r="2096" spans="1:17" ht="31.8" thickBot="1" x14ac:dyDescent="0.35">
      <c r="A2096" s="118" t="s">
        <v>444</v>
      </c>
      <c r="B2096" s="20" t="s">
        <v>168</v>
      </c>
      <c r="C2096" s="21" t="s">
        <v>21</v>
      </c>
      <c r="D2096" s="21">
        <v>20</v>
      </c>
      <c r="E2096" s="21" t="s">
        <v>22</v>
      </c>
      <c r="F2096" s="88" t="s">
        <v>169</v>
      </c>
      <c r="G2096" s="90">
        <v>120000000</v>
      </c>
      <c r="H2096" s="90">
        <v>0</v>
      </c>
      <c r="I2096" s="90">
        <v>0</v>
      </c>
      <c r="J2096" s="90">
        <v>0</v>
      </c>
      <c r="K2096" s="90">
        <v>0</v>
      </c>
      <c r="L2096" s="90">
        <f t="shared" si="870"/>
        <v>0</v>
      </c>
      <c r="M2096" s="90">
        <f>+G2096+L2096</f>
        <v>120000000</v>
      </c>
      <c r="N2096" s="90">
        <v>120000000</v>
      </c>
      <c r="O2096" s="90">
        <v>28677.89</v>
      </c>
      <c r="P2096" s="90">
        <v>28677.89</v>
      </c>
      <c r="Q2096" s="91">
        <v>28677.89</v>
      </c>
    </row>
    <row r="2097" spans="1:17" ht="18.600000000000001" thickBot="1" x14ac:dyDescent="0.35">
      <c r="A2097" s="118" t="s">
        <v>444</v>
      </c>
      <c r="B2097" s="15" t="s">
        <v>170</v>
      </c>
      <c r="C2097" s="16"/>
      <c r="D2097" s="16"/>
      <c r="E2097" s="21"/>
      <c r="F2097" s="85" t="s">
        <v>171</v>
      </c>
      <c r="G2097" s="95">
        <f>+G2098</f>
        <v>8222626000</v>
      </c>
      <c r="H2097" s="95">
        <f>+H2098</f>
        <v>0</v>
      </c>
      <c r="I2097" s="95">
        <f>+I2098</f>
        <v>0</v>
      </c>
      <c r="J2097" s="95">
        <f>+J2098</f>
        <v>0</v>
      </c>
      <c r="K2097" s="95">
        <f>+K2098</f>
        <v>0</v>
      </c>
      <c r="L2097" s="95">
        <f t="shared" si="870"/>
        <v>0</v>
      </c>
      <c r="M2097" s="95">
        <f>+M2098</f>
        <v>8222626000</v>
      </c>
      <c r="N2097" s="95">
        <f t="shared" ref="N2097:Q2097" si="877">+N2098</f>
        <v>7248904826.3000002</v>
      </c>
      <c r="O2097" s="95">
        <f t="shared" si="877"/>
        <v>6994497016.8600006</v>
      </c>
      <c r="P2097" s="95">
        <f t="shared" si="877"/>
        <v>4832479927.8600006</v>
      </c>
      <c r="Q2097" s="97">
        <f t="shared" si="877"/>
        <v>4832479927.8600006</v>
      </c>
    </row>
    <row r="2098" spans="1:17" ht="18.600000000000001" thickBot="1" x14ac:dyDescent="0.35">
      <c r="A2098" s="118" t="s">
        <v>444</v>
      </c>
      <c r="B2098" s="15" t="s">
        <v>172</v>
      </c>
      <c r="C2098" s="16"/>
      <c r="D2098" s="16"/>
      <c r="E2098" s="21"/>
      <c r="F2098" s="85" t="s">
        <v>173</v>
      </c>
      <c r="G2098" s="95">
        <f>+G2099+G2100+G2101</f>
        <v>8222626000</v>
      </c>
      <c r="H2098" s="95">
        <f>+H2099+H2100+H2101</f>
        <v>0</v>
      </c>
      <c r="I2098" s="95">
        <f>+I2099+I2100+I2101</f>
        <v>0</v>
      </c>
      <c r="J2098" s="95">
        <f>+J2099+J2100+J2101</f>
        <v>0</v>
      </c>
      <c r="K2098" s="95">
        <f>+K2099+K2100+K2101</f>
        <v>0</v>
      </c>
      <c r="L2098" s="95">
        <f t="shared" si="870"/>
        <v>0</v>
      </c>
      <c r="M2098" s="95">
        <f>+M2099+M2100+M2101</f>
        <v>8222626000</v>
      </c>
      <c r="N2098" s="95">
        <f t="shared" ref="N2098:Q2098" si="878">+N2099+N2100+N2101</f>
        <v>7248904826.3000002</v>
      </c>
      <c r="O2098" s="95">
        <f t="shared" si="878"/>
        <v>6994497016.8600006</v>
      </c>
      <c r="P2098" s="95">
        <f t="shared" si="878"/>
        <v>4832479927.8600006</v>
      </c>
      <c r="Q2098" s="97">
        <f t="shared" si="878"/>
        <v>4832479927.8600006</v>
      </c>
    </row>
    <row r="2099" spans="1:17" ht="18.600000000000001" thickBot="1" x14ac:dyDescent="0.35">
      <c r="A2099" s="118" t="s">
        <v>444</v>
      </c>
      <c r="B2099" s="20" t="s">
        <v>174</v>
      </c>
      <c r="C2099" s="21" t="s">
        <v>175</v>
      </c>
      <c r="D2099" s="21">
        <v>10</v>
      </c>
      <c r="E2099" s="21" t="s">
        <v>22</v>
      </c>
      <c r="F2099" s="88" t="s">
        <v>176</v>
      </c>
      <c r="G2099" s="90">
        <v>1408779000</v>
      </c>
      <c r="H2099" s="90">
        <v>0</v>
      </c>
      <c r="I2099" s="90">
        <v>0</v>
      </c>
      <c r="J2099" s="90">
        <v>0</v>
      </c>
      <c r="K2099" s="90">
        <v>0</v>
      </c>
      <c r="L2099" s="90">
        <f t="shared" si="870"/>
        <v>0</v>
      </c>
      <c r="M2099" s="90">
        <f>+G2099+L2099</f>
        <v>1408779000</v>
      </c>
      <c r="N2099" s="90">
        <v>1408779000</v>
      </c>
      <c r="O2099" s="90">
        <v>1408779000</v>
      </c>
      <c r="P2099" s="90">
        <v>1408779000</v>
      </c>
      <c r="Q2099" s="91">
        <v>1408779000</v>
      </c>
    </row>
    <row r="2100" spans="1:17" ht="18.600000000000001" thickBot="1" x14ac:dyDescent="0.35">
      <c r="A2100" s="118" t="s">
        <v>444</v>
      </c>
      <c r="B2100" s="20" t="s">
        <v>174</v>
      </c>
      <c r="C2100" s="21" t="s">
        <v>21</v>
      </c>
      <c r="D2100" s="21">
        <v>20</v>
      </c>
      <c r="E2100" s="21" t="s">
        <v>22</v>
      </c>
      <c r="F2100" s="88" t="s">
        <v>176</v>
      </c>
      <c r="G2100" s="90">
        <v>848378000</v>
      </c>
      <c r="H2100" s="90">
        <v>0</v>
      </c>
      <c r="I2100" s="90">
        <v>0</v>
      </c>
      <c r="J2100" s="90">
        <v>0</v>
      </c>
      <c r="K2100" s="90">
        <v>0</v>
      </c>
      <c r="L2100" s="90">
        <f t="shared" si="870"/>
        <v>0</v>
      </c>
      <c r="M2100" s="90">
        <f>+G2100+L2100</f>
        <v>848378000</v>
      </c>
      <c r="N2100" s="90">
        <v>83785794.510000005</v>
      </c>
      <c r="O2100" s="90">
        <v>81430428.400000006</v>
      </c>
      <c r="P2100" s="90">
        <v>81430428.400000006</v>
      </c>
      <c r="Q2100" s="91">
        <v>81430428.400000006</v>
      </c>
    </row>
    <row r="2101" spans="1:17" ht="18.600000000000001" thickBot="1" x14ac:dyDescent="0.35">
      <c r="A2101" s="118" t="s">
        <v>444</v>
      </c>
      <c r="B2101" s="20" t="s">
        <v>177</v>
      </c>
      <c r="C2101" s="21" t="s">
        <v>21</v>
      </c>
      <c r="D2101" s="21">
        <v>20</v>
      </c>
      <c r="E2101" s="21" t="s">
        <v>22</v>
      </c>
      <c r="F2101" s="88" t="s">
        <v>178</v>
      </c>
      <c r="G2101" s="90">
        <v>5965469000</v>
      </c>
      <c r="H2101" s="90">
        <v>0</v>
      </c>
      <c r="I2101" s="90">
        <v>0</v>
      </c>
      <c r="J2101" s="90">
        <v>0</v>
      </c>
      <c r="K2101" s="90">
        <v>0</v>
      </c>
      <c r="L2101" s="90">
        <f t="shared" si="870"/>
        <v>0</v>
      </c>
      <c r="M2101" s="90">
        <f>+G2101+L2101</f>
        <v>5965469000</v>
      </c>
      <c r="N2101" s="90">
        <v>5756340031.79</v>
      </c>
      <c r="O2101" s="90">
        <v>5504287588.46</v>
      </c>
      <c r="P2101" s="90">
        <v>3342270499.46</v>
      </c>
      <c r="Q2101" s="91">
        <v>3342270499.46</v>
      </c>
    </row>
    <row r="2102" spans="1:17" ht="31.8" thickBot="1" x14ac:dyDescent="0.35">
      <c r="A2102" s="118" t="s">
        <v>444</v>
      </c>
      <c r="B2102" s="15" t="s">
        <v>179</v>
      </c>
      <c r="C2102" s="16"/>
      <c r="D2102" s="16"/>
      <c r="E2102" s="21"/>
      <c r="F2102" s="85" t="s">
        <v>180</v>
      </c>
      <c r="G2102" s="95">
        <f t="shared" ref="G2102:K2103" si="879">+G2103</f>
        <v>6122200000</v>
      </c>
      <c r="H2102" s="95">
        <f t="shared" si="879"/>
        <v>0</v>
      </c>
      <c r="I2102" s="95">
        <f t="shared" si="879"/>
        <v>0</v>
      </c>
      <c r="J2102" s="95">
        <f t="shared" si="879"/>
        <v>0</v>
      </c>
      <c r="K2102" s="95">
        <f t="shared" si="879"/>
        <v>0</v>
      </c>
      <c r="L2102" s="95">
        <f t="shared" si="870"/>
        <v>0</v>
      </c>
      <c r="M2102" s="95">
        <f>+M2103</f>
        <v>6122200000</v>
      </c>
      <c r="N2102" s="95">
        <f t="shared" ref="N2102:Q2103" si="880">+N2103</f>
        <v>4640071275.4499998</v>
      </c>
      <c r="O2102" s="95">
        <f t="shared" si="880"/>
        <v>4640071275.4499998</v>
      </c>
      <c r="P2102" s="95">
        <f t="shared" si="880"/>
        <v>4640071275.4499998</v>
      </c>
      <c r="Q2102" s="97">
        <f t="shared" si="880"/>
        <v>4640071275.4499998</v>
      </c>
    </row>
    <row r="2103" spans="1:17" ht="18.600000000000001" thickBot="1" x14ac:dyDescent="0.35">
      <c r="A2103" s="118" t="s">
        <v>444</v>
      </c>
      <c r="B2103" s="15" t="s">
        <v>181</v>
      </c>
      <c r="C2103" s="16"/>
      <c r="D2103" s="16"/>
      <c r="E2103" s="21"/>
      <c r="F2103" s="85" t="s">
        <v>182</v>
      </c>
      <c r="G2103" s="95">
        <f t="shared" si="879"/>
        <v>6122200000</v>
      </c>
      <c r="H2103" s="95">
        <f t="shared" si="879"/>
        <v>0</v>
      </c>
      <c r="I2103" s="95">
        <f t="shared" si="879"/>
        <v>0</v>
      </c>
      <c r="J2103" s="95">
        <f t="shared" si="879"/>
        <v>0</v>
      </c>
      <c r="K2103" s="95">
        <f t="shared" si="879"/>
        <v>0</v>
      </c>
      <c r="L2103" s="95">
        <f t="shared" si="870"/>
        <v>0</v>
      </c>
      <c r="M2103" s="95">
        <f>+M2104</f>
        <v>6122200000</v>
      </c>
      <c r="N2103" s="95">
        <f t="shared" si="880"/>
        <v>4640071275.4499998</v>
      </c>
      <c r="O2103" s="95">
        <f t="shared" si="880"/>
        <v>4640071275.4499998</v>
      </c>
      <c r="P2103" s="95">
        <f t="shared" si="880"/>
        <v>4640071275.4499998</v>
      </c>
      <c r="Q2103" s="97">
        <f t="shared" si="880"/>
        <v>4640071275.4499998</v>
      </c>
    </row>
    <row r="2104" spans="1:17" ht="18.600000000000001" thickBot="1" x14ac:dyDescent="0.35">
      <c r="A2104" s="118" t="s">
        <v>444</v>
      </c>
      <c r="B2104" s="36" t="s">
        <v>183</v>
      </c>
      <c r="C2104" s="37" t="s">
        <v>21</v>
      </c>
      <c r="D2104" s="37">
        <v>20</v>
      </c>
      <c r="E2104" s="37" t="s">
        <v>22</v>
      </c>
      <c r="F2104" s="99" t="s">
        <v>184</v>
      </c>
      <c r="G2104" s="100">
        <v>6122200000</v>
      </c>
      <c r="H2104" s="100">
        <v>0</v>
      </c>
      <c r="I2104" s="100">
        <v>0</v>
      </c>
      <c r="J2104" s="100">
        <v>0</v>
      </c>
      <c r="K2104" s="100">
        <v>0</v>
      </c>
      <c r="L2104" s="100">
        <f t="shared" si="870"/>
        <v>0</v>
      </c>
      <c r="M2104" s="100">
        <f>+G2104+L2104</f>
        <v>6122200000</v>
      </c>
      <c r="N2104" s="100">
        <v>4640071275.4499998</v>
      </c>
      <c r="O2104" s="100">
        <v>4640071275.4499998</v>
      </c>
      <c r="P2104" s="100">
        <v>4640071275.4499998</v>
      </c>
      <c r="Q2104" s="101">
        <v>4640071275.4499998</v>
      </c>
    </row>
    <row r="2105" spans="1:17" ht="18.600000000000001" thickBot="1" x14ac:dyDescent="0.35">
      <c r="A2105" s="118" t="s">
        <v>444</v>
      </c>
      <c r="B2105" s="5" t="s">
        <v>185</v>
      </c>
      <c r="C2105" s="6"/>
      <c r="D2105" s="6"/>
      <c r="E2105" s="6"/>
      <c r="F2105" s="81" t="s">
        <v>186</v>
      </c>
      <c r="G2105" s="8">
        <f>G2106+G2109</f>
        <v>969198470862</v>
      </c>
      <c r="H2105" s="8">
        <f>H2106+H2109</f>
        <v>0</v>
      </c>
      <c r="I2105" s="8">
        <f>I2106+I2109</f>
        <v>0</v>
      </c>
      <c r="J2105" s="8">
        <f>J2106+J2109</f>
        <v>134836170862</v>
      </c>
      <c r="K2105" s="8">
        <f>K2106+K2109</f>
        <v>134836170862</v>
      </c>
      <c r="L2105" s="8">
        <f t="shared" si="870"/>
        <v>0</v>
      </c>
      <c r="M2105" s="8">
        <f>+M2106+M2109</f>
        <v>969198470862</v>
      </c>
      <c r="N2105" s="8">
        <f>N2106+N2109</f>
        <v>416716266330</v>
      </c>
      <c r="O2105" s="8">
        <f>+O2106+O2110+O2113</f>
        <v>416716266330</v>
      </c>
      <c r="P2105" s="8">
        <f t="shared" ref="P2105:Q2105" si="881">P2106+P2109</f>
        <v>416716266330</v>
      </c>
      <c r="Q2105" s="9">
        <f t="shared" si="881"/>
        <v>416716266330</v>
      </c>
    </row>
    <row r="2106" spans="1:17" ht="18.600000000000001" thickBot="1" x14ac:dyDescent="0.35">
      <c r="A2106" s="118" t="s">
        <v>444</v>
      </c>
      <c r="B2106" s="10" t="s">
        <v>187</v>
      </c>
      <c r="C2106" s="11"/>
      <c r="D2106" s="11"/>
      <c r="E2106" s="42"/>
      <c r="F2106" s="82" t="s">
        <v>188</v>
      </c>
      <c r="G2106" s="43">
        <f>G2107</f>
        <v>134836170862</v>
      </c>
      <c r="H2106" s="43">
        <f>H2107</f>
        <v>0</v>
      </c>
      <c r="I2106" s="43">
        <f>I2107</f>
        <v>0</v>
      </c>
      <c r="J2106" s="43">
        <f>J2107</f>
        <v>0</v>
      </c>
      <c r="K2106" s="43">
        <f>K2107</f>
        <v>134836170862</v>
      </c>
      <c r="L2106" s="43">
        <f t="shared" si="870"/>
        <v>-134836170862</v>
      </c>
      <c r="M2106" s="43">
        <f>M2107</f>
        <v>0</v>
      </c>
      <c r="N2106" s="43">
        <f t="shared" ref="N2106:Q2106" si="882">N2107</f>
        <v>0</v>
      </c>
      <c r="O2106" s="43">
        <f t="shared" si="882"/>
        <v>0</v>
      </c>
      <c r="P2106" s="43">
        <f t="shared" si="882"/>
        <v>0</v>
      </c>
      <c r="Q2106" s="44">
        <f t="shared" si="882"/>
        <v>0</v>
      </c>
    </row>
    <row r="2107" spans="1:17" ht="18.600000000000001" thickBot="1" x14ac:dyDescent="0.35">
      <c r="A2107" s="118" t="s">
        <v>444</v>
      </c>
      <c r="B2107" s="15" t="s">
        <v>189</v>
      </c>
      <c r="C2107" s="16"/>
      <c r="D2107" s="16"/>
      <c r="E2107" s="21"/>
      <c r="F2107" s="85" t="s">
        <v>190</v>
      </c>
      <c r="G2107" s="45">
        <f>+G2108</f>
        <v>134836170862</v>
      </c>
      <c r="H2107" s="45">
        <f>+H2108</f>
        <v>0</v>
      </c>
      <c r="I2107" s="45">
        <f>+I2108</f>
        <v>0</v>
      </c>
      <c r="J2107" s="45">
        <f>+J2108</f>
        <v>0</v>
      </c>
      <c r="K2107" s="45">
        <f>+K2108</f>
        <v>134836170862</v>
      </c>
      <c r="L2107" s="45">
        <f t="shared" si="870"/>
        <v>-134836170862</v>
      </c>
      <c r="M2107" s="45">
        <f>+M2108</f>
        <v>0</v>
      </c>
      <c r="N2107" s="45">
        <f t="shared" ref="N2107:Q2107" si="883">+N2108</f>
        <v>0</v>
      </c>
      <c r="O2107" s="45">
        <f t="shared" si="883"/>
        <v>0</v>
      </c>
      <c r="P2107" s="45">
        <f t="shared" si="883"/>
        <v>0</v>
      </c>
      <c r="Q2107" s="46">
        <f t="shared" si="883"/>
        <v>0</v>
      </c>
    </row>
    <row r="2108" spans="1:17" ht="18.600000000000001" thickBot="1" x14ac:dyDescent="0.35">
      <c r="A2108" s="118" t="s">
        <v>444</v>
      </c>
      <c r="B2108" s="20" t="s">
        <v>191</v>
      </c>
      <c r="C2108" s="21" t="s">
        <v>175</v>
      </c>
      <c r="D2108" s="21">
        <v>11</v>
      </c>
      <c r="E2108" s="21" t="s">
        <v>192</v>
      </c>
      <c r="F2108" s="88" t="s">
        <v>193</v>
      </c>
      <c r="G2108" s="47">
        <v>134836170862</v>
      </c>
      <c r="H2108" s="47">
        <v>0</v>
      </c>
      <c r="I2108" s="47">
        <v>0</v>
      </c>
      <c r="J2108" s="47">
        <v>0</v>
      </c>
      <c r="K2108" s="47">
        <v>134836170862</v>
      </c>
      <c r="L2108" s="47">
        <f t="shared" si="870"/>
        <v>-134836170862</v>
      </c>
      <c r="M2108" s="47">
        <f>+G2108+L2108</f>
        <v>0</v>
      </c>
      <c r="N2108" s="47">
        <v>0</v>
      </c>
      <c r="O2108" s="47">
        <v>0</v>
      </c>
      <c r="P2108" s="47">
        <v>0</v>
      </c>
      <c r="Q2108" s="48">
        <v>0</v>
      </c>
    </row>
    <row r="2109" spans="1:17" ht="18.600000000000001" thickBot="1" x14ac:dyDescent="0.35">
      <c r="A2109" s="118" t="s">
        <v>444</v>
      </c>
      <c r="B2109" s="15" t="s">
        <v>194</v>
      </c>
      <c r="C2109" s="16"/>
      <c r="D2109" s="16"/>
      <c r="E2109" s="21"/>
      <c r="F2109" s="85" t="s">
        <v>195</v>
      </c>
      <c r="G2109" s="45">
        <f>+G2110+G2113</f>
        <v>834362300000</v>
      </c>
      <c r="H2109" s="45">
        <f>+H2110+H2113</f>
        <v>0</v>
      </c>
      <c r="I2109" s="45">
        <f>+I2110+I2113</f>
        <v>0</v>
      </c>
      <c r="J2109" s="45">
        <f>+J2110+J2113</f>
        <v>134836170862</v>
      </c>
      <c r="K2109" s="45">
        <f>+K2110+K2113</f>
        <v>0</v>
      </c>
      <c r="L2109" s="45">
        <f t="shared" si="870"/>
        <v>134836170862</v>
      </c>
      <c r="M2109" s="45">
        <f>+M2110+M2113</f>
        <v>969198470862</v>
      </c>
      <c r="N2109" s="45">
        <f>+N2110+N2113</f>
        <v>416716266330</v>
      </c>
      <c r="O2109" s="45">
        <f>+O2110+O2113</f>
        <v>416716266330</v>
      </c>
      <c r="P2109" s="45">
        <f>+P2110+P2113</f>
        <v>416716266330</v>
      </c>
      <c r="Q2109" s="46">
        <f>+Q2110+Q2113</f>
        <v>416716266330</v>
      </c>
    </row>
    <row r="2110" spans="1:17" ht="18.600000000000001" thickBot="1" x14ac:dyDescent="0.35">
      <c r="A2110" s="118" t="s">
        <v>444</v>
      </c>
      <c r="B2110" s="15" t="s">
        <v>440</v>
      </c>
      <c r="C2110" s="16"/>
      <c r="D2110" s="16"/>
      <c r="E2110" s="21"/>
      <c r="F2110" s="85" t="s">
        <v>190</v>
      </c>
      <c r="G2110" s="45">
        <f t="shared" ref="G2110:K2111" si="884">+G2111</f>
        <v>0</v>
      </c>
      <c r="H2110" s="45">
        <f t="shared" si="884"/>
        <v>0</v>
      </c>
      <c r="I2110" s="45">
        <f t="shared" si="884"/>
        <v>0</v>
      </c>
      <c r="J2110" s="45">
        <f t="shared" si="884"/>
        <v>134836170862</v>
      </c>
      <c r="K2110" s="45">
        <f t="shared" si="884"/>
        <v>0</v>
      </c>
      <c r="L2110" s="45">
        <f t="shared" si="870"/>
        <v>134836170862</v>
      </c>
      <c r="M2110" s="45">
        <f t="shared" ref="M2110:Q2111" si="885">+M2111</f>
        <v>134836170862</v>
      </c>
      <c r="N2110" s="45">
        <f t="shared" si="885"/>
        <v>0</v>
      </c>
      <c r="O2110" s="45">
        <f t="shared" si="885"/>
        <v>0</v>
      </c>
      <c r="P2110" s="45">
        <f t="shared" si="885"/>
        <v>0</v>
      </c>
      <c r="Q2110" s="46">
        <f t="shared" si="885"/>
        <v>0</v>
      </c>
    </row>
    <row r="2111" spans="1:17" ht="18.600000000000001" thickBot="1" x14ac:dyDescent="0.35">
      <c r="A2111" s="118" t="s">
        <v>444</v>
      </c>
      <c r="B2111" s="15" t="s">
        <v>441</v>
      </c>
      <c r="C2111" s="21"/>
      <c r="D2111" s="21"/>
      <c r="E2111" s="21"/>
      <c r="F2111" s="85" t="s">
        <v>193</v>
      </c>
      <c r="G2111" s="45">
        <f t="shared" si="884"/>
        <v>0</v>
      </c>
      <c r="H2111" s="45">
        <f t="shared" si="884"/>
        <v>0</v>
      </c>
      <c r="I2111" s="45">
        <f t="shared" si="884"/>
        <v>0</v>
      </c>
      <c r="J2111" s="45">
        <f t="shared" si="884"/>
        <v>134836170862</v>
      </c>
      <c r="K2111" s="45">
        <f t="shared" si="884"/>
        <v>0</v>
      </c>
      <c r="L2111" s="45">
        <f t="shared" si="870"/>
        <v>134836170862</v>
      </c>
      <c r="M2111" s="45">
        <f t="shared" si="885"/>
        <v>134836170862</v>
      </c>
      <c r="N2111" s="45">
        <f t="shared" si="885"/>
        <v>0</v>
      </c>
      <c r="O2111" s="45">
        <f t="shared" si="885"/>
        <v>0</v>
      </c>
      <c r="P2111" s="45">
        <f t="shared" si="885"/>
        <v>0</v>
      </c>
      <c r="Q2111" s="46">
        <f t="shared" si="885"/>
        <v>0</v>
      </c>
    </row>
    <row r="2112" spans="1:17" ht="18.600000000000001" thickBot="1" x14ac:dyDescent="0.35">
      <c r="A2112" s="118" t="s">
        <v>444</v>
      </c>
      <c r="B2112" s="20" t="s">
        <v>442</v>
      </c>
      <c r="C2112" s="21" t="s">
        <v>175</v>
      </c>
      <c r="D2112" s="21">
        <v>11</v>
      </c>
      <c r="E2112" s="21" t="s">
        <v>192</v>
      </c>
      <c r="F2112" s="88" t="s">
        <v>175</v>
      </c>
      <c r="G2112" s="47">
        <v>0</v>
      </c>
      <c r="H2112" s="47">
        <v>0</v>
      </c>
      <c r="I2112" s="47">
        <v>0</v>
      </c>
      <c r="J2112" s="47">
        <v>134836170862</v>
      </c>
      <c r="K2112" s="47">
        <v>0</v>
      </c>
      <c r="L2112" s="47">
        <f t="shared" si="870"/>
        <v>134836170862</v>
      </c>
      <c r="M2112" s="47">
        <f>+G2112+L2112</f>
        <v>134836170862</v>
      </c>
      <c r="N2112" s="47">
        <v>0</v>
      </c>
      <c r="O2112" s="47">
        <v>0</v>
      </c>
      <c r="P2112" s="47">
        <v>0</v>
      </c>
      <c r="Q2112" s="48">
        <v>0</v>
      </c>
    </row>
    <row r="2113" spans="1:17" ht="18.600000000000001" thickBot="1" x14ac:dyDescent="0.35">
      <c r="A2113" s="118" t="s">
        <v>444</v>
      </c>
      <c r="B2113" s="15" t="s">
        <v>196</v>
      </c>
      <c r="C2113" s="16"/>
      <c r="D2113" s="16"/>
      <c r="E2113" s="21"/>
      <c r="F2113" s="85" t="s">
        <v>197</v>
      </c>
      <c r="G2113" s="45">
        <f>+G2114</f>
        <v>834362300000</v>
      </c>
      <c r="H2113" s="45">
        <f>+H2114</f>
        <v>0</v>
      </c>
      <c r="I2113" s="45">
        <f>+I2114</f>
        <v>0</v>
      </c>
      <c r="J2113" s="45">
        <f>+J2114</f>
        <v>0</v>
      </c>
      <c r="K2113" s="45">
        <f>+K2114</f>
        <v>0</v>
      </c>
      <c r="L2113" s="45">
        <f t="shared" si="870"/>
        <v>0</v>
      </c>
      <c r="M2113" s="45">
        <f>+M2114</f>
        <v>834362300000</v>
      </c>
      <c r="N2113" s="45">
        <f t="shared" ref="N2113:Q2113" si="886">+N2114</f>
        <v>416716266330</v>
      </c>
      <c r="O2113" s="45">
        <f t="shared" si="886"/>
        <v>416716266330</v>
      </c>
      <c r="P2113" s="45">
        <f t="shared" si="886"/>
        <v>416716266330</v>
      </c>
      <c r="Q2113" s="46">
        <f t="shared" si="886"/>
        <v>416716266330</v>
      </c>
    </row>
    <row r="2114" spans="1:17" ht="18.600000000000001" thickBot="1" x14ac:dyDescent="0.35">
      <c r="A2114" s="118" t="s">
        <v>444</v>
      </c>
      <c r="B2114" s="36" t="s">
        <v>198</v>
      </c>
      <c r="C2114" s="37" t="s">
        <v>175</v>
      </c>
      <c r="D2114" s="37">
        <v>11</v>
      </c>
      <c r="E2114" s="37" t="s">
        <v>22</v>
      </c>
      <c r="F2114" s="99" t="s">
        <v>199</v>
      </c>
      <c r="G2114" s="49">
        <v>834362300000</v>
      </c>
      <c r="H2114" s="49">
        <v>0</v>
      </c>
      <c r="I2114" s="49">
        <v>0</v>
      </c>
      <c r="J2114" s="49">
        <v>0</v>
      </c>
      <c r="K2114" s="49">
        <v>0</v>
      </c>
      <c r="L2114" s="49">
        <f t="shared" si="870"/>
        <v>0</v>
      </c>
      <c r="M2114" s="49">
        <f>+G2114+L2114</f>
        <v>834362300000</v>
      </c>
      <c r="N2114" s="49">
        <v>416716266330</v>
      </c>
      <c r="O2114" s="49">
        <v>416716266330</v>
      </c>
      <c r="P2114" s="49">
        <v>416716266330</v>
      </c>
      <c r="Q2114" s="50">
        <v>416716266330</v>
      </c>
    </row>
    <row r="2115" spans="1:17" ht="18.600000000000001" thickBot="1" x14ac:dyDescent="0.35">
      <c r="A2115" s="118" t="s">
        <v>444</v>
      </c>
      <c r="B2115" s="5" t="s">
        <v>200</v>
      </c>
      <c r="C2115" s="6"/>
      <c r="D2115" s="6"/>
      <c r="E2115" s="6"/>
      <c r="F2115" s="81" t="s">
        <v>445</v>
      </c>
      <c r="G2115" s="8">
        <f>+G2116+G2220+G2226+G2238+G2249</f>
        <v>4237527256305</v>
      </c>
      <c r="H2115" s="8">
        <f>+H2116+H2220+H2226+H2238+H2249</f>
        <v>0</v>
      </c>
      <c r="I2115" s="8">
        <f>+I2116+I2220+I2226+I2238+I2249</f>
        <v>0</v>
      </c>
      <c r="J2115" s="8">
        <f>+J2116+J2220+J2226+J2238+J2249</f>
        <v>21990000000</v>
      </c>
      <c r="K2115" s="8">
        <f>+K2116+K2220+K2226+K2238+K2249</f>
        <v>21990000000</v>
      </c>
      <c r="L2115" s="8">
        <f t="shared" si="870"/>
        <v>0</v>
      </c>
      <c r="M2115" s="8">
        <f>+M2116+M2220+M2226+M2238+M2249</f>
        <v>4237527256305</v>
      </c>
      <c r="N2115" s="8">
        <f t="shared" ref="N2115:Q2115" si="887">+N2116+N2220+N2226+N2238+N2249</f>
        <v>4123807694102.4302</v>
      </c>
      <c r="O2115" s="8">
        <f t="shared" si="887"/>
        <v>4115340707993.0493</v>
      </c>
      <c r="P2115" s="8">
        <f t="shared" si="887"/>
        <v>163045473221.76004</v>
      </c>
      <c r="Q2115" s="9">
        <f t="shared" si="887"/>
        <v>161953687785.76004</v>
      </c>
    </row>
    <row r="2116" spans="1:17" ht="18.600000000000001" thickBot="1" x14ac:dyDescent="0.35">
      <c r="A2116" s="118" t="s">
        <v>444</v>
      </c>
      <c r="B2116" s="10" t="s">
        <v>201</v>
      </c>
      <c r="C2116" s="11"/>
      <c r="D2116" s="11"/>
      <c r="E2116" s="42"/>
      <c r="F2116" s="82" t="s">
        <v>202</v>
      </c>
      <c r="G2116" s="102">
        <f>+G2117</f>
        <v>4013197084476</v>
      </c>
      <c r="H2116" s="102">
        <f>+H2117</f>
        <v>0</v>
      </c>
      <c r="I2116" s="102">
        <f>+I2117</f>
        <v>0</v>
      </c>
      <c r="J2116" s="102">
        <f>+J2117</f>
        <v>0</v>
      </c>
      <c r="K2116" s="102">
        <f>+K2117</f>
        <v>0</v>
      </c>
      <c r="L2116" s="102">
        <f t="shared" si="870"/>
        <v>0</v>
      </c>
      <c r="M2116" s="102">
        <f>+M2117</f>
        <v>4013197084476</v>
      </c>
      <c r="N2116" s="102">
        <f t="shared" ref="N2116:Q2116" si="888">+N2117</f>
        <v>4000439279873.5601</v>
      </c>
      <c r="O2116" s="102">
        <f t="shared" si="888"/>
        <v>3993889206667.7598</v>
      </c>
      <c r="P2116" s="102">
        <f t="shared" si="888"/>
        <v>124389185312.07001</v>
      </c>
      <c r="Q2116" s="103">
        <f t="shared" si="888"/>
        <v>124385036297.07001</v>
      </c>
    </row>
    <row r="2117" spans="1:17" ht="18.600000000000001" thickBot="1" x14ac:dyDescent="0.35">
      <c r="A2117" s="118" t="s">
        <v>444</v>
      </c>
      <c r="B2117" s="15" t="s">
        <v>203</v>
      </c>
      <c r="C2117" s="16"/>
      <c r="D2117" s="16"/>
      <c r="E2117" s="21"/>
      <c r="F2117" s="85" t="s">
        <v>204</v>
      </c>
      <c r="G2117" s="95">
        <f>+G2118+G2122+G2126+G2130+G2134+G2138+G2142+G2146+G2150+G2154+G2160+G2164+G2168+G2172+G2176+G2180+G2184+G2189+G2192+G2196+G2200+G2204+G2208+G2212</f>
        <v>4013197084476</v>
      </c>
      <c r="H2117" s="95">
        <f>+H2118+H2122+H2126+H2130+H2134+H2138+H2142+H2146+H2150+H2154+H2160+H2164+H2168+H2172+H2176+H2180+H2184+H2189+H2192+H2196+H2200+H2204+H2208+H2212</f>
        <v>0</v>
      </c>
      <c r="I2117" s="95">
        <f>+I2118+I2122+I2126+I2130+I2134+I2138+I2142+I2146+I2150+I2154+I2160+I2164+I2168+I2172+I2176+I2180+I2184+I2189+I2192+I2196+I2200+I2204+I2208+I2212</f>
        <v>0</v>
      </c>
      <c r="J2117" s="95">
        <f>+J2118+J2122+J2126+J2130+J2134+J2138+J2142+J2146+J2150+J2154+J2160+J2164+J2168+J2172+J2176+J2180+J2184+J2189+J2192+J2196+J2200+J2204+J2208+J2212</f>
        <v>0</v>
      </c>
      <c r="K2117" s="95">
        <f>+K2118+K2122+K2126+K2130+K2134+K2138+K2142+K2146+K2150+K2154+K2160+K2164+K2168+K2172+K2176+K2180+K2184+K2189+K2192+K2196+K2200+K2204+K2208+K2212</f>
        <v>0</v>
      </c>
      <c r="L2117" s="95">
        <f t="shared" si="870"/>
        <v>0</v>
      </c>
      <c r="M2117" s="95">
        <f>+M2118+M2122+M2126+M2130+M2134+M2138+M2142+M2146+M2150+M2154+M2160+M2164+M2168+M2172+M2176+M2180+M2184+M2189+M2192+M2196+M2200+M2204+M2208+M2212</f>
        <v>4013197084476</v>
      </c>
      <c r="N2117" s="95">
        <f t="shared" ref="N2117:Q2117" si="889">+N2118+N2122+N2126+N2130+N2134+N2138+N2142+N2146+N2150+N2154+N2160+N2164+N2168+N2172+N2176+N2180+N2184+N2189+N2192+N2196+N2200+N2204+N2208+N2212</f>
        <v>4000439279873.5601</v>
      </c>
      <c r="O2117" s="95">
        <f t="shared" si="889"/>
        <v>3993889206667.7598</v>
      </c>
      <c r="P2117" s="95">
        <f t="shared" si="889"/>
        <v>124389185312.07001</v>
      </c>
      <c r="Q2117" s="97">
        <f t="shared" si="889"/>
        <v>124385036297.07001</v>
      </c>
    </row>
    <row r="2118" spans="1:17" ht="47.4" thickBot="1" x14ac:dyDescent="0.35">
      <c r="A2118" s="118" t="s">
        <v>444</v>
      </c>
      <c r="B2118" s="15" t="s">
        <v>205</v>
      </c>
      <c r="C2118" s="21"/>
      <c r="D2118" s="21"/>
      <c r="E2118" s="21"/>
      <c r="F2118" s="85" t="s">
        <v>206</v>
      </c>
      <c r="G2118" s="95">
        <f t="shared" ref="G2118:K2120" si="890">+G2119</f>
        <v>197403295128</v>
      </c>
      <c r="H2118" s="95">
        <f t="shared" si="890"/>
        <v>0</v>
      </c>
      <c r="I2118" s="95">
        <f t="shared" si="890"/>
        <v>0</v>
      </c>
      <c r="J2118" s="95">
        <f t="shared" si="890"/>
        <v>0</v>
      </c>
      <c r="K2118" s="95">
        <f t="shared" si="890"/>
        <v>0</v>
      </c>
      <c r="L2118" s="95">
        <f t="shared" si="870"/>
        <v>0</v>
      </c>
      <c r="M2118" s="95">
        <f>+M2119</f>
        <v>197403295128</v>
      </c>
      <c r="N2118" s="95">
        <f t="shared" ref="N2118:Q2120" si="891">+N2119</f>
        <v>197403295128</v>
      </c>
      <c r="O2118" s="95">
        <f t="shared" si="891"/>
        <v>197403295128</v>
      </c>
      <c r="P2118" s="95">
        <f t="shared" si="891"/>
        <v>0</v>
      </c>
      <c r="Q2118" s="97">
        <f t="shared" si="891"/>
        <v>0</v>
      </c>
    </row>
    <row r="2119" spans="1:17" ht="47.4" thickBot="1" x14ac:dyDescent="0.35">
      <c r="A2119" s="118" t="s">
        <v>444</v>
      </c>
      <c r="B2119" s="15" t="s">
        <v>207</v>
      </c>
      <c r="C2119" s="53"/>
      <c r="D2119" s="53"/>
      <c r="E2119" s="21"/>
      <c r="F2119" s="85" t="s">
        <v>206</v>
      </c>
      <c r="G2119" s="95">
        <f t="shared" si="890"/>
        <v>197403295128</v>
      </c>
      <c r="H2119" s="95">
        <f t="shared" si="890"/>
        <v>0</v>
      </c>
      <c r="I2119" s="95">
        <f t="shared" si="890"/>
        <v>0</v>
      </c>
      <c r="J2119" s="95">
        <f t="shared" si="890"/>
        <v>0</v>
      </c>
      <c r="K2119" s="95">
        <f t="shared" si="890"/>
        <v>0</v>
      </c>
      <c r="L2119" s="95">
        <f t="shared" si="870"/>
        <v>0</v>
      </c>
      <c r="M2119" s="95">
        <f>+M2120</f>
        <v>197403295128</v>
      </c>
      <c r="N2119" s="95">
        <f t="shared" si="891"/>
        <v>197403295128</v>
      </c>
      <c r="O2119" s="95">
        <f t="shared" si="891"/>
        <v>197403295128</v>
      </c>
      <c r="P2119" s="95">
        <f t="shared" si="891"/>
        <v>0</v>
      </c>
      <c r="Q2119" s="97">
        <f t="shared" si="891"/>
        <v>0</v>
      </c>
    </row>
    <row r="2120" spans="1:17" ht="18.600000000000001" thickBot="1" x14ac:dyDescent="0.35">
      <c r="A2120" s="118" t="s">
        <v>444</v>
      </c>
      <c r="B2120" s="15" t="s">
        <v>208</v>
      </c>
      <c r="C2120" s="53"/>
      <c r="D2120" s="53"/>
      <c r="E2120" s="21"/>
      <c r="F2120" s="85" t="s">
        <v>209</v>
      </c>
      <c r="G2120" s="95">
        <f t="shared" si="890"/>
        <v>197403295128</v>
      </c>
      <c r="H2120" s="95">
        <f t="shared" si="890"/>
        <v>0</v>
      </c>
      <c r="I2120" s="95">
        <f t="shared" si="890"/>
        <v>0</v>
      </c>
      <c r="J2120" s="95">
        <f t="shared" si="890"/>
        <v>0</v>
      </c>
      <c r="K2120" s="95">
        <f t="shared" si="890"/>
        <v>0</v>
      </c>
      <c r="L2120" s="95">
        <f t="shared" si="870"/>
        <v>0</v>
      </c>
      <c r="M2120" s="95">
        <f>+M2121</f>
        <v>197403295128</v>
      </c>
      <c r="N2120" s="95">
        <f t="shared" si="891"/>
        <v>197403295128</v>
      </c>
      <c r="O2120" s="95">
        <f t="shared" si="891"/>
        <v>197403295128</v>
      </c>
      <c r="P2120" s="95">
        <f t="shared" si="891"/>
        <v>0</v>
      </c>
      <c r="Q2120" s="97">
        <f t="shared" si="891"/>
        <v>0</v>
      </c>
    </row>
    <row r="2121" spans="1:17" ht="18.600000000000001" thickBot="1" x14ac:dyDescent="0.35">
      <c r="A2121" s="118" t="s">
        <v>444</v>
      </c>
      <c r="B2121" s="20" t="s">
        <v>210</v>
      </c>
      <c r="C2121" s="21" t="s">
        <v>175</v>
      </c>
      <c r="D2121" s="21">
        <v>11</v>
      </c>
      <c r="E2121" s="21" t="s">
        <v>22</v>
      </c>
      <c r="F2121" s="88" t="s">
        <v>211</v>
      </c>
      <c r="G2121" s="90">
        <v>197403295128</v>
      </c>
      <c r="H2121" s="90">
        <v>0</v>
      </c>
      <c r="I2121" s="90">
        <v>0</v>
      </c>
      <c r="J2121" s="90">
        <v>0</v>
      </c>
      <c r="K2121" s="90">
        <v>0</v>
      </c>
      <c r="L2121" s="90">
        <f t="shared" si="870"/>
        <v>0</v>
      </c>
      <c r="M2121" s="90">
        <f>+G2121+L2121</f>
        <v>197403295128</v>
      </c>
      <c r="N2121" s="90">
        <v>197403295128</v>
      </c>
      <c r="O2121" s="90">
        <v>197403295128</v>
      </c>
      <c r="P2121" s="90">
        <v>0</v>
      </c>
      <c r="Q2121" s="91">
        <v>0</v>
      </c>
    </row>
    <row r="2122" spans="1:17" ht="47.4" thickBot="1" x14ac:dyDescent="0.35">
      <c r="A2122" s="118" t="s">
        <v>444</v>
      </c>
      <c r="B2122" s="15" t="s">
        <v>212</v>
      </c>
      <c r="C2122" s="53"/>
      <c r="D2122" s="53"/>
      <c r="E2122" s="21"/>
      <c r="F2122" s="85" t="s">
        <v>213</v>
      </c>
      <c r="G2122" s="95">
        <f t="shared" ref="G2122:K2124" si="892">+G2123</f>
        <v>1740600000</v>
      </c>
      <c r="H2122" s="95">
        <f t="shared" si="892"/>
        <v>0</v>
      </c>
      <c r="I2122" s="95">
        <f t="shared" si="892"/>
        <v>0</v>
      </c>
      <c r="J2122" s="95">
        <f t="shared" si="892"/>
        <v>0</v>
      </c>
      <c r="K2122" s="95">
        <f t="shared" si="892"/>
        <v>0</v>
      </c>
      <c r="L2122" s="95">
        <f t="shared" si="870"/>
        <v>0</v>
      </c>
      <c r="M2122" s="95">
        <f>+M2123</f>
        <v>1740600000</v>
      </c>
      <c r="N2122" s="95">
        <f t="shared" ref="N2122:Q2124" si="893">+N2123</f>
        <v>1740600000</v>
      </c>
      <c r="O2122" s="95">
        <f t="shared" si="893"/>
        <v>1740600000</v>
      </c>
      <c r="P2122" s="95">
        <f t="shared" si="893"/>
        <v>0</v>
      </c>
      <c r="Q2122" s="97">
        <f t="shared" si="893"/>
        <v>0</v>
      </c>
    </row>
    <row r="2123" spans="1:17" ht="47.4" thickBot="1" x14ac:dyDescent="0.35">
      <c r="A2123" s="118" t="s">
        <v>444</v>
      </c>
      <c r="B2123" s="15" t="s">
        <v>214</v>
      </c>
      <c r="C2123" s="21"/>
      <c r="D2123" s="21"/>
      <c r="E2123" s="21"/>
      <c r="F2123" s="104" t="s">
        <v>213</v>
      </c>
      <c r="G2123" s="95">
        <f t="shared" si="892"/>
        <v>1740600000</v>
      </c>
      <c r="H2123" s="95">
        <f t="shared" si="892"/>
        <v>0</v>
      </c>
      <c r="I2123" s="95">
        <f t="shared" si="892"/>
        <v>0</v>
      </c>
      <c r="J2123" s="95">
        <f t="shared" si="892"/>
        <v>0</v>
      </c>
      <c r="K2123" s="95">
        <f t="shared" si="892"/>
        <v>0</v>
      </c>
      <c r="L2123" s="95">
        <f t="shared" si="870"/>
        <v>0</v>
      </c>
      <c r="M2123" s="95">
        <f>+M2124</f>
        <v>1740600000</v>
      </c>
      <c r="N2123" s="95">
        <f t="shared" si="893"/>
        <v>1740600000</v>
      </c>
      <c r="O2123" s="95">
        <f t="shared" si="893"/>
        <v>1740600000</v>
      </c>
      <c r="P2123" s="95">
        <f t="shared" si="893"/>
        <v>0</v>
      </c>
      <c r="Q2123" s="97">
        <f t="shared" si="893"/>
        <v>0</v>
      </c>
    </row>
    <row r="2124" spans="1:17" ht="18.600000000000001" thickBot="1" x14ac:dyDescent="0.35">
      <c r="A2124" s="118" t="s">
        <v>444</v>
      </c>
      <c r="B2124" s="15" t="s">
        <v>215</v>
      </c>
      <c r="C2124" s="21"/>
      <c r="D2124" s="21"/>
      <c r="E2124" s="21"/>
      <c r="F2124" s="85" t="s">
        <v>209</v>
      </c>
      <c r="G2124" s="95">
        <f t="shared" si="892"/>
        <v>1740600000</v>
      </c>
      <c r="H2124" s="95">
        <f t="shared" si="892"/>
        <v>0</v>
      </c>
      <c r="I2124" s="95">
        <f t="shared" si="892"/>
        <v>0</v>
      </c>
      <c r="J2124" s="95">
        <f t="shared" si="892"/>
        <v>0</v>
      </c>
      <c r="K2124" s="95">
        <f t="shared" si="892"/>
        <v>0</v>
      </c>
      <c r="L2124" s="95">
        <f t="shared" si="870"/>
        <v>0</v>
      </c>
      <c r="M2124" s="95">
        <f>+M2125</f>
        <v>1740600000</v>
      </c>
      <c r="N2124" s="95">
        <f t="shared" si="893"/>
        <v>1740600000</v>
      </c>
      <c r="O2124" s="95">
        <f t="shared" si="893"/>
        <v>1740600000</v>
      </c>
      <c r="P2124" s="95">
        <f t="shared" si="893"/>
        <v>0</v>
      </c>
      <c r="Q2124" s="97">
        <f t="shared" si="893"/>
        <v>0</v>
      </c>
    </row>
    <row r="2125" spans="1:17" ht="18.600000000000001" thickBot="1" x14ac:dyDescent="0.35">
      <c r="A2125" s="118" t="s">
        <v>444</v>
      </c>
      <c r="B2125" s="20" t="s">
        <v>216</v>
      </c>
      <c r="C2125" s="21" t="s">
        <v>175</v>
      </c>
      <c r="D2125" s="21">
        <v>11</v>
      </c>
      <c r="E2125" s="21" t="s">
        <v>22</v>
      </c>
      <c r="F2125" s="88" t="s">
        <v>211</v>
      </c>
      <c r="G2125" s="90">
        <v>1740600000</v>
      </c>
      <c r="H2125" s="90">
        <v>0</v>
      </c>
      <c r="I2125" s="90">
        <v>0</v>
      </c>
      <c r="J2125" s="90">
        <v>0</v>
      </c>
      <c r="K2125" s="90">
        <v>0</v>
      </c>
      <c r="L2125" s="90">
        <f t="shared" si="870"/>
        <v>0</v>
      </c>
      <c r="M2125" s="90">
        <f>+G2125+L2125</f>
        <v>1740600000</v>
      </c>
      <c r="N2125" s="90">
        <v>1740600000</v>
      </c>
      <c r="O2125" s="90">
        <v>1740600000</v>
      </c>
      <c r="P2125" s="90">
        <v>0</v>
      </c>
      <c r="Q2125" s="91">
        <v>0</v>
      </c>
    </row>
    <row r="2126" spans="1:17" ht="63" thickBot="1" x14ac:dyDescent="0.35">
      <c r="A2126" s="118" t="s">
        <v>444</v>
      </c>
      <c r="B2126" s="15" t="s">
        <v>217</v>
      </c>
      <c r="C2126" s="21"/>
      <c r="D2126" s="21"/>
      <c r="E2126" s="21"/>
      <c r="F2126" s="85" t="s">
        <v>218</v>
      </c>
      <c r="G2126" s="95">
        <f t="shared" ref="G2126:K2128" si="894">+G2127</f>
        <v>152413550265</v>
      </c>
      <c r="H2126" s="95">
        <f t="shared" si="894"/>
        <v>0</v>
      </c>
      <c r="I2126" s="95">
        <f t="shared" si="894"/>
        <v>0</v>
      </c>
      <c r="J2126" s="95">
        <f t="shared" si="894"/>
        <v>0</v>
      </c>
      <c r="K2126" s="95">
        <f t="shared" si="894"/>
        <v>0</v>
      </c>
      <c r="L2126" s="95">
        <f t="shared" si="870"/>
        <v>0</v>
      </c>
      <c r="M2126" s="95">
        <f>+M2127</f>
        <v>152413550265</v>
      </c>
      <c r="N2126" s="95">
        <f t="shared" ref="N2126:Q2128" si="895">+N2127</f>
        <v>152413550265</v>
      </c>
      <c r="O2126" s="95">
        <f t="shared" si="895"/>
        <v>152413550265</v>
      </c>
      <c r="P2126" s="95">
        <f t="shared" si="895"/>
        <v>0</v>
      </c>
      <c r="Q2126" s="97">
        <f t="shared" si="895"/>
        <v>0</v>
      </c>
    </row>
    <row r="2127" spans="1:17" ht="63" thickBot="1" x14ac:dyDescent="0.35">
      <c r="A2127" s="118" t="s">
        <v>444</v>
      </c>
      <c r="B2127" s="15" t="s">
        <v>219</v>
      </c>
      <c r="C2127" s="53"/>
      <c r="D2127" s="53"/>
      <c r="E2127" s="21"/>
      <c r="F2127" s="85" t="s">
        <v>218</v>
      </c>
      <c r="G2127" s="95">
        <f t="shared" si="894"/>
        <v>152413550265</v>
      </c>
      <c r="H2127" s="95">
        <f t="shared" si="894"/>
        <v>0</v>
      </c>
      <c r="I2127" s="95">
        <f t="shared" si="894"/>
        <v>0</v>
      </c>
      <c r="J2127" s="95">
        <f t="shared" si="894"/>
        <v>0</v>
      </c>
      <c r="K2127" s="95">
        <f t="shared" si="894"/>
        <v>0</v>
      </c>
      <c r="L2127" s="95">
        <f t="shared" si="870"/>
        <v>0</v>
      </c>
      <c r="M2127" s="95">
        <f>+M2128</f>
        <v>152413550265</v>
      </c>
      <c r="N2127" s="95">
        <f t="shared" si="895"/>
        <v>152413550265</v>
      </c>
      <c r="O2127" s="95">
        <f t="shared" si="895"/>
        <v>152413550265</v>
      </c>
      <c r="P2127" s="95">
        <f t="shared" si="895"/>
        <v>0</v>
      </c>
      <c r="Q2127" s="97">
        <f t="shared" si="895"/>
        <v>0</v>
      </c>
    </row>
    <row r="2128" spans="1:17" ht="18.600000000000001" thickBot="1" x14ac:dyDescent="0.35">
      <c r="A2128" s="118" t="s">
        <v>444</v>
      </c>
      <c r="B2128" s="15" t="s">
        <v>220</v>
      </c>
      <c r="C2128" s="53"/>
      <c r="D2128" s="53"/>
      <c r="E2128" s="21"/>
      <c r="F2128" s="85" t="s">
        <v>221</v>
      </c>
      <c r="G2128" s="95">
        <f t="shared" si="894"/>
        <v>152413550265</v>
      </c>
      <c r="H2128" s="95">
        <f t="shared" si="894"/>
        <v>0</v>
      </c>
      <c r="I2128" s="95">
        <f t="shared" si="894"/>
        <v>0</v>
      </c>
      <c r="J2128" s="95">
        <f t="shared" si="894"/>
        <v>0</v>
      </c>
      <c r="K2128" s="95">
        <f t="shared" si="894"/>
        <v>0</v>
      </c>
      <c r="L2128" s="95">
        <f t="shared" si="870"/>
        <v>0</v>
      </c>
      <c r="M2128" s="95">
        <f>+M2129</f>
        <v>152413550265</v>
      </c>
      <c r="N2128" s="95">
        <f t="shared" si="895"/>
        <v>152413550265</v>
      </c>
      <c r="O2128" s="95">
        <f t="shared" si="895"/>
        <v>152413550265</v>
      </c>
      <c r="P2128" s="95">
        <f t="shared" si="895"/>
        <v>0</v>
      </c>
      <c r="Q2128" s="97">
        <f t="shared" si="895"/>
        <v>0</v>
      </c>
    </row>
    <row r="2129" spans="1:17" ht="18.600000000000001" thickBot="1" x14ac:dyDescent="0.35">
      <c r="A2129" s="118" t="s">
        <v>444</v>
      </c>
      <c r="B2129" s="20" t="s">
        <v>222</v>
      </c>
      <c r="C2129" s="21" t="s">
        <v>175</v>
      </c>
      <c r="D2129" s="21">
        <v>11</v>
      </c>
      <c r="E2129" s="21" t="s">
        <v>22</v>
      </c>
      <c r="F2129" s="88" t="s">
        <v>211</v>
      </c>
      <c r="G2129" s="90">
        <v>152413550265</v>
      </c>
      <c r="H2129" s="90">
        <v>0</v>
      </c>
      <c r="I2129" s="90">
        <v>0</v>
      </c>
      <c r="J2129" s="90">
        <v>0</v>
      </c>
      <c r="K2129" s="90">
        <v>0</v>
      </c>
      <c r="L2129" s="90">
        <f t="shared" si="870"/>
        <v>0</v>
      </c>
      <c r="M2129" s="90">
        <f>+G2129+L2129</f>
        <v>152413550265</v>
      </c>
      <c r="N2129" s="90">
        <v>152413550265</v>
      </c>
      <c r="O2129" s="90">
        <v>152413550265</v>
      </c>
      <c r="P2129" s="90">
        <v>0</v>
      </c>
      <c r="Q2129" s="91">
        <v>0</v>
      </c>
    </row>
    <row r="2130" spans="1:17" ht="78.599999999999994" thickBot="1" x14ac:dyDescent="0.35">
      <c r="A2130" s="118" t="s">
        <v>444</v>
      </c>
      <c r="B2130" s="15" t="s">
        <v>223</v>
      </c>
      <c r="C2130" s="21"/>
      <c r="D2130" s="21"/>
      <c r="E2130" s="21"/>
      <c r="F2130" s="104" t="s">
        <v>224</v>
      </c>
      <c r="G2130" s="95">
        <f t="shared" ref="G2130:K2132" si="896">+G2131</f>
        <v>174246806812</v>
      </c>
      <c r="H2130" s="95">
        <f t="shared" si="896"/>
        <v>0</v>
      </c>
      <c r="I2130" s="95">
        <f t="shared" si="896"/>
        <v>0</v>
      </c>
      <c r="J2130" s="95">
        <f t="shared" si="896"/>
        <v>0</v>
      </c>
      <c r="K2130" s="95">
        <f t="shared" si="896"/>
        <v>0</v>
      </c>
      <c r="L2130" s="95">
        <f t="shared" si="870"/>
        <v>0</v>
      </c>
      <c r="M2130" s="95">
        <f>+M2131</f>
        <v>174246806812</v>
      </c>
      <c r="N2130" s="95">
        <f t="shared" ref="N2130:Q2132" si="897">+N2131</f>
        <v>174246806812</v>
      </c>
      <c r="O2130" s="95">
        <f t="shared" si="897"/>
        <v>174246806812</v>
      </c>
      <c r="P2130" s="95">
        <f t="shared" si="897"/>
        <v>0</v>
      </c>
      <c r="Q2130" s="97">
        <f t="shared" si="897"/>
        <v>0</v>
      </c>
    </row>
    <row r="2131" spans="1:17" ht="78.599999999999994" thickBot="1" x14ac:dyDescent="0.35">
      <c r="A2131" s="118" t="s">
        <v>444</v>
      </c>
      <c r="B2131" s="15" t="s">
        <v>225</v>
      </c>
      <c r="C2131" s="53"/>
      <c r="D2131" s="53"/>
      <c r="E2131" s="21"/>
      <c r="F2131" s="104" t="s">
        <v>224</v>
      </c>
      <c r="G2131" s="95">
        <f t="shared" si="896"/>
        <v>174246806812</v>
      </c>
      <c r="H2131" s="95">
        <f t="shared" si="896"/>
        <v>0</v>
      </c>
      <c r="I2131" s="95">
        <f t="shared" si="896"/>
        <v>0</v>
      </c>
      <c r="J2131" s="95">
        <f t="shared" si="896"/>
        <v>0</v>
      </c>
      <c r="K2131" s="95">
        <f t="shared" si="896"/>
        <v>0</v>
      </c>
      <c r="L2131" s="95">
        <f t="shared" si="870"/>
        <v>0</v>
      </c>
      <c r="M2131" s="95">
        <f>+M2132</f>
        <v>174246806812</v>
      </c>
      <c r="N2131" s="95">
        <f t="shared" si="897"/>
        <v>174246806812</v>
      </c>
      <c r="O2131" s="95">
        <f t="shared" si="897"/>
        <v>174246806812</v>
      </c>
      <c r="P2131" s="95">
        <f t="shared" si="897"/>
        <v>0</v>
      </c>
      <c r="Q2131" s="97">
        <f t="shared" si="897"/>
        <v>0</v>
      </c>
    </row>
    <row r="2132" spans="1:17" ht="18.600000000000001" thickBot="1" x14ac:dyDescent="0.35">
      <c r="A2132" s="118" t="s">
        <v>444</v>
      </c>
      <c r="B2132" s="15" t="s">
        <v>226</v>
      </c>
      <c r="C2132" s="53"/>
      <c r="D2132" s="53"/>
      <c r="E2132" s="21"/>
      <c r="F2132" s="85" t="s">
        <v>221</v>
      </c>
      <c r="G2132" s="95">
        <f t="shared" si="896"/>
        <v>174246806812</v>
      </c>
      <c r="H2132" s="95">
        <f t="shared" si="896"/>
        <v>0</v>
      </c>
      <c r="I2132" s="95">
        <f t="shared" si="896"/>
        <v>0</v>
      </c>
      <c r="J2132" s="95">
        <f t="shared" si="896"/>
        <v>0</v>
      </c>
      <c r="K2132" s="95">
        <f t="shared" si="896"/>
        <v>0</v>
      </c>
      <c r="L2132" s="95">
        <f t="shared" si="870"/>
        <v>0</v>
      </c>
      <c r="M2132" s="95">
        <f>+M2133</f>
        <v>174246806812</v>
      </c>
      <c r="N2132" s="95">
        <f t="shared" si="897"/>
        <v>174246806812</v>
      </c>
      <c r="O2132" s="95">
        <f t="shared" si="897"/>
        <v>174246806812</v>
      </c>
      <c r="P2132" s="95">
        <f t="shared" si="897"/>
        <v>0</v>
      </c>
      <c r="Q2132" s="97">
        <f t="shared" si="897"/>
        <v>0</v>
      </c>
    </row>
    <row r="2133" spans="1:17" ht="18.600000000000001" thickBot="1" x14ac:dyDescent="0.35">
      <c r="A2133" s="118" t="s">
        <v>444</v>
      </c>
      <c r="B2133" s="20" t="s">
        <v>227</v>
      </c>
      <c r="C2133" s="21" t="s">
        <v>175</v>
      </c>
      <c r="D2133" s="21">
        <v>11</v>
      </c>
      <c r="E2133" s="21" t="s">
        <v>22</v>
      </c>
      <c r="F2133" s="88" t="s">
        <v>211</v>
      </c>
      <c r="G2133" s="90">
        <v>174246806812</v>
      </c>
      <c r="H2133" s="90">
        <v>0</v>
      </c>
      <c r="I2133" s="90">
        <v>0</v>
      </c>
      <c r="J2133" s="90">
        <v>0</v>
      </c>
      <c r="K2133" s="90">
        <v>0</v>
      </c>
      <c r="L2133" s="90">
        <f t="shared" si="870"/>
        <v>0</v>
      </c>
      <c r="M2133" s="90">
        <f>+G2133+L2133</f>
        <v>174246806812</v>
      </c>
      <c r="N2133" s="90">
        <v>174246806812</v>
      </c>
      <c r="O2133" s="90">
        <v>174246806812</v>
      </c>
      <c r="P2133" s="90">
        <v>0</v>
      </c>
      <c r="Q2133" s="91">
        <v>0</v>
      </c>
    </row>
    <row r="2134" spans="1:17" ht="63" thickBot="1" x14ac:dyDescent="0.35">
      <c r="A2134" s="118" t="s">
        <v>444</v>
      </c>
      <c r="B2134" s="15" t="s">
        <v>228</v>
      </c>
      <c r="C2134" s="16"/>
      <c r="D2134" s="16"/>
      <c r="E2134" s="16"/>
      <c r="F2134" s="85" t="s">
        <v>229</v>
      </c>
      <c r="G2134" s="95">
        <f t="shared" ref="G2134:K2136" si="898">+G2135</f>
        <v>251092107058</v>
      </c>
      <c r="H2134" s="95">
        <f t="shared" si="898"/>
        <v>0</v>
      </c>
      <c r="I2134" s="95">
        <f t="shared" si="898"/>
        <v>0</v>
      </c>
      <c r="J2134" s="95">
        <f t="shared" si="898"/>
        <v>0</v>
      </c>
      <c r="K2134" s="95">
        <f t="shared" si="898"/>
        <v>0</v>
      </c>
      <c r="L2134" s="95">
        <f t="shared" si="870"/>
        <v>0</v>
      </c>
      <c r="M2134" s="95">
        <f>+M2135</f>
        <v>251092107058</v>
      </c>
      <c r="N2134" s="95">
        <f t="shared" ref="N2134:Q2136" si="899">+N2135</f>
        <v>251092107058</v>
      </c>
      <c r="O2134" s="95">
        <f t="shared" si="899"/>
        <v>251092107058</v>
      </c>
      <c r="P2134" s="95">
        <f t="shared" si="899"/>
        <v>0</v>
      </c>
      <c r="Q2134" s="97">
        <f t="shared" si="899"/>
        <v>0</v>
      </c>
    </row>
    <row r="2135" spans="1:17" ht="63" thickBot="1" x14ac:dyDescent="0.35">
      <c r="A2135" s="118" t="s">
        <v>444</v>
      </c>
      <c r="B2135" s="15" t="s">
        <v>230</v>
      </c>
      <c r="C2135" s="55"/>
      <c r="D2135" s="55"/>
      <c r="E2135" s="16"/>
      <c r="F2135" s="104" t="s">
        <v>229</v>
      </c>
      <c r="G2135" s="95">
        <f t="shared" si="898"/>
        <v>251092107058</v>
      </c>
      <c r="H2135" s="95">
        <f t="shared" si="898"/>
        <v>0</v>
      </c>
      <c r="I2135" s="95">
        <f t="shared" si="898"/>
        <v>0</v>
      </c>
      <c r="J2135" s="95">
        <f t="shared" si="898"/>
        <v>0</v>
      </c>
      <c r="K2135" s="95">
        <f t="shared" si="898"/>
        <v>0</v>
      </c>
      <c r="L2135" s="95">
        <f t="shared" si="870"/>
        <v>0</v>
      </c>
      <c r="M2135" s="95">
        <f>+M2136</f>
        <v>251092107058</v>
      </c>
      <c r="N2135" s="95">
        <f t="shared" si="899"/>
        <v>251092107058</v>
      </c>
      <c r="O2135" s="95">
        <f t="shared" si="899"/>
        <v>251092107058</v>
      </c>
      <c r="P2135" s="95">
        <f t="shared" si="899"/>
        <v>0</v>
      </c>
      <c r="Q2135" s="97">
        <f t="shared" si="899"/>
        <v>0</v>
      </c>
    </row>
    <row r="2136" spans="1:17" ht="18.600000000000001" thickBot="1" x14ac:dyDescent="0.35">
      <c r="A2136" s="118" t="s">
        <v>444</v>
      </c>
      <c r="B2136" s="15" t="s">
        <v>231</v>
      </c>
      <c r="C2136" s="55"/>
      <c r="D2136" s="55"/>
      <c r="E2136" s="16"/>
      <c r="F2136" s="85" t="s">
        <v>221</v>
      </c>
      <c r="G2136" s="95">
        <f t="shared" si="898"/>
        <v>251092107058</v>
      </c>
      <c r="H2136" s="95">
        <f t="shared" si="898"/>
        <v>0</v>
      </c>
      <c r="I2136" s="95">
        <f t="shared" si="898"/>
        <v>0</v>
      </c>
      <c r="J2136" s="95">
        <f t="shared" si="898"/>
        <v>0</v>
      </c>
      <c r="K2136" s="95">
        <f t="shared" si="898"/>
        <v>0</v>
      </c>
      <c r="L2136" s="95">
        <f t="shared" si="870"/>
        <v>0</v>
      </c>
      <c r="M2136" s="95">
        <f>+M2137</f>
        <v>251092107058</v>
      </c>
      <c r="N2136" s="95">
        <f t="shared" si="899"/>
        <v>251092107058</v>
      </c>
      <c r="O2136" s="95">
        <f t="shared" si="899"/>
        <v>251092107058</v>
      </c>
      <c r="P2136" s="95">
        <f t="shared" si="899"/>
        <v>0</v>
      </c>
      <c r="Q2136" s="97">
        <f t="shared" si="899"/>
        <v>0</v>
      </c>
    </row>
    <row r="2137" spans="1:17" ht="18.600000000000001" thickBot="1" x14ac:dyDescent="0.35">
      <c r="A2137" s="118" t="s">
        <v>444</v>
      </c>
      <c r="B2137" s="20" t="s">
        <v>232</v>
      </c>
      <c r="C2137" s="21" t="s">
        <v>175</v>
      </c>
      <c r="D2137" s="21">
        <v>11</v>
      </c>
      <c r="E2137" s="21" t="s">
        <v>22</v>
      </c>
      <c r="F2137" s="88" t="s">
        <v>211</v>
      </c>
      <c r="G2137" s="90">
        <v>251092107058</v>
      </c>
      <c r="H2137" s="90">
        <v>0</v>
      </c>
      <c r="I2137" s="90">
        <v>0</v>
      </c>
      <c r="J2137" s="90">
        <v>0</v>
      </c>
      <c r="K2137" s="90">
        <v>0</v>
      </c>
      <c r="L2137" s="90">
        <f t="shared" si="870"/>
        <v>0</v>
      </c>
      <c r="M2137" s="90">
        <f>+G2137+L2137</f>
        <v>251092107058</v>
      </c>
      <c r="N2137" s="90">
        <v>251092107058</v>
      </c>
      <c r="O2137" s="90">
        <v>251092107058</v>
      </c>
      <c r="P2137" s="90">
        <v>0</v>
      </c>
      <c r="Q2137" s="91">
        <v>0</v>
      </c>
    </row>
    <row r="2138" spans="1:17" ht="78.599999999999994" thickBot="1" x14ac:dyDescent="0.35">
      <c r="A2138" s="118" t="s">
        <v>444</v>
      </c>
      <c r="B2138" s="15" t="s">
        <v>233</v>
      </c>
      <c r="C2138" s="21"/>
      <c r="D2138" s="21"/>
      <c r="E2138" s="21"/>
      <c r="F2138" s="85" t="s">
        <v>234</v>
      </c>
      <c r="G2138" s="95">
        <f t="shared" ref="G2138:K2140" si="900">+G2139</f>
        <v>242233026988</v>
      </c>
      <c r="H2138" s="95">
        <f t="shared" si="900"/>
        <v>0</v>
      </c>
      <c r="I2138" s="95">
        <f t="shared" si="900"/>
        <v>0</v>
      </c>
      <c r="J2138" s="95">
        <f t="shared" si="900"/>
        <v>0</v>
      </c>
      <c r="K2138" s="95">
        <f t="shared" si="900"/>
        <v>0</v>
      </c>
      <c r="L2138" s="95">
        <f t="shared" si="870"/>
        <v>0</v>
      </c>
      <c r="M2138" s="95">
        <f>+M2139</f>
        <v>242233026988</v>
      </c>
      <c r="N2138" s="95">
        <f t="shared" ref="N2138:Q2140" si="901">+N2139</f>
        <v>242233026988</v>
      </c>
      <c r="O2138" s="95">
        <f t="shared" si="901"/>
        <v>242233026988</v>
      </c>
      <c r="P2138" s="95">
        <f t="shared" si="901"/>
        <v>8850428804</v>
      </c>
      <c r="Q2138" s="97">
        <f t="shared" si="901"/>
        <v>8850428804</v>
      </c>
    </row>
    <row r="2139" spans="1:17" ht="78.599999999999994" thickBot="1" x14ac:dyDescent="0.35">
      <c r="A2139" s="118" t="s">
        <v>444</v>
      </c>
      <c r="B2139" s="15" t="s">
        <v>235</v>
      </c>
      <c r="C2139" s="53"/>
      <c r="D2139" s="53"/>
      <c r="E2139" s="21"/>
      <c r="F2139" s="85" t="s">
        <v>234</v>
      </c>
      <c r="G2139" s="95">
        <f t="shared" si="900"/>
        <v>242233026988</v>
      </c>
      <c r="H2139" s="95">
        <f t="shared" si="900"/>
        <v>0</v>
      </c>
      <c r="I2139" s="95">
        <f t="shared" si="900"/>
        <v>0</v>
      </c>
      <c r="J2139" s="95">
        <f t="shared" si="900"/>
        <v>0</v>
      </c>
      <c r="K2139" s="95">
        <f t="shared" si="900"/>
        <v>0</v>
      </c>
      <c r="L2139" s="95">
        <f t="shared" si="870"/>
        <v>0</v>
      </c>
      <c r="M2139" s="95">
        <f>+M2140</f>
        <v>242233026988</v>
      </c>
      <c r="N2139" s="95">
        <f t="shared" si="901"/>
        <v>242233026988</v>
      </c>
      <c r="O2139" s="95">
        <f t="shared" si="901"/>
        <v>242233026988</v>
      </c>
      <c r="P2139" s="95">
        <f t="shared" si="901"/>
        <v>8850428804</v>
      </c>
      <c r="Q2139" s="97">
        <f t="shared" si="901"/>
        <v>8850428804</v>
      </c>
    </row>
    <row r="2140" spans="1:17" ht="18.600000000000001" thickBot="1" x14ac:dyDescent="0.35">
      <c r="A2140" s="118" t="s">
        <v>444</v>
      </c>
      <c r="B2140" s="15" t="s">
        <v>236</v>
      </c>
      <c r="C2140" s="53"/>
      <c r="D2140" s="53"/>
      <c r="E2140" s="21"/>
      <c r="F2140" s="85" t="s">
        <v>221</v>
      </c>
      <c r="G2140" s="95">
        <f t="shared" si="900"/>
        <v>242233026988</v>
      </c>
      <c r="H2140" s="95">
        <f t="shared" si="900"/>
        <v>0</v>
      </c>
      <c r="I2140" s="95">
        <f t="shared" si="900"/>
        <v>0</v>
      </c>
      <c r="J2140" s="95">
        <f t="shared" si="900"/>
        <v>0</v>
      </c>
      <c r="K2140" s="95">
        <f t="shared" si="900"/>
        <v>0</v>
      </c>
      <c r="L2140" s="95">
        <f t="shared" si="870"/>
        <v>0</v>
      </c>
      <c r="M2140" s="95">
        <f>+M2141</f>
        <v>242233026988</v>
      </c>
      <c r="N2140" s="95">
        <f t="shared" si="901"/>
        <v>242233026988</v>
      </c>
      <c r="O2140" s="95">
        <f t="shared" si="901"/>
        <v>242233026988</v>
      </c>
      <c r="P2140" s="95">
        <f t="shared" si="901"/>
        <v>8850428804</v>
      </c>
      <c r="Q2140" s="97">
        <f t="shared" si="901"/>
        <v>8850428804</v>
      </c>
    </row>
    <row r="2141" spans="1:17" ht="18.600000000000001" thickBot="1" x14ac:dyDescent="0.35">
      <c r="A2141" s="118" t="s">
        <v>444</v>
      </c>
      <c r="B2141" s="20" t="s">
        <v>237</v>
      </c>
      <c r="C2141" s="21" t="s">
        <v>175</v>
      </c>
      <c r="D2141" s="21">
        <v>11</v>
      </c>
      <c r="E2141" s="21" t="s">
        <v>22</v>
      </c>
      <c r="F2141" s="88" t="s">
        <v>211</v>
      </c>
      <c r="G2141" s="90">
        <v>242233026988</v>
      </c>
      <c r="H2141" s="90">
        <v>0</v>
      </c>
      <c r="I2141" s="90">
        <v>0</v>
      </c>
      <c r="J2141" s="90">
        <v>0</v>
      </c>
      <c r="K2141" s="90">
        <v>0</v>
      </c>
      <c r="L2141" s="90">
        <f t="shared" si="870"/>
        <v>0</v>
      </c>
      <c r="M2141" s="90">
        <f>+G2141+L2141</f>
        <v>242233026988</v>
      </c>
      <c r="N2141" s="90">
        <v>242233026988</v>
      </c>
      <c r="O2141" s="90">
        <v>242233026988</v>
      </c>
      <c r="P2141" s="90">
        <v>8850428804</v>
      </c>
      <c r="Q2141" s="91">
        <v>8850428804</v>
      </c>
    </row>
    <row r="2142" spans="1:17" ht="63" thickBot="1" x14ac:dyDescent="0.35">
      <c r="A2142" s="118" t="s">
        <v>444</v>
      </c>
      <c r="B2142" s="15" t="s">
        <v>238</v>
      </c>
      <c r="C2142" s="21"/>
      <c r="D2142" s="21"/>
      <c r="E2142" s="21"/>
      <c r="F2142" s="85" t="s">
        <v>239</v>
      </c>
      <c r="G2142" s="95">
        <f t="shared" ref="G2142:K2144" si="902">+G2143</f>
        <v>172797196133</v>
      </c>
      <c r="H2142" s="95">
        <f t="shared" si="902"/>
        <v>0</v>
      </c>
      <c r="I2142" s="95">
        <f t="shared" si="902"/>
        <v>0</v>
      </c>
      <c r="J2142" s="95">
        <f t="shared" si="902"/>
        <v>0</v>
      </c>
      <c r="K2142" s="95">
        <f t="shared" si="902"/>
        <v>0</v>
      </c>
      <c r="L2142" s="95">
        <f t="shared" si="870"/>
        <v>0</v>
      </c>
      <c r="M2142" s="95">
        <f>+M2143</f>
        <v>172797196133</v>
      </c>
      <c r="N2142" s="95">
        <f t="shared" ref="N2142:Q2144" si="903">+N2143</f>
        <v>172797196133</v>
      </c>
      <c r="O2142" s="95">
        <f t="shared" si="903"/>
        <v>172797196133</v>
      </c>
      <c r="P2142" s="95">
        <f t="shared" si="903"/>
        <v>11739643239</v>
      </c>
      <c r="Q2142" s="97">
        <f t="shared" si="903"/>
        <v>11739643239</v>
      </c>
    </row>
    <row r="2143" spans="1:17" ht="63" thickBot="1" x14ac:dyDescent="0.35">
      <c r="A2143" s="118" t="s">
        <v>444</v>
      </c>
      <c r="B2143" s="15" t="s">
        <v>240</v>
      </c>
      <c r="C2143" s="53"/>
      <c r="D2143" s="53"/>
      <c r="E2143" s="21"/>
      <c r="F2143" s="104" t="s">
        <v>239</v>
      </c>
      <c r="G2143" s="95">
        <f t="shared" si="902"/>
        <v>172797196133</v>
      </c>
      <c r="H2143" s="95">
        <f t="shared" si="902"/>
        <v>0</v>
      </c>
      <c r="I2143" s="95">
        <f t="shared" si="902"/>
        <v>0</v>
      </c>
      <c r="J2143" s="95">
        <f t="shared" si="902"/>
        <v>0</v>
      </c>
      <c r="K2143" s="95">
        <f t="shared" si="902"/>
        <v>0</v>
      </c>
      <c r="L2143" s="95">
        <f t="shared" si="870"/>
        <v>0</v>
      </c>
      <c r="M2143" s="95">
        <f>+M2144</f>
        <v>172797196133</v>
      </c>
      <c r="N2143" s="95">
        <f t="shared" si="903"/>
        <v>172797196133</v>
      </c>
      <c r="O2143" s="95">
        <f t="shared" si="903"/>
        <v>172797196133</v>
      </c>
      <c r="P2143" s="95">
        <f t="shared" si="903"/>
        <v>11739643239</v>
      </c>
      <c r="Q2143" s="97">
        <f t="shared" si="903"/>
        <v>11739643239</v>
      </c>
    </row>
    <row r="2144" spans="1:17" ht="18.600000000000001" thickBot="1" x14ac:dyDescent="0.35">
      <c r="A2144" s="118" t="s">
        <v>444</v>
      </c>
      <c r="B2144" s="15" t="s">
        <v>241</v>
      </c>
      <c r="C2144" s="53"/>
      <c r="D2144" s="53"/>
      <c r="E2144" s="21"/>
      <c r="F2144" s="85" t="s">
        <v>221</v>
      </c>
      <c r="G2144" s="95">
        <f t="shared" si="902"/>
        <v>172797196133</v>
      </c>
      <c r="H2144" s="95">
        <f t="shared" si="902"/>
        <v>0</v>
      </c>
      <c r="I2144" s="95">
        <f t="shared" si="902"/>
        <v>0</v>
      </c>
      <c r="J2144" s="95">
        <f t="shared" si="902"/>
        <v>0</v>
      </c>
      <c r="K2144" s="95">
        <f t="shared" si="902"/>
        <v>0</v>
      </c>
      <c r="L2144" s="95">
        <f t="shared" si="870"/>
        <v>0</v>
      </c>
      <c r="M2144" s="95">
        <f>+M2145</f>
        <v>172797196133</v>
      </c>
      <c r="N2144" s="95">
        <f t="shared" si="903"/>
        <v>172797196133</v>
      </c>
      <c r="O2144" s="95">
        <f t="shared" si="903"/>
        <v>172797196133</v>
      </c>
      <c r="P2144" s="95">
        <f t="shared" si="903"/>
        <v>11739643239</v>
      </c>
      <c r="Q2144" s="97">
        <f t="shared" si="903"/>
        <v>11739643239</v>
      </c>
    </row>
    <row r="2145" spans="1:17" ht="18.600000000000001" thickBot="1" x14ac:dyDescent="0.35">
      <c r="A2145" s="118" t="s">
        <v>444</v>
      </c>
      <c r="B2145" s="20" t="s">
        <v>242</v>
      </c>
      <c r="C2145" s="21" t="s">
        <v>175</v>
      </c>
      <c r="D2145" s="21">
        <v>11</v>
      </c>
      <c r="E2145" s="21" t="s">
        <v>22</v>
      </c>
      <c r="F2145" s="88" t="s">
        <v>211</v>
      </c>
      <c r="G2145" s="90">
        <v>172797196133</v>
      </c>
      <c r="H2145" s="90">
        <v>0</v>
      </c>
      <c r="I2145" s="90">
        <v>0</v>
      </c>
      <c r="J2145" s="90">
        <v>0</v>
      </c>
      <c r="K2145" s="90">
        <v>0</v>
      </c>
      <c r="L2145" s="90">
        <f t="shared" si="870"/>
        <v>0</v>
      </c>
      <c r="M2145" s="90">
        <f>+G2145+L2145</f>
        <v>172797196133</v>
      </c>
      <c r="N2145" s="90">
        <v>172797196133</v>
      </c>
      <c r="O2145" s="90">
        <v>172797196133</v>
      </c>
      <c r="P2145" s="90">
        <v>11739643239</v>
      </c>
      <c r="Q2145" s="91">
        <v>11739643239</v>
      </c>
    </row>
    <row r="2146" spans="1:17" ht="63" thickBot="1" x14ac:dyDescent="0.35">
      <c r="A2146" s="118" t="s">
        <v>444</v>
      </c>
      <c r="B2146" s="15" t="s">
        <v>243</v>
      </c>
      <c r="C2146" s="21"/>
      <c r="D2146" s="21"/>
      <c r="E2146" s="21"/>
      <c r="F2146" s="85" t="s">
        <v>244</v>
      </c>
      <c r="G2146" s="95">
        <f t="shared" ref="G2146:K2148" si="904">+G2147</f>
        <v>186940477824</v>
      </c>
      <c r="H2146" s="95">
        <f t="shared" si="904"/>
        <v>0</v>
      </c>
      <c r="I2146" s="95">
        <f t="shared" si="904"/>
        <v>0</v>
      </c>
      <c r="J2146" s="95">
        <f t="shared" si="904"/>
        <v>0</v>
      </c>
      <c r="K2146" s="95">
        <f t="shared" si="904"/>
        <v>0</v>
      </c>
      <c r="L2146" s="95">
        <f t="shared" si="870"/>
        <v>0</v>
      </c>
      <c r="M2146" s="95">
        <f>+M2147</f>
        <v>186940477824</v>
      </c>
      <c r="N2146" s="95">
        <f t="shared" ref="N2146:Q2148" si="905">+N2147</f>
        <v>186940477824</v>
      </c>
      <c r="O2146" s="95">
        <f t="shared" si="905"/>
        <v>186940477824</v>
      </c>
      <c r="P2146" s="95">
        <f t="shared" si="905"/>
        <v>17558442757</v>
      </c>
      <c r="Q2146" s="97">
        <f t="shared" si="905"/>
        <v>17558442757</v>
      </c>
    </row>
    <row r="2147" spans="1:17" ht="63" thickBot="1" x14ac:dyDescent="0.35">
      <c r="A2147" s="118" t="s">
        <v>444</v>
      </c>
      <c r="B2147" s="15" t="s">
        <v>245</v>
      </c>
      <c r="C2147" s="53"/>
      <c r="D2147" s="53"/>
      <c r="E2147" s="21"/>
      <c r="F2147" s="104" t="s">
        <v>244</v>
      </c>
      <c r="G2147" s="95">
        <f t="shared" si="904"/>
        <v>186940477824</v>
      </c>
      <c r="H2147" s="95">
        <f t="shared" si="904"/>
        <v>0</v>
      </c>
      <c r="I2147" s="95">
        <f t="shared" si="904"/>
        <v>0</v>
      </c>
      <c r="J2147" s="95">
        <f t="shared" si="904"/>
        <v>0</v>
      </c>
      <c r="K2147" s="95">
        <f t="shared" si="904"/>
        <v>0</v>
      </c>
      <c r="L2147" s="95">
        <f t="shared" ref="L2147:L2210" si="906">+H2147-I2147+J2147-K2147</f>
        <v>0</v>
      </c>
      <c r="M2147" s="95">
        <f>+M2148</f>
        <v>186940477824</v>
      </c>
      <c r="N2147" s="95">
        <f t="shared" si="905"/>
        <v>186940477824</v>
      </c>
      <c r="O2147" s="95">
        <f t="shared" si="905"/>
        <v>186940477824</v>
      </c>
      <c r="P2147" s="95">
        <f t="shared" si="905"/>
        <v>17558442757</v>
      </c>
      <c r="Q2147" s="97">
        <f t="shared" si="905"/>
        <v>17558442757</v>
      </c>
    </row>
    <row r="2148" spans="1:17" ht="18.600000000000001" thickBot="1" x14ac:dyDescent="0.35">
      <c r="A2148" s="118" t="s">
        <v>444</v>
      </c>
      <c r="B2148" s="15" t="s">
        <v>246</v>
      </c>
      <c r="C2148" s="53"/>
      <c r="D2148" s="53"/>
      <c r="E2148" s="21"/>
      <c r="F2148" s="85" t="s">
        <v>221</v>
      </c>
      <c r="G2148" s="95">
        <f t="shared" si="904"/>
        <v>186940477824</v>
      </c>
      <c r="H2148" s="95">
        <f t="shared" si="904"/>
        <v>0</v>
      </c>
      <c r="I2148" s="95">
        <f t="shared" si="904"/>
        <v>0</v>
      </c>
      <c r="J2148" s="95">
        <f t="shared" si="904"/>
        <v>0</v>
      </c>
      <c r="K2148" s="95">
        <f t="shared" si="904"/>
        <v>0</v>
      </c>
      <c r="L2148" s="95">
        <f t="shared" si="906"/>
        <v>0</v>
      </c>
      <c r="M2148" s="95">
        <f>+M2149</f>
        <v>186940477824</v>
      </c>
      <c r="N2148" s="95">
        <f t="shared" si="905"/>
        <v>186940477824</v>
      </c>
      <c r="O2148" s="95">
        <f t="shared" si="905"/>
        <v>186940477824</v>
      </c>
      <c r="P2148" s="95">
        <f t="shared" si="905"/>
        <v>17558442757</v>
      </c>
      <c r="Q2148" s="97">
        <f t="shared" si="905"/>
        <v>17558442757</v>
      </c>
    </row>
    <row r="2149" spans="1:17" ht="18.600000000000001" thickBot="1" x14ac:dyDescent="0.35">
      <c r="A2149" s="118" t="s">
        <v>444</v>
      </c>
      <c r="B2149" s="20" t="s">
        <v>247</v>
      </c>
      <c r="C2149" s="21" t="s">
        <v>175</v>
      </c>
      <c r="D2149" s="21">
        <v>11</v>
      </c>
      <c r="E2149" s="21" t="s">
        <v>22</v>
      </c>
      <c r="F2149" s="88" t="s">
        <v>211</v>
      </c>
      <c r="G2149" s="90">
        <v>186940477824</v>
      </c>
      <c r="H2149" s="90">
        <v>0</v>
      </c>
      <c r="I2149" s="90">
        <v>0</v>
      </c>
      <c r="J2149" s="90">
        <v>0</v>
      </c>
      <c r="K2149" s="90">
        <v>0</v>
      </c>
      <c r="L2149" s="90">
        <f t="shared" si="906"/>
        <v>0</v>
      </c>
      <c r="M2149" s="90">
        <f>+G2149+L2149</f>
        <v>186940477824</v>
      </c>
      <c r="N2149" s="90">
        <v>186940477824</v>
      </c>
      <c r="O2149" s="90">
        <v>186940477824</v>
      </c>
      <c r="P2149" s="90">
        <v>17558442757</v>
      </c>
      <c r="Q2149" s="91">
        <v>17558442757</v>
      </c>
    </row>
    <row r="2150" spans="1:17" ht="63" thickBot="1" x14ac:dyDescent="0.35">
      <c r="A2150" s="118" t="s">
        <v>444</v>
      </c>
      <c r="B2150" s="15" t="s">
        <v>248</v>
      </c>
      <c r="C2150" s="21"/>
      <c r="D2150" s="21"/>
      <c r="E2150" s="21"/>
      <c r="F2150" s="85" t="s">
        <v>249</v>
      </c>
      <c r="G2150" s="95">
        <f t="shared" ref="G2150:K2152" si="907">+G2151</f>
        <v>203096408219</v>
      </c>
      <c r="H2150" s="95">
        <f t="shared" si="907"/>
        <v>0</v>
      </c>
      <c r="I2150" s="95">
        <f t="shared" si="907"/>
        <v>0</v>
      </c>
      <c r="J2150" s="95">
        <f t="shared" si="907"/>
        <v>0</v>
      </c>
      <c r="K2150" s="95">
        <f t="shared" si="907"/>
        <v>0</v>
      </c>
      <c r="L2150" s="95">
        <f t="shared" si="906"/>
        <v>0</v>
      </c>
      <c r="M2150" s="95">
        <f>+M2151</f>
        <v>203096408219</v>
      </c>
      <c r="N2150" s="95">
        <f t="shared" ref="N2150:Q2152" si="908">+N2151</f>
        <v>203096408219</v>
      </c>
      <c r="O2150" s="95">
        <f t="shared" si="908"/>
        <v>203096408219</v>
      </c>
      <c r="P2150" s="95">
        <f t="shared" si="908"/>
        <v>10481033855</v>
      </c>
      <c r="Q2150" s="97">
        <f t="shared" si="908"/>
        <v>10481033855</v>
      </c>
    </row>
    <row r="2151" spans="1:17" ht="63" thickBot="1" x14ac:dyDescent="0.35">
      <c r="A2151" s="118" t="s">
        <v>444</v>
      </c>
      <c r="B2151" s="15" t="s">
        <v>250</v>
      </c>
      <c r="C2151" s="53"/>
      <c r="D2151" s="53"/>
      <c r="E2151" s="21"/>
      <c r="F2151" s="104" t="s">
        <v>249</v>
      </c>
      <c r="G2151" s="95">
        <f t="shared" si="907"/>
        <v>203096408219</v>
      </c>
      <c r="H2151" s="95">
        <f t="shared" si="907"/>
        <v>0</v>
      </c>
      <c r="I2151" s="95">
        <f t="shared" si="907"/>
        <v>0</v>
      </c>
      <c r="J2151" s="95">
        <f t="shared" si="907"/>
        <v>0</v>
      </c>
      <c r="K2151" s="95">
        <f t="shared" si="907"/>
        <v>0</v>
      </c>
      <c r="L2151" s="95">
        <f t="shared" si="906"/>
        <v>0</v>
      </c>
      <c r="M2151" s="95">
        <f>+M2152</f>
        <v>203096408219</v>
      </c>
      <c r="N2151" s="95">
        <f t="shared" si="908"/>
        <v>203096408219</v>
      </c>
      <c r="O2151" s="95">
        <f t="shared" si="908"/>
        <v>203096408219</v>
      </c>
      <c r="P2151" s="95">
        <f t="shared" si="908"/>
        <v>10481033855</v>
      </c>
      <c r="Q2151" s="97">
        <f t="shared" si="908"/>
        <v>10481033855</v>
      </c>
    </row>
    <row r="2152" spans="1:17" ht="18.600000000000001" thickBot="1" x14ac:dyDescent="0.35">
      <c r="A2152" s="118" t="s">
        <v>444</v>
      </c>
      <c r="B2152" s="15" t="s">
        <v>251</v>
      </c>
      <c r="C2152" s="53"/>
      <c r="D2152" s="53"/>
      <c r="E2152" s="21"/>
      <c r="F2152" s="85" t="s">
        <v>221</v>
      </c>
      <c r="G2152" s="95">
        <f t="shared" si="907"/>
        <v>203096408219</v>
      </c>
      <c r="H2152" s="95">
        <f t="shared" si="907"/>
        <v>0</v>
      </c>
      <c r="I2152" s="95">
        <f t="shared" si="907"/>
        <v>0</v>
      </c>
      <c r="J2152" s="95">
        <f t="shared" si="907"/>
        <v>0</v>
      </c>
      <c r="K2152" s="95">
        <f t="shared" si="907"/>
        <v>0</v>
      </c>
      <c r="L2152" s="95">
        <f t="shared" si="906"/>
        <v>0</v>
      </c>
      <c r="M2152" s="95">
        <f>+M2153</f>
        <v>203096408219</v>
      </c>
      <c r="N2152" s="95">
        <f t="shared" si="908"/>
        <v>203096408219</v>
      </c>
      <c r="O2152" s="95">
        <f t="shared" si="908"/>
        <v>203096408219</v>
      </c>
      <c r="P2152" s="95">
        <f t="shared" si="908"/>
        <v>10481033855</v>
      </c>
      <c r="Q2152" s="97">
        <f t="shared" si="908"/>
        <v>10481033855</v>
      </c>
    </row>
    <row r="2153" spans="1:17" ht="18.600000000000001" thickBot="1" x14ac:dyDescent="0.35">
      <c r="A2153" s="118" t="s">
        <v>444</v>
      </c>
      <c r="B2153" s="20" t="s">
        <v>252</v>
      </c>
      <c r="C2153" s="21" t="s">
        <v>175</v>
      </c>
      <c r="D2153" s="21">
        <v>11</v>
      </c>
      <c r="E2153" s="21" t="s">
        <v>22</v>
      </c>
      <c r="F2153" s="88" t="s">
        <v>211</v>
      </c>
      <c r="G2153" s="90">
        <v>203096408219</v>
      </c>
      <c r="H2153" s="90">
        <v>0</v>
      </c>
      <c r="I2153" s="90">
        <v>0</v>
      </c>
      <c r="J2153" s="90">
        <v>0</v>
      </c>
      <c r="K2153" s="90">
        <v>0</v>
      </c>
      <c r="L2153" s="90">
        <f t="shared" si="906"/>
        <v>0</v>
      </c>
      <c r="M2153" s="90">
        <f>+G2153+L2153</f>
        <v>203096408219</v>
      </c>
      <c r="N2153" s="90">
        <v>203096408219</v>
      </c>
      <c r="O2153" s="90">
        <v>203096408219</v>
      </c>
      <c r="P2153" s="90">
        <v>10481033855</v>
      </c>
      <c r="Q2153" s="91">
        <v>10481033855</v>
      </c>
    </row>
    <row r="2154" spans="1:17" ht="31.8" thickBot="1" x14ac:dyDescent="0.35">
      <c r="A2154" s="118" t="s">
        <v>444</v>
      </c>
      <c r="B2154" s="56" t="s">
        <v>253</v>
      </c>
      <c r="C2154" s="21"/>
      <c r="D2154" s="21"/>
      <c r="E2154" s="21"/>
      <c r="F2154" s="85" t="s">
        <v>256</v>
      </c>
      <c r="G2154" s="95">
        <f t="shared" ref="G2154:K2155" si="909">+G2155</f>
        <v>15000000000</v>
      </c>
      <c r="H2154" s="95">
        <f t="shared" si="909"/>
        <v>0</v>
      </c>
      <c r="I2154" s="95">
        <f t="shared" si="909"/>
        <v>0</v>
      </c>
      <c r="J2154" s="95">
        <f t="shared" si="909"/>
        <v>0</v>
      </c>
      <c r="K2154" s="95">
        <f t="shared" si="909"/>
        <v>0</v>
      </c>
      <c r="L2154" s="95">
        <f t="shared" si="906"/>
        <v>0</v>
      </c>
      <c r="M2154" s="95">
        <f>+G2154+L2154</f>
        <v>15000000000</v>
      </c>
      <c r="N2154" s="95">
        <f t="shared" ref="N2154:Q2155" si="910">+N2155</f>
        <v>10666109521.560001</v>
      </c>
      <c r="O2154" s="95">
        <f t="shared" si="910"/>
        <v>9680234016.7600002</v>
      </c>
      <c r="P2154" s="95">
        <f t="shared" si="910"/>
        <v>6180222005.0700006</v>
      </c>
      <c r="Q2154" s="97">
        <f t="shared" si="910"/>
        <v>6176072990.0700006</v>
      </c>
    </row>
    <row r="2155" spans="1:17" ht="31.8" thickBot="1" x14ac:dyDescent="0.35">
      <c r="A2155" s="118" t="s">
        <v>444</v>
      </c>
      <c r="B2155" s="15" t="s">
        <v>255</v>
      </c>
      <c r="C2155" s="53"/>
      <c r="D2155" s="53"/>
      <c r="E2155" s="21"/>
      <c r="F2155" s="85" t="s">
        <v>256</v>
      </c>
      <c r="G2155" s="95">
        <f t="shared" si="909"/>
        <v>15000000000</v>
      </c>
      <c r="H2155" s="95">
        <f t="shared" si="909"/>
        <v>0</v>
      </c>
      <c r="I2155" s="95">
        <f t="shared" si="909"/>
        <v>0</v>
      </c>
      <c r="J2155" s="95">
        <f t="shared" si="909"/>
        <v>0</v>
      </c>
      <c r="K2155" s="95">
        <f t="shared" si="909"/>
        <v>0</v>
      </c>
      <c r="L2155" s="95">
        <f t="shared" si="906"/>
        <v>0</v>
      </c>
      <c r="M2155" s="95">
        <f>+M2156</f>
        <v>15000000000</v>
      </c>
      <c r="N2155" s="95">
        <f t="shared" si="910"/>
        <v>10666109521.560001</v>
      </c>
      <c r="O2155" s="95">
        <f t="shared" si="910"/>
        <v>9680234016.7600002</v>
      </c>
      <c r="P2155" s="95">
        <f t="shared" si="910"/>
        <v>6180222005.0700006</v>
      </c>
      <c r="Q2155" s="97">
        <f t="shared" si="910"/>
        <v>6176072990.0700006</v>
      </c>
    </row>
    <row r="2156" spans="1:17" ht="47.4" thickBot="1" x14ac:dyDescent="0.35">
      <c r="A2156" s="118" t="s">
        <v>444</v>
      </c>
      <c r="B2156" s="15" t="s">
        <v>257</v>
      </c>
      <c r="C2156" s="53"/>
      <c r="D2156" s="53"/>
      <c r="E2156" s="21"/>
      <c r="F2156" s="85" t="s">
        <v>258</v>
      </c>
      <c r="G2156" s="95">
        <f>SUM(G2157:G2159)</f>
        <v>15000000000</v>
      </c>
      <c r="H2156" s="95">
        <f>SUM(H2157:H2159)</f>
        <v>0</v>
      </c>
      <c r="I2156" s="95">
        <f>SUM(I2157:I2159)</f>
        <v>0</v>
      </c>
      <c r="J2156" s="95">
        <f>SUM(J2157:J2159)</f>
        <v>0</v>
      </c>
      <c r="K2156" s="95">
        <f>SUM(K2157:K2159)</f>
        <v>0</v>
      </c>
      <c r="L2156" s="95">
        <f t="shared" si="906"/>
        <v>0</v>
      </c>
      <c r="M2156" s="95">
        <f>SUM(M2157:M2159)</f>
        <v>15000000000</v>
      </c>
      <c r="N2156" s="95">
        <f t="shared" ref="N2156:Q2156" si="911">SUM(N2157:N2159)</f>
        <v>10666109521.560001</v>
      </c>
      <c r="O2156" s="95">
        <f t="shared" si="911"/>
        <v>9680234016.7600002</v>
      </c>
      <c r="P2156" s="95">
        <f t="shared" si="911"/>
        <v>6180222005.0700006</v>
      </c>
      <c r="Q2156" s="97">
        <f t="shared" si="911"/>
        <v>6176072990.0700006</v>
      </c>
    </row>
    <row r="2157" spans="1:17" ht="18.600000000000001" thickBot="1" x14ac:dyDescent="0.35">
      <c r="A2157" s="118" t="s">
        <v>444</v>
      </c>
      <c r="B2157" s="20" t="s">
        <v>259</v>
      </c>
      <c r="C2157" s="21" t="s">
        <v>175</v>
      </c>
      <c r="D2157" s="21">
        <v>11</v>
      </c>
      <c r="E2157" s="21" t="s">
        <v>22</v>
      </c>
      <c r="F2157" s="88" t="s">
        <v>211</v>
      </c>
      <c r="G2157" s="90">
        <v>6455000000</v>
      </c>
      <c r="H2157" s="90">
        <v>0</v>
      </c>
      <c r="I2157" s="90">
        <v>0</v>
      </c>
      <c r="J2157" s="90">
        <v>0</v>
      </c>
      <c r="K2157" s="90">
        <v>0</v>
      </c>
      <c r="L2157" s="90">
        <f t="shared" si="906"/>
        <v>0</v>
      </c>
      <c r="M2157" s="90">
        <f>+G2157+L2157</f>
        <v>6455000000</v>
      </c>
      <c r="N2157" s="90">
        <v>6176915193.3000002</v>
      </c>
      <c r="O2157" s="90">
        <v>6176915193.3000002</v>
      </c>
      <c r="P2157" s="90">
        <v>4020859746.6100001</v>
      </c>
      <c r="Q2157" s="91">
        <v>4020859746.6100001</v>
      </c>
    </row>
    <row r="2158" spans="1:17" ht="18.600000000000001" thickBot="1" x14ac:dyDescent="0.35">
      <c r="A2158" s="118" t="s">
        <v>444</v>
      </c>
      <c r="B2158" s="20" t="s">
        <v>259</v>
      </c>
      <c r="C2158" s="21" t="s">
        <v>175</v>
      </c>
      <c r="D2158" s="21">
        <v>54</v>
      </c>
      <c r="E2158" s="21" t="s">
        <v>22</v>
      </c>
      <c r="F2158" s="88" t="s">
        <v>211</v>
      </c>
      <c r="G2158" s="90">
        <v>1000000000</v>
      </c>
      <c r="H2158" s="90">
        <v>0</v>
      </c>
      <c r="I2158" s="90">
        <v>0</v>
      </c>
      <c r="J2158" s="90">
        <v>0</v>
      </c>
      <c r="K2158" s="90">
        <v>0</v>
      </c>
      <c r="L2158" s="90">
        <f t="shared" si="906"/>
        <v>0</v>
      </c>
      <c r="M2158" s="90">
        <f>+G2158+L2158</f>
        <v>1000000000</v>
      </c>
      <c r="N2158" s="90">
        <v>990814380.79999995</v>
      </c>
      <c r="O2158" s="90">
        <v>552872846.79999995</v>
      </c>
      <c r="P2158" s="90">
        <v>278352520</v>
      </c>
      <c r="Q2158" s="91">
        <v>274203505</v>
      </c>
    </row>
    <row r="2159" spans="1:17" ht="18.600000000000001" thickBot="1" x14ac:dyDescent="0.35">
      <c r="A2159" s="118" t="s">
        <v>444</v>
      </c>
      <c r="B2159" s="20" t="s">
        <v>259</v>
      </c>
      <c r="C2159" s="21" t="s">
        <v>21</v>
      </c>
      <c r="D2159" s="21">
        <v>20</v>
      </c>
      <c r="E2159" s="21" t="s">
        <v>22</v>
      </c>
      <c r="F2159" s="88" t="s">
        <v>211</v>
      </c>
      <c r="G2159" s="90">
        <v>7545000000</v>
      </c>
      <c r="H2159" s="90">
        <v>0</v>
      </c>
      <c r="I2159" s="90">
        <v>0</v>
      </c>
      <c r="J2159" s="90">
        <v>0</v>
      </c>
      <c r="K2159" s="90">
        <v>0</v>
      </c>
      <c r="L2159" s="90">
        <f t="shared" si="906"/>
        <v>0</v>
      </c>
      <c r="M2159" s="90">
        <f>+G2159+L2159</f>
        <v>7545000000</v>
      </c>
      <c r="N2159" s="90">
        <v>3498379947.46</v>
      </c>
      <c r="O2159" s="90">
        <v>2950445976.6599998</v>
      </c>
      <c r="P2159" s="90">
        <v>1881009738.46</v>
      </c>
      <c r="Q2159" s="91">
        <v>1881009738.46</v>
      </c>
    </row>
    <row r="2160" spans="1:17" ht="63" thickBot="1" x14ac:dyDescent="0.35">
      <c r="A2160" s="118" t="s">
        <v>444</v>
      </c>
      <c r="B2160" s="15" t="s">
        <v>260</v>
      </c>
      <c r="C2160" s="53"/>
      <c r="D2160" s="53"/>
      <c r="E2160" s="21"/>
      <c r="F2160" s="85" t="s">
        <v>261</v>
      </c>
      <c r="G2160" s="95">
        <f t="shared" ref="G2160:K2162" si="912">+G2161</f>
        <v>232164420822</v>
      </c>
      <c r="H2160" s="95">
        <f t="shared" si="912"/>
        <v>0</v>
      </c>
      <c r="I2160" s="95">
        <f t="shared" si="912"/>
        <v>0</v>
      </c>
      <c r="J2160" s="95">
        <f t="shared" si="912"/>
        <v>0</v>
      </c>
      <c r="K2160" s="95">
        <f t="shared" si="912"/>
        <v>0</v>
      </c>
      <c r="L2160" s="95">
        <f t="shared" si="906"/>
        <v>0</v>
      </c>
      <c r="M2160" s="95">
        <f>+M2161</f>
        <v>232164420822</v>
      </c>
      <c r="N2160" s="95">
        <f t="shared" ref="N2160:Q2162" si="913">+N2161</f>
        <v>232164420822</v>
      </c>
      <c r="O2160" s="95">
        <f t="shared" si="913"/>
        <v>232164420822</v>
      </c>
      <c r="P2160" s="95">
        <f t="shared" si="913"/>
        <v>0</v>
      </c>
      <c r="Q2160" s="97">
        <f t="shared" si="913"/>
        <v>0</v>
      </c>
    </row>
    <row r="2161" spans="1:17" ht="63" thickBot="1" x14ac:dyDescent="0.35">
      <c r="A2161" s="118" t="s">
        <v>444</v>
      </c>
      <c r="B2161" s="15" t="s">
        <v>262</v>
      </c>
      <c r="C2161" s="21"/>
      <c r="D2161" s="21"/>
      <c r="E2161" s="21"/>
      <c r="F2161" s="104" t="s">
        <v>261</v>
      </c>
      <c r="G2161" s="95">
        <f t="shared" si="912"/>
        <v>232164420822</v>
      </c>
      <c r="H2161" s="95">
        <f t="shared" si="912"/>
        <v>0</v>
      </c>
      <c r="I2161" s="95">
        <f t="shared" si="912"/>
        <v>0</v>
      </c>
      <c r="J2161" s="95">
        <f t="shared" si="912"/>
        <v>0</v>
      </c>
      <c r="K2161" s="95">
        <f t="shared" si="912"/>
        <v>0</v>
      </c>
      <c r="L2161" s="95">
        <f t="shared" si="906"/>
        <v>0</v>
      </c>
      <c r="M2161" s="95">
        <f>+M2162</f>
        <v>232164420822</v>
      </c>
      <c r="N2161" s="95">
        <f t="shared" si="913"/>
        <v>232164420822</v>
      </c>
      <c r="O2161" s="95">
        <f t="shared" si="913"/>
        <v>232164420822</v>
      </c>
      <c r="P2161" s="95">
        <f t="shared" si="913"/>
        <v>0</v>
      </c>
      <c r="Q2161" s="97">
        <f t="shared" si="913"/>
        <v>0</v>
      </c>
    </row>
    <row r="2162" spans="1:17" ht="18.600000000000001" thickBot="1" x14ac:dyDescent="0.35">
      <c r="A2162" s="118" t="s">
        <v>444</v>
      </c>
      <c r="B2162" s="15" t="s">
        <v>263</v>
      </c>
      <c r="C2162" s="21"/>
      <c r="D2162" s="21"/>
      <c r="E2162" s="21"/>
      <c r="F2162" s="85" t="s">
        <v>221</v>
      </c>
      <c r="G2162" s="95">
        <f t="shared" si="912"/>
        <v>232164420822</v>
      </c>
      <c r="H2162" s="95">
        <f t="shared" si="912"/>
        <v>0</v>
      </c>
      <c r="I2162" s="95">
        <f t="shared" si="912"/>
        <v>0</v>
      </c>
      <c r="J2162" s="95">
        <f t="shared" si="912"/>
        <v>0</v>
      </c>
      <c r="K2162" s="95">
        <f t="shared" si="912"/>
        <v>0</v>
      </c>
      <c r="L2162" s="95">
        <f t="shared" si="906"/>
        <v>0</v>
      </c>
      <c r="M2162" s="95">
        <f>+M2163</f>
        <v>232164420822</v>
      </c>
      <c r="N2162" s="95">
        <f t="shared" si="913"/>
        <v>232164420822</v>
      </c>
      <c r="O2162" s="95">
        <f t="shared" si="913"/>
        <v>232164420822</v>
      </c>
      <c r="P2162" s="95">
        <f t="shared" si="913"/>
        <v>0</v>
      </c>
      <c r="Q2162" s="97">
        <f t="shared" si="913"/>
        <v>0</v>
      </c>
    </row>
    <row r="2163" spans="1:17" ht="18.600000000000001" thickBot="1" x14ac:dyDescent="0.35">
      <c r="A2163" s="118" t="s">
        <v>444</v>
      </c>
      <c r="B2163" s="20" t="s">
        <v>264</v>
      </c>
      <c r="C2163" s="21" t="s">
        <v>175</v>
      </c>
      <c r="D2163" s="21">
        <v>11</v>
      </c>
      <c r="E2163" s="21" t="s">
        <v>22</v>
      </c>
      <c r="F2163" s="88" t="s">
        <v>211</v>
      </c>
      <c r="G2163" s="90">
        <v>232164420822</v>
      </c>
      <c r="H2163" s="90">
        <v>0</v>
      </c>
      <c r="I2163" s="90">
        <v>0</v>
      </c>
      <c r="J2163" s="90">
        <v>0</v>
      </c>
      <c r="K2163" s="90">
        <v>0</v>
      </c>
      <c r="L2163" s="90">
        <f t="shared" si="906"/>
        <v>0</v>
      </c>
      <c r="M2163" s="90">
        <f>+G2163+L2163</f>
        <v>232164420822</v>
      </c>
      <c r="N2163" s="90">
        <v>232164420822</v>
      </c>
      <c r="O2163" s="90">
        <v>232164420822</v>
      </c>
      <c r="P2163" s="90">
        <v>0</v>
      </c>
      <c r="Q2163" s="91">
        <v>0</v>
      </c>
    </row>
    <row r="2164" spans="1:17" ht="47.4" thickBot="1" x14ac:dyDescent="0.35">
      <c r="A2164" s="118" t="s">
        <v>444</v>
      </c>
      <c r="B2164" s="15" t="s">
        <v>265</v>
      </c>
      <c r="C2164" s="53"/>
      <c r="D2164" s="53"/>
      <c r="E2164" s="53"/>
      <c r="F2164" s="85" t="s">
        <v>266</v>
      </c>
      <c r="G2164" s="95">
        <f t="shared" ref="G2164:K2166" si="914">+G2165</f>
        <v>231825213115</v>
      </c>
      <c r="H2164" s="95">
        <f t="shared" si="914"/>
        <v>0</v>
      </c>
      <c r="I2164" s="95">
        <f t="shared" si="914"/>
        <v>0</v>
      </c>
      <c r="J2164" s="95">
        <f t="shared" si="914"/>
        <v>0</v>
      </c>
      <c r="K2164" s="95">
        <f t="shared" si="914"/>
        <v>0</v>
      </c>
      <c r="L2164" s="95">
        <f t="shared" si="906"/>
        <v>0</v>
      </c>
      <c r="M2164" s="95">
        <f>+M2165</f>
        <v>231825213115</v>
      </c>
      <c r="N2164" s="95">
        <f t="shared" ref="N2164:Q2166" si="915">+N2165</f>
        <v>231825213115</v>
      </c>
      <c r="O2164" s="95">
        <f t="shared" si="915"/>
        <v>231825213115</v>
      </c>
      <c r="P2164" s="95">
        <f t="shared" si="915"/>
        <v>0</v>
      </c>
      <c r="Q2164" s="97">
        <f t="shared" si="915"/>
        <v>0</v>
      </c>
    </row>
    <row r="2165" spans="1:17" ht="47.4" thickBot="1" x14ac:dyDescent="0.35">
      <c r="A2165" s="118" t="s">
        <v>444</v>
      </c>
      <c r="B2165" s="15" t="s">
        <v>267</v>
      </c>
      <c r="C2165" s="21"/>
      <c r="D2165" s="21"/>
      <c r="E2165" s="21"/>
      <c r="F2165" s="85" t="s">
        <v>266</v>
      </c>
      <c r="G2165" s="95">
        <f t="shared" si="914"/>
        <v>231825213115</v>
      </c>
      <c r="H2165" s="95">
        <f t="shared" si="914"/>
        <v>0</v>
      </c>
      <c r="I2165" s="95">
        <f t="shared" si="914"/>
        <v>0</v>
      </c>
      <c r="J2165" s="95">
        <f t="shared" si="914"/>
        <v>0</v>
      </c>
      <c r="K2165" s="95">
        <f t="shared" si="914"/>
        <v>0</v>
      </c>
      <c r="L2165" s="95">
        <f t="shared" si="906"/>
        <v>0</v>
      </c>
      <c r="M2165" s="95">
        <f>+M2166</f>
        <v>231825213115</v>
      </c>
      <c r="N2165" s="95">
        <f t="shared" si="915"/>
        <v>231825213115</v>
      </c>
      <c r="O2165" s="95">
        <f t="shared" si="915"/>
        <v>231825213115</v>
      </c>
      <c r="P2165" s="95">
        <f t="shared" si="915"/>
        <v>0</v>
      </c>
      <c r="Q2165" s="97">
        <f t="shared" si="915"/>
        <v>0</v>
      </c>
    </row>
    <row r="2166" spans="1:17" ht="18.600000000000001" thickBot="1" x14ac:dyDescent="0.35">
      <c r="A2166" s="118" t="s">
        <v>444</v>
      </c>
      <c r="B2166" s="15" t="s">
        <v>268</v>
      </c>
      <c r="C2166" s="21"/>
      <c r="D2166" s="21"/>
      <c r="E2166" s="21"/>
      <c r="F2166" s="85" t="s">
        <v>221</v>
      </c>
      <c r="G2166" s="95">
        <f t="shared" si="914"/>
        <v>231825213115</v>
      </c>
      <c r="H2166" s="95">
        <f t="shared" si="914"/>
        <v>0</v>
      </c>
      <c r="I2166" s="95">
        <f t="shared" si="914"/>
        <v>0</v>
      </c>
      <c r="J2166" s="95">
        <f t="shared" si="914"/>
        <v>0</v>
      </c>
      <c r="K2166" s="95">
        <f t="shared" si="914"/>
        <v>0</v>
      </c>
      <c r="L2166" s="95">
        <f t="shared" si="906"/>
        <v>0</v>
      </c>
      <c r="M2166" s="95">
        <f>+M2167</f>
        <v>231825213115</v>
      </c>
      <c r="N2166" s="95">
        <f t="shared" si="915"/>
        <v>231825213115</v>
      </c>
      <c r="O2166" s="95">
        <f t="shared" si="915"/>
        <v>231825213115</v>
      </c>
      <c r="P2166" s="95">
        <f t="shared" si="915"/>
        <v>0</v>
      </c>
      <c r="Q2166" s="97">
        <f t="shared" si="915"/>
        <v>0</v>
      </c>
    </row>
    <row r="2167" spans="1:17" ht="18.600000000000001" thickBot="1" x14ac:dyDescent="0.35">
      <c r="A2167" s="118" t="s">
        <v>444</v>
      </c>
      <c r="B2167" s="20" t="s">
        <v>269</v>
      </c>
      <c r="C2167" s="21" t="s">
        <v>175</v>
      </c>
      <c r="D2167" s="21">
        <v>11</v>
      </c>
      <c r="E2167" s="21" t="s">
        <v>22</v>
      </c>
      <c r="F2167" s="88" t="s">
        <v>211</v>
      </c>
      <c r="G2167" s="90">
        <v>231825213115</v>
      </c>
      <c r="H2167" s="90">
        <v>0</v>
      </c>
      <c r="I2167" s="90">
        <v>0</v>
      </c>
      <c r="J2167" s="90">
        <v>0</v>
      </c>
      <c r="K2167" s="90">
        <v>0</v>
      </c>
      <c r="L2167" s="90">
        <f t="shared" si="906"/>
        <v>0</v>
      </c>
      <c r="M2167" s="90">
        <f>+G2167+L2167</f>
        <v>231825213115</v>
      </c>
      <c r="N2167" s="90">
        <v>231825213115</v>
      </c>
      <c r="O2167" s="90">
        <v>231825213115</v>
      </c>
      <c r="P2167" s="90">
        <v>0</v>
      </c>
      <c r="Q2167" s="91">
        <v>0</v>
      </c>
    </row>
    <row r="2168" spans="1:17" ht="63" thickBot="1" x14ac:dyDescent="0.35">
      <c r="A2168" s="118" t="s">
        <v>444</v>
      </c>
      <c r="B2168" s="15" t="s">
        <v>270</v>
      </c>
      <c r="C2168" s="53"/>
      <c r="D2168" s="53"/>
      <c r="E2168" s="53"/>
      <c r="F2168" s="85" t="s">
        <v>271</v>
      </c>
      <c r="G2168" s="95">
        <f t="shared" ref="G2168:K2170" si="916">+G2169</f>
        <v>126080065359</v>
      </c>
      <c r="H2168" s="95">
        <f t="shared" si="916"/>
        <v>0</v>
      </c>
      <c r="I2168" s="95">
        <f t="shared" si="916"/>
        <v>0</v>
      </c>
      <c r="J2168" s="95">
        <f t="shared" si="916"/>
        <v>0</v>
      </c>
      <c r="K2168" s="95">
        <f t="shared" si="916"/>
        <v>0</v>
      </c>
      <c r="L2168" s="95">
        <f t="shared" si="906"/>
        <v>0</v>
      </c>
      <c r="M2168" s="95">
        <f>+M2169</f>
        <v>126080065359</v>
      </c>
      <c r="N2168" s="95">
        <f t="shared" ref="N2168:Q2170" si="917">+N2169</f>
        <v>126080065359</v>
      </c>
      <c r="O2168" s="95">
        <f t="shared" si="917"/>
        <v>126080065359</v>
      </c>
      <c r="P2168" s="95">
        <f t="shared" si="917"/>
        <v>0</v>
      </c>
      <c r="Q2168" s="97">
        <f t="shared" si="917"/>
        <v>0</v>
      </c>
    </row>
    <row r="2169" spans="1:17" ht="63" thickBot="1" x14ac:dyDescent="0.35">
      <c r="A2169" s="118" t="s">
        <v>444</v>
      </c>
      <c r="B2169" s="15" t="s">
        <v>272</v>
      </c>
      <c r="C2169" s="21"/>
      <c r="D2169" s="21"/>
      <c r="E2169" s="21"/>
      <c r="F2169" s="104" t="s">
        <v>271</v>
      </c>
      <c r="G2169" s="95">
        <f t="shared" si="916"/>
        <v>126080065359</v>
      </c>
      <c r="H2169" s="95">
        <f t="shared" si="916"/>
        <v>0</v>
      </c>
      <c r="I2169" s="95">
        <f t="shared" si="916"/>
        <v>0</v>
      </c>
      <c r="J2169" s="95">
        <f t="shared" si="916"/>
        <v>0</v>
      </c>
      <c r="K2169" s="95">
        <f t="shared" si="916"/>
        <v>0</v>
      </c>
      <c r="L2169" s="95">
        <f t="shared" si="906"/>
        <v>0</v>
      </c>
      <c r="M2169" s="95">
        <f>+M2170</f>
        <v>126080065359</v>
      </c>
      <c r="N2169" s="95">
        <f t="shared" si="917"/>
        <v>126080065359</v>
      </c>
      <c r="O2169" s="95">
        <f t="shared" si="917"/>
        <v>126080065359</v>
      </c>
      <c r="P2169" s="95">
        <f t="shared" si="917"/>
        <v>0</v>
      </c>
      <c r="Q2169" s="97">
        <f t="shared" si="917"/>
        <v>0</v>
      </c>
    </row>
    <row r="2170" spans="1:17" ht="18.600000000000001" thickBot="1" x14ac:dyDescent="0.35">
      <c r="A2170" s="118" t="s">
        <v>444</v>
      </c>
      <c r="B2170" s="15" t="s">
        <v>273</v>
      </c>
      <c r="C2170" s="21"/>
      <c r="D2170" s="21"/>
      <c r="E2170" s="21"/>
      <c r="F2170" s="85" t="s">
        <v>221</v>
      </c>
      <c r="G2170" s="95">
        <f t="shared" si="916"/>
        <v>126080065359</v>
      </c>
      <c r="H2170" s="95">
        <f t="shared" si="916"/>
        <v>0</v>
      </c>
      <c r="I2170" s="95">
        <f t="shared" si="916"/>
        <v>0</v>
      </c>
      <c r="J2170" s="95">
        <f t="shared" si="916"/>
        <v>0</v>
      </c>
      <c r="K2170" s="95">
        <f t="shared" si="916"/>
        <v>0</v>
      </c>
      <c r="L2170" s="95">
        <f t="shared" si="906"/>
        <v>0</v>
      </c>
      <c r="M2170" s="95">
        <f>+M2171</f>
        <v>126080065359</v>
      </c>
      <c r="N2170" s="95">
        <f t="shared" si="917"/>
        <v>126080065359</v>
      </c>
      <c r="O2170" s="95">
        <f t="shared" si="917"/>
        <v>126080065359</v>
      </c>
      <c r="P2170" s="95">
        <f t="shared" si="917"/>
        <v>0</v>
      </c>
      <c r="Q2170" s="97">
        <f t="shared" si="917"/>
        <v>0</v>
      </c>
    </row>
    <row r="2171" spans="1:17" ht="18.600000000000001" thickBot="1" x14ac:dyDescent="0.35">
      <c r="A2171" s="118" t="s">
        <v>444</v>
      </c>
      <c r="B2171" s="20" t="s">
        <v>274</v>
      </c>
      <c r="C2171" s="21" t="s">
        <v>175</v>
      </c>
      <c r="D2171" s="21">
        <v>11</v>
      </c>
      <c r="E2171" s="21" t="s">
        <v>22</v>
      </c>
      <c r="F2171" s="88" t="s">
        <v>211</v>
      </c>
      <c r="G2171" s="90">
        <v>126080065359</v>
      </c>
      <c r="H2171" s="90">
        <v>0</v>
      </c>
      <c r="I2171" s="90">
        <v>0</v>
      </c>
      <c r="J2171" s="90">
        <v>0</v>
      </c>
      <c r="K2171" s="90">
        <v>0</v>
      </c>
      <c r="L2171" s="90">
        <f t="shared" si="906"/>
        <v>0</v>
      </c>
      <c r="M2171" s="90">
        <f>+G2171+L2171</f>
        <v>126080065359</v>
      </c>
      <c r="N2171" s="90">
        <v>126080065359</v>
      </c>
      <c r="O2171" s="90">
        <v>126080065359</v>
      </c>
      <c r="P2171" s="90">
        <v>0</v>
      </c>
      <c r="Q2171" s="91">
        <v>0</v>
      </c>
    </row>
    <row r="2172" spans="1:17" ht="63" thickBot="1" x14ac:dyDescent="0.35">
      <c r="A2172" s="118" t="s">
        <v>444</v>
      </c>
      <c r="B2172" s="15" t="s">
        <v>275</v>
      </c>
      <c r="C2172" s="53"/>
      <c r="D2172" s="53"/>
      <c r="E2172" s="53"/>
      <c r="F2172" s="85" t="s">
        <v>276</v>
      </c>
      <c r="G2172" s="95">
        <f t="shared" ref="G2172:K2174" si="918">+G2173</f>
        <v>91282312485</v>
      </c>
      <c r="H2172" s="95">
        <f t="shared" si="918"/>
        <v>0</v>
      </c>
      <c r="I2172" s="95">
        <f t="shared" si="918"/>
        <v>0</v>
      </c>
      <c r="J2172" s="95">
        <f t="shared" si="918"/>
        <v>0</v>
      </c>
      <c r="K2172" s="95">
        <f t="shared" si="918"/>
        <v>0</v>
      </c>
      <c r="L2172" s="95">
        <f t="shared" si="906"/>
        <v>0</v>
      </c>
      <c r="M2172" s="95">
        <f>+M2173</f>
        <v>91282312485</v>
      </c>
      <c r="N2172" s="95">
        <f t="shared" ref="N2172:Q2174" si="919">+N2173</f>
        <v>91282312485</v>
      </c>
      <c r="O2172" s="95">
        <f t="shared" si="919"/>
        <v>91282312485</v>
      </c>
      <c r="P2172" s="95">
        <f t="shared" si="919"/>
        <v>0</v>
      </c>
      <c r="Q2172" s="97">
        <f t="shared" si="919"/>
        <v>0</v>
      </c>
    </row>
    <row r="2173" spans="1:17" ht="63" thickBot="1" x14ac:dyDescent="0.35">
      <c r="A2173" s="118" t="s">
        <v>444</v>
      </c>
      <c r="B2173" s="15" t="s">
        <v>277</v>
      </c>
      <c r="C2173" s="21"/>
      <c r="D2173" s="21"/>
      <c r="E2173" s="21"/>
      <c r="F2173" s="104" t="s">
        <v>276</v>
      </c>
      <c r="G2173" s="95">
        <f t="shared" si="918"/>
        <v>91282312485</v>
      </c>
      <c r="H2173" s="95">
        <f t="shared" si="918"/>
        <v>0</v>
      </c>
      <c r="I2173" s="95">
        <f t="shared" si="918"/>
        <v>0</v>
      </c>
      <c r="J2173" s="95">
        <f t="shared" si="918"/>
        <v>0</v>
      </c>
      <c r="K2173" s="95">
        <f t="shared" si="918"/>
        <v>0</v>
      </c>
      <c r="L2173" s="95">
        <f t="shared" si="906"/>
        <v>0</v>
      </c>
      <c r="M2173" s="95">
        <f>+M2174</f>
        <v>91282312485</v>
      </c>
      <c r="N2173" s="95">
        <f t="shared" si="919"/>
        <v>91282312485</v>
      </c>
      <c r="O2173" s="95">
        <f t="shared" si="919"/>
        <v>91282312485</v>
      </c>
      <c r="P2173" s="95">
        <f t="shared" si="919"/>
        <v>0</v>
      </c>
      <c r="Q2173" s="97">
        <f t="shared" si="919"/>
        <v>0</v>
      </c>
    </row>
    <row r="2174" spans="1:17" ht="18.600000000000001" thickBot="1" x14ac:dyDescent="0.35">
      <c r="A2174" s="118" t="s">
        <v>444</v>
      </c>
      <c r="B2174" s="15" t="s">
        <v>278</v>
      </c>
      <c r="C2174" s="21"/>
      <c r="D2174" s="21"/>
      <c r="E2174" s="21"/>
      <c r="F2174" s="85" t="s">
        <v>221</v>
      </c>
      <c r="G2174" s="95">
        <f t="shared" si="918"/>
        <v>91282312485</v>
      </c>
      <c r="H2174" s="95">
        <f t="shared" si="918"/>
        <v>0</v>
      </c>
      <c r="I2174" s="95">
        <f t="shared" si="918"/>
        <v>0</v>
      </c>
      <c r="J2174" s="95">
        <f t="shared" si="918"/>
        <v>0</v>
      </c>
      <c r="K2174" s="95">
        <f t="shared" si="918"/>
        <v>0</v>
      </c>
      <c r="L2174" s="95">
        <f t="shared" si="906"/>
        <v>0</v>
      </c>
      <c r="M2174" s="95">
        <f>+M2175</f>
        <v>91282312485</v>
      </c>
      <c r="N2174" s="95">
        <f t="shared" si="919"/>
        <v>91282312485</v>
      </c>
      <c r="O2174" s="95">
        <f t="shared" si="919"/>
        <v>91282312485</v>
      </c>
      <c r="P2174" s="95">
        <f t="shared" si="919"/>
        <v>0</v>
      </c>
      <c r="Q2174" s="97">
        <f t="shared" si="919"/>
        <v>0</v>
      </c>
    </row>
    <row r="2175" spans="1:17" ht="18.600000000000001" thickBot="1" x14ac:dyDescent="0.35">
      <c r="A2175" s="118" t="s">
        <v>444</v>
      </c>
      <c r="B2175" s="20" t="s">
        <v>279</v>
      </c>
      <c r="C2175" s="21" t="s">
        <v>175</v>
      </c>
      <c r="D2175" s="21">
        <v>11</v>
      </c>
      <c r="E2175" s="21" t="s">
        <v>22</v>
      </c>
      <c r="F2175" s="88" t="s">
        <v>211</v>
      </c>
      <c r="G2175" s="90">
        <v>91282312485</v>
      </c>
      <c r="H2175" s="90">
        <v>0</v>
      </c>
      <c r="I2175" s="90">
        <v>0</v>
      </c>
      <c r="J2175" s="90">
        <v>0</v>
      </c>
      <c r="K2175" s="90">
        <v>0</v>
      </c>
      <c r="L2175" s="90">
        <f t="shared" si="906"/>
        <v>0</v>
      </c>
      <c r="M2175" s="90">
        <f>+G2175+L2175</f>
        <v>91282312485</v>
      </c>
      <c r="N2175" s="90">
        <v>91282312485</v>
      </c>
      <c r="O2175" s="90">
        <v>91282312485</v>
      </c>
      <c r="P2175" s="90">
        <v>0</v>
      </c>
      <c r="Q2175" s="91">
        <v>0</v>
      </c>
    </row>
    <row r="2176" spans="1:17" ht="78.599999999999994" thickBot="1" x14ac:dyDescent="0.35">
      <c r="A2176" s="118" t="s">
        <v>444</v>
      </c>
      <c r="B2176" s="15" t="s">
        <v>280</v>
      </c>
      <c r="C2176" s="53"/>
      <c r="D2176" s="53"/>
      <c r="E2176" s="53"/>
      <c r="F2176" s="85" t="s">
        <v>281</v>
      </c>
      <c r="G2176" s="95">
        <f t="shared" ref="G2176:K2178" si="920">+G2177</f>
        <v>175214577228</v>
      </c>
      <c r="H2176" s="95">
        <f t="shared" si="920"/>
        <v>0</v>
      </c>
      <c r="I2176" s="95">
        <f t="shared" si="920"/>
        <v>0</v>
      </c>
      <c r="J2176" s="95">
        <f t="shared" si="920"/>
        <v>0</v>
      </c>
      <c r="K2176" s="95">
        <f t="shared" si="920"/>
        <v>0</v>
      </c>
      <c r="L2176" s="95">
        <f t="shared" si="906"/>
        <v>0</v>
      </c>
      <c r="M2176" s="95">
        <f>+M2177</f>
        <v>175214577228</v>
      </c>
      <c r="N2176" s="95">
        <f t="shared" ref="N2176:Q2178" si="921">+N2177</f>
        <v>175214577228</v>
      </c>
      <c r="O2176" s="95">
        <f t="shared" si="921"/>
        <v>175214577228</v>
      </c>
      <c r="P2176" s="95">
        <f t="shared" si="921"/>
        <v>8358018752</v>
      </c>
      <c r="Q2176" s="97">
        <f t="shared" si="921"/>
        <v>8358018752</v>
      </c>
    </row>
    <row r="2177" spans="1:17" ht="78.599999999999994" thickBot="1" x14ac:dyDescent="0.35">
      <c r="A2177" s="118" t="s">
        <v>444</v>
      </c>
      <c r="B2177" s="15" t="s">
        <v>282</v>
      </c>
      <c r="C2177" s="21"/>
      <c r="D2177" s="21"/>
      <c r="E2177" s="21"/>
      <c r="F2177" s="104" t="s">
        <v>281</v>
      </c>
      <c r="G2177" s="95">
        <f t="shared" si="920"/>
        <v>175214577228</v>
      </c>
      <c r="H2177" s="95">
        <f t="shared" si="920"/>
        <v>0</v>
      </c>
      <c r="I2177" s="95">
        <f t="shared" si="920"/>
        <v>0</v>
      </c>
      <c r="J2177" s="95">
        <f t="shared" si="920"/>
        <v>0</v>
      </c>
      <c r="K2177" s="95">
        <f t="shared" si="920"/>
        <v>0</v>
      </c>
      <c r="L2177" s="95">
        <f t="shared" si="906"/>
        <v>0</v>
      </c>
      <c r="M2177" s="95">
        <f>+M2178</f>
        <v>175214577228</v>
      </c>
      <c r="N2177" s="95">
        <f t="shared" si="921"/>
        <v>175214577228</v>
      </c>
      <c r="O2177" s="95">
        <f t="shared" si="921"/>
        <v>175214577228</v>
      </c>
      <c r="P2177" s="95">
        <f t="shared" si="921"/>
        <v>8358018752</v>
      </c>
      <c r="Q2177" s="97">
        <f t="shared" si="921"/>
        <v>8358018752</v>
      </c>
    </row>
    <row r="2178" spans="1:17" ht="18.600000000000001" thickBot="1" x14ac:dyDescent="0.35">
      <c r="A2178" s="118" t="s">
        <v>444</v>
      </c>
      <c r="B2178" s="15" t="s">
        <v>283</v>
      </c>
      <c r="C2178" s="21"/>
      <c r="D2178" s="21"/>
      <c r="E2178" s="21"/>
      <c r="F2178" s="85" t="s">
        <v>221</v>
      </c>
      <c r="G2178" s="95">
        <f t="shared" si="920"/>
        <v>175214577228</v>
      </c>
      <c r="H2178" s="95">
        <f t="shared" si="920"/>
        <v>0</v>
      </c>
      <c r="I2178" s="95">
        <f t="shared" si="920"/>
        <v>0</v>
      </c>
      <c r="J2178" s="95">
        <f t="shared" si="920"/>
        <v>0</v>
      </c>
      <c r="K2178" s="95">
        <f t="shared" si="920"/>
        <v>0</v>
      </c>
      <c r="L2178" s="95">
        <f t="shared" si="906"/>
        <v>0</v>
      </c>
      <c r="M2178" s="95">
        <f>+M2179</f>
        <v>175214577228</v>
      </c>
      <c r="N2178" s="95">
        <f t="shared" si="921"/>
        <v>175214577228</v>
      </c>
      <c r="O2178" s="95">
        <f t="shared" si="921"/>
        <v>175214577228</v>
      </c>
      <c r="P2178" s="95">
        <f t="shared" si="921"/>
        <v>8358018752</v>
      </c>
      <c r="Q2178" s="97">
        <f t="shared" si="921"/>
        <v>8358018752</v>
      </c>
    </row>
    <row r="2179" spans="1:17" ht="18.600000000000001" thickBot="1" x14ac:dyDescent="0.35">
      <c r="A2179" s="118" t="s">
        <v>444</v>
      </c>
      <c r="B2179" s="20" t="s">
        <v>284</v>
      </c>
      <c r="C2179" s="21" t="s">
        <v>175</v>
      </c>
      <c r="D2179" s="21">
        <v>11</v>
      </c>
      <c r="E2179" s="21" t="s">
        <v>22</v>
      </c>
      <c r="F2179" s="88" t="s">
        <v>211</v>
      </c>
      <c r="G2179" s="90">
        <v>175214577228</v>
      </c>
      <c r="H2179" s="90">
        <v>0</v>
      </c>
      <c r="I2179" s="90">
        <v>0</v>
      </c>
      <c r="J2179" s="90">
        <v>0</v>
      </c>
      <c r="K2179" s="90">
        <v>0</v>
      </c>
      <c r="L2179" s="90">
        <f t="shared" si="906"/>
        <v>0</v>
      </c>
      <c r="M2179" s="90">
        <f>+G2179+L2179</f>
        <v>175214577228</v>
      </c>
      <c r="N2179" s="90">
        <v>175214577228</v>
      </c>
      <c r="O2179" s="90">
        <v>175214577228</v>
      </c>
      <c r="P2179" s="90">
        <v>8358018752</v>
      </c>
      <c r="Q2179" s="91">
        <v>8358018752</v>
      </c>
    </row>
    <row r="2180" spans="1:17" ht="47.4" thickBot="1" x14ac:dyDescent="0.35">
      <c r="A2180" s="118" t="s">
        <v>444</v>
      </c>
      <c r="B2180" s="15" t="s">
        <v>285</v>
      </c>
      <c r="C2180" s="53"/>
      <c r="D2180" s="53"/>
      <c r="E2180" s="53"/>
      <c r="F2180" s="85" t="s">
        <v>286</v>
      </c>
      <c r="G2180" s="95">
        <f t="shared" ref="G2180:K2182" si="922">+G2181</f>
        <v>109796058849</v>
      </c>
      <c r="H2180" s="95">
        <f t="shared" si="922"/>
        <v>0</v>
      </c>
      <c r="I2180" s="95">
        <f t="shared" si="922"/>
        <v>0</v>
      </c>
      <c r="J2180" s="95">
        <f t="shared" si="922"/>
        <v>0</v>
      </c>
      <c r="K2180" s="95">
        <f t="shared" si="922"/>
        <v>0</v>
      </c>
      <c r="L2180" s="95">
        <f t="shared" si="906"/>
        <v>0</v>
      </c>
      <c r="M2180" s="95">
        <f>+M2181</f>
        <v>109796058849</v>
      </c>
      <c r="N2180" s="95">
        <f t="shared" ref="N2180:Q2182" si="923">+N2181</f>
        <v>109796058849</v>
      </c>
      <c r="O2180" s="95">
        <f t="shared" si="923"/>
        <v>109796058849</v>
      </c>
      <c r="P2180" s="95">
        <f t="shared" si="923"/>
        <v>19071686158</v>
      </c>
      <c r="Q2180" s="97">
        <f t="shared" si="923"/>
        <v>19071686158</v>
      </c>
    </row>
    <row r="2181" spans="1:17" ht="47.4" thickBot="1" x14ac:dyDescent="0.35">
      <c r="A2181" s="118" t="s">
        <v>444</v>
      </c>
      <c r="B2181" s="15" t="s">
        <v>287</v>
      </c>
      <c r="C2181" s="21"/>
      <c r="D2181" s="21"/>
      <c r="E2181" s="21"/>
      <c r="F2181" s="104" t="s">
        <v>286</v>
      </c>
      <c r="G2181" s="95">
        <f t="shared" si="922"/>
        <v>109796058849</v>
      </c>
      <c r="H2181" s="95">
        <f t="shared" si="922"/>
        <v>0</v>
      </c>
      <c r="I2181" s="95">
        <f t="shared" si="922"/>
        <v>0</v>
      </c>
      <c r="J2181" s="95">
        <f t="shared" si="922"/>
        <v>0</v>
      </c>
      <c r="K2181" s="95">
        <f t="shared" si="922"/>
        <v>0</v>
      </c>
      <c r="L2181" s="95">
        <f t="shared" si="906"/>
        <v>0</v>
      </c>
      <c r="M2181" s="95">
        <f>+M2182</f>
        <v>109796058849</v>
      </c>
      <c r="N2181" s="95">
        <f t="shared" si="923"/>
        <v>109796058849</v>
      </c>
      <c r="O2181" s="95">
        <f t="shared" si="923"/>
        <v>109796058849</v>
      </c>
      <c r="P2181" s="95">
        <f t="shared" si="923"/>
        <v>19071686158</v>
      </c>
      <c r="Q2181" s="97">
        <f t="shared" si="923"/>
        <v>19071686158</v>
      </c>
    </row>
    <row r="2182" spans="1:17" ht="18.600000000000001" thickBot="1" x14ac:dyDescent="0.35">
      <c r="A2182" s="118" t="s">
        <v>444</v>
      </c>
      <c r="B2182" s="15" t="s">
        <v>288</v>
      </c>
      <c r="C2182" s="21"/>
      <c r="D2182" s="21"/>
      <c r="E2182" s="21"/>
      <c r="F2182" s="85" t="s">
        <v>221</v>
      </c>
      <c r="G2182" s="95">
        <f t="shared" si="922"/>
        <v>109796058849</v>
      </c>
      <c r="H2182" s="95">
        <f t="shared" si="922"/>
        <v>0</v>
      </c>
      <c r="I2182" s="95">
        <f t="shared" si="922"/>
        <v>0</v>
      </c>
      <c r="J2182" s="95">
        <f t="shared" si="922"/>
        <v>0</v>
      </c>
      <c r="K2182" s="95">
        <f t="shared" si="922"/>
        <v>0</v>
      </c>
      <c r="L2182" s="95">
        <f t="shared" si="906"/>
        <v>0</v>
      </c>
      <c r="M2182" s="95">
        <f>+M2183</f>
        <v>109796058849</v>
      </c>
      <c r="N2182" s="95">
        <f t="shared" si="923"/>
        <v>109796058849</v>
      </c>
      <c r="O2182" s="95">
        <f t="shared" si="923"/>
        <v>109796058849</v>
      </c>
      <c r="P2182" s="95">
        <f t="shared" si="923"/>
        <v>19071686158</v>
      </c>
      <c r="Q2182" s="97">
        <f t="shared" si="923"/>
        <v>19071686158</v>
      </c>
    </row>
    <row r="2183" spans="1:17" ht="18.600000000000001" thickBot="1" x14ac:dyDescent="0.35">
      <c r="A2183" s="118" t="s">
        <v>444</v>
      </c>
      <c r="B2183" s="20" t="s">
        <v>289</v>
      </c>
      <c r="C2183" s="53" t="s">
        <v>175</v>
      </c>
      <c r="D2183" s="53">
        <v>11</v>
      </c>
      <c r="E2183" s="21" t="s">
        <v>22</v>
      </c>
      <c r="F2183" s="88" t="s">
        <v>211</v>
      </c>
      <c r="G2183" s="90">
        <v>109796058849</v>
      </c>
      <c r="H2183" s="90">
        <v>0</v>
      </c>
      <c r="I2183" s="90">
        <v>0</v>
      </c>
      <c r="J2183" s="90">
        <v>0</v>
      </c>
      <c r="K2183" s="90">
        <v>0</v>
      </c>
      <c r="L2183" s="90">
        <f t="shared" si="906"/>
        <v>0</v>
      </c>
      <c r="M2183" s="90">
        <f>+G2183+L2183</f>
        <v>109796058849</v>
      </c>
      <c r="N2183" s="90">
        <v>109796058849</v>
      </c>
      <c r="O2183" s="90">
        <v>109796058849</v>
      </c>
      <c r="P2183" s="90">
        <v>19071686158</v>
      </c>
      <c r="Q2183" s="91">
        <v>19071686158</v>
      </c>
    </row>
    <row r="2184" spans="1:17" ht="63" thickBot="1" x14ac:dyDescent="0.35">
      <c r="A2184" s="118" t="s">
        <v>444</v>
      </c>
      <c r="B2184" s="15" t="s">
        <v>290</v>
      </c>
      <c r="C2184" s="53"/>
      <c r="D2184" s="53"/>
      <c r="E2184" s="53"/>
      <c r="F2184" s="85" t="s">
        <v>291</v>
      </c>
      <c r="G2184" s="95">
        <f t="shared" ref="G2184:K2186" si="924">+G2185</f>
        <v>216924287600</v>
      </c>
      <c r="H2184" s="95">
        <f t="shared" si="924"/>
        <v>0</v>
      </c>
      <c r="I2184" s="95">
        <f t="shared" si="924"/>
        <v>0</v>
      </c>
      <c r="J2184" s="95">
        <f t="shared" si="924"/>
        <v>0</v>
      </c>
      <c r="K2184" s="95">
        <f t="shared" si="924"/>
        <v>0</v>
      </c>
      <c r="L2184" s="95">
        <f t="shared" si="906"/>
        <v>0</v>
      </c>
      <c r="M2184" s="95">
        <f>+M2185</f>
        <v>216924287600</v>
      </c>
      <c r="N2184" s="95">
        <f t="shared" ref="N2184:Q2186" si="925">+N2185</f>
        <v>216924287600</v>
      </c>
      <c r="O2184" s="95">
        <f t="shared" si="925"/>
        <v>216924287600</v>
      </c>
      <c r="P2184" s="95">
        <f t="shared" si="925"/>
        <v>14013027754</v>
      </c>
      <c r="Q2184" s="97">
        <f t="shared" si="925"/>
        <v>14013027754</v>
      </c>
    </row>
    <row r="2185" spans="1:17" ht="63" thickBot="1" x14ac:dyDescent="0.35">
      <c r="A2185" s="118" t="s">
        <v>444</v>
      </c>
      <c r="B2185" s="15" t="s">
        <v>292</v>
      </c>
      <c r="C2185" s="21"/>
      <c r="D2185" s="21"/>
      <c r="E2185" s="21"/>
      <c r="F2185" s="104" t="s">
        <v>291</v>
      </c>
      <c r="G2185" s="95">
        <f t="shared" si="924"/>
        <v>216924287600</v>
      </c>
      <c r="H2185" s="95">
        <f t="shared" si="924"/>
        <v>0</v>
      </c>
      <c r="I2185" s="95">
        <f t="shared" si="924"/>
        <v>0</v>
      </c>
      <c r="J2185" s="95">
        <f t="shared" si="924"/>
        <v>0</v>
      </c>
      <c r="K2185" s="95">
        <f t="shared" si="924"/>
        <v>0</v>
      </c>
      <c r="L2185" s="95">
        <f t="shared" si="906"/>
        <v>0</v>
      </c>
      <c r="M2185" s="95">
        <f>+M2186</f>
        <v>216924287600</v>
      </c>
      <c r="N2185" s="95">
        <f t="shared" si="925"/>
        <v>216924287600</v>
      </c>
      <c r="O2185" s="95">
        <f t="shared" si="925"/>
        <v>216924287600</v>
      </c>
      <c r="P2185" s="95">
        <f t="shared" si="925"/>
        <v>14013027754</v>
      </c>
      <c r="Q2185" s="97">
        <f t="shared" si="925"/>
        <v>14013027754</v>
      </c>
    </row>
    <row r="2186" spans="1:17" ht="18.600000000000001" thickBot="1" x14ac:dyDescent="0.35">
      <c r="A2186" s="118" t="s">
        <v>444</v>
      </c>
      <c r="B2186" s="15" t="s">
        <v>293</v>
      </c>
      <c r="C2186" s="21"/>
      <c r="D2186" s="21"/>
      <c r="E2186" s="21"/>
      <c r="F2186" s="85" t="s">
        <v>221</v>
      </c>
      <c r="G2186" s="95">
        <f t="shared" si="924"/>
        <v>216924287600</v>
      </c>
      <c r="H2186" s="95">
        <f t="shared" si="924"/>
        <v>0</v>
      </c>
      <c r="I2186" s="95">
        <f t="shared" si="924"/>
        <v>0</v>
      </c>
      <c r="J2186" s="95">
        <f t="shared" si="924"/>
        <v>0</v>
      </c>
      <c r="K2186" s="95">
        <f t="shared" si="924"/>
        <v>0</v>
      </c>
      <c r="L2186" s="95">
        <f t="shared" si="906"/>
        <v>0</v>
      </c>
      <c r="M2186" s="95">
        <f>+M2187</f>
        <v>216924287600</v>
      </c>
      <c r="N2186" s="95">
        <f t="shared" si="925"/>
        <v>216924287600</v>
      </c>
      <c r="O2186" s="95">
        <f t="shared" si="925"/>
        <v>216924287600</v>
      </c>
      <c r="P2186" s="95">
        <f t="shared" si="925"/>
        <v>14013027754</v>
      </c>
      <c r="Q2186" s="97">
        <f t="shared" si="925"/>
        <v>14013027754</v>
      </c>
    </row>
    <row r="2187" spans="1:17" ht="18.600000000000001" thickBot="1" x14ac:dyDescent="0.35">
      <c r="A2187" s="118" t="s">
        <v>444</v>
      </c>
      <c r="B2187" s="20" t="s">
        <v>294</v>
      </c>
      <c r="C2187" s="21" t="s">
        <v>175</v>
      </c>
      <c r="D2187" s="21">
        <v>11</v>
      </c>
      <c r="E2187" s="21" t="s">
        <v>22</v>
      </c>
      <c r="F2187" s="88" t="s">
        <v>211</v>
      </c>
      <c r="G2187" s="90">
        <v>216924287600</v>
      </c>
      <c r="H2187" s="90">
        <v>0</v>
      </c>
      <c r="I2187" s="90">
        <v>0</v>
      </c>
      <c r="J2187" s="90">
        <v>0</v>
      </c>
      <c r="K2187" s="90">
        <v>0</v>
      </c>
      <c r="L2187" s="90">
        <f t="shared" si="906"/>
        <v>0</v>
      </c>
      <c r="M2187" s="90">
        <f>+G2187+L2187</f>
        <v>216924287600</v>
      </c>
      <c r="N2187" s="90">
        <v>216924287600</v>
      </c>
      <c r="O2187" s="90">
        <v>216924287600</v>
      </c>
      <c r="P2187" s="90">
        <v>14013027754</v>
      </c>
      <c r="Q2187" s="91">
        <v>14013027754</v>
      </c>
    </row>
    <row r="2188" spans="1:17" ht="63" thickBot="1" x14ac:dyDescent="0.35">
      <c r="A2188" s="118" t="s">
        <v>444</v>
      </c>
      <c r="B2188" s="15" t="s">
        <v>295</v>
      </c>
      <c r="C2188" s="53"/>
      <c r="D2188" s="53"/>
      <c r="E2188" s="53"/>
      <c r="F2188" s="85" t="s">
        <v>296</v>
      </c>
      <c r="G2188" s="95">
        <f t="shared" ref="G2188:K2190" si="926">+G2189</f>
        <v>263086153404</v>
      </c>
      <c r="H2188" s="95">
        <f t="shared" si="926"/>
        <v>0</v>
      </c>
      <c r="I2188" s="95">
        <f t="shared" si="926"/>
        <v>0</v>
      </c>
      <c r="J2188" s="95">
        <f t="shared" si="926"/>
        <v>0</v>
      </c>
      <c r="K2188" s="95">
        <f t="shared" si="926"/>
        <v>0</v>
      </c>
      <c r="L2188" s="95">
        <f t="shared" si="906"/>
        <v>0</v>
      </c>
      <c r="M2188" s="95">
        <f>+M2189</f>
        <v>263086153404</v>
      </c>
      <c r="N2188" s="95">
        <f t="shared" ref="N2188:Q2190" si="927">+N2189</f>
        <v>263086153404</v>
      </c>
      <c r="O2188" s="95">
        <f t="shared" si="927"/>
        <v>263086153404</v>
      </c>
      <c r="P2188" s="95">
        <f t="shared" si="927"/>
        <v>0</v>
      </c>
      <c r="Q2188" s="97">
        <f t="shared" si="927"/>
        <v>0</v>
      </c>
    </row>
    <row r="2189" spans="1:17" ht="63" thickBot="1" x14ac:dyDescent="0.35">
      <c r="A2189" s="118" t="s">
        <v>444</v>
      </c>
      <c r="B2189" s="15" t="s">
        <v>297</v>
      </c>
      <c r="C2189" s="21"/>
      <c r="D2189" s="21"/>
      <c r="E2189" s="21"/>
      <c r="F2189" s="104" t="s">
        <v>296</v>
      </c>
      <c r="G2189" s="95">
        <f t="shared" si="926"/>
        <v>263086153404</v>
      </c>
      <c r="H2189" s="95">
        <f t="shared" si="926"/>
        <v>0</v>
      </c>
      <c r="I2189" s="95">
        <f t="shared" si="926"/>
        <v>0</v>
      </c>
      <c r="J2189" s="95">
        <f t="shared" si="926"/>
        <v>0</v>
      </c>
      <c r="K2189" s="95">
        <f t="shared" si="926"/>
        <v>0</v>
      </c>
      <c r="L2189" s="95">
        <f t="shared" si="906"/>
        <v>0</v>
      </c>
      <c r="M2189" s="95">
        <f>+M2190</f>
        <v>263086153404</v>
      </c>
      <c r="N2189" s="95">
        <f t="shared" si="927"/>
        <v>263086153404</v>
      </c>
      <c r="O2189" s="95">
        <f t="shared" si="927"/>
        <v>263086153404</v>
      </c>
      <c r="P2189" s="95">
        <f t="shared" si="927"/>
        <v>0</v>
      </c>
      <c r="Q2189" s="97">
        <f t="shared" si="927"/>
        <v>0</v>
      </c>
    </row>
    <row r="2190" spans="1:17" ht="18.600000000000001" thickBot="1" x14ac:dyDescent="0.35">
      <c r="A2190" s="118" t="s">
        <v>444</v>
      </c>
      <c r="B2190" s="15" t="s">
        <v>298</v>
      </c>
      <c r="C2190" s="21"/>
      <c r="D2190" s="21"/>
      <c r="E2190" s="21"/>
      <c r="F2190" s="85" t="s">
        <v>221</v>
      </c>
      <c r="G2190" s="95">
        <f t="shared" si="926"/>
        <v>263086153404</v>
      </c>
      <c r="H2190" s="95">
        <f t="shared" si="926"/>
        <v>0</v>
      </c>
      <c r="I2190" s="95">
        <f t="shared" si="926"/>
        <v>0</v>
      </c>
      <c r="J2190" s="95">
        <f t="shared" si="926"/>
        <v>0</v>
      </c>
      <c r="K2190" s="95">
        <f t="shared" si="926"/>
        <v>0</v>
      </c>
      <c r="L2190" s="95">
        <f t="shared" si="906"/>
        <v>0</v>
      </c>
      <c r="M2190" s="95">
        <f>+M2191</f>
        <v>263086153404</v>
      </c>
      <c r="N2190" s="95">
        <f t="shared" si="927"/>
        <v>263086153404</v>
      </c>
      <c r="O2190" s="95">
        <f t="shared" si="927"/>
        <v>263086153404</v>
      </c>
      <c r="P2190" s="95">
        <f t="shared" si="927"/>
        <v>0</v>
      </c>
      <c r="Q2190" s="97">
        <f t="shared" si="927"/>
        <v>0</v>
      </c>
    </row>
    <row r="2191" spans="1:17" ht="18.600000000000001" thickBot="1" x14ac:dyDescent="0.35">
      <c r="A2191" s="118" t="s">
        <v>444</v>
      </c>
      <c r="B2191" s="20" t="s">
        <v>299</v>
      </c>
      <c r="C2191" s="21" t="s">
        <v>175</v>
      </c>
      <c r="D2191" s="21">
        <v>11</v>
      </c>
      <c r="E2191" s="21" t="s">
        <v>22</v>
      </c>
      <c r="F2191" s="88" t="s">
        <v>211</v>
      </c>
      <c r="G2191" s="90">
        <v>263086153404</v>
      </c>
      <c r="H2191" s="90">
        <v>0</v>
      </c>
      <c r="I2191" s="90">
        <v>0</v>
      </c>
      <c r="J2191" s="90">
        <v>0</v>
      </c>
      <c r="K2191" s="90">
        <v>0</v>
      </c>
      <c r="L2191" s="90">
        <f t="shared" si="906"/>
        <v>0</v>
      </c>
      <c r="M2191" s="90">
        <f>+G2191+L2191</f>
        <v>263086153404</v>
      </c>
      <c r="N2191" s="90">
        <v>263086153404</v>
      </c>
      <c r="O2191" s="90">
        <v>263086153404</v>
      </c>
      <c r="P2191" s="90">
        <v>0</v>
      </c>
      <c r="Q2191" s="91">
        <v>0</v>
      </c>
    </row>
    <row r="2192" spans="1:17" ht="63" thickBot="1" x14ac:dyDescent="0.35">
      <c r="A2192" s="118" t="s">
        <v>444</v>
      </c>
      <c r="B2192" s="15" t="s">
        <v>300</v>
      </c>
      <c r="C2192" s="53"/>
      <c r="D2192" s="53"/>
      <c r="E2192" s="53"/>
      <c r="F2192" s="85" t="s">
        <v>301</v>
      </c>
      <c r="G2192" s="95">
        <f t="shared" ref="G2192:K2194" si="928">+G2193</f>
        <v>138383140985</v>
      </c>
      <c r="H2192" s="95">
        <f t="shared" si="928"/>
        <v>0</v>
      </c>
      <c r="I2192" s="95">
        <f t="shared" si="928"/>
        <v>0</v>
      </c>
      <c r="J2192" s="95">
        <f t="shared" si="928"/>
        <v>0</v>
      </c>
      <c r="K2192" s="95">
        <f t="shared" si="928"/>
        <v>0</v>
      </c>
      <c r="L2192" s="95">
        <f t="shared" si="906"/>
        <v>0</v>
      </c>
      <c r="M2192" s="95">
        <f>+M2193</f>
        <v>138383140985</v>
      </c>
      <c r="N2192" s="95">
        <f t="shared" ref="N2192:Q2194" si="929">+N2193</f>
        <v>138383140985</v>
      </c>
      <c r="O2192" s="95">
        <f t="shared" si="929"/>
        <v>138383140985</v>
      </c>
      <c r="P2192" s="95">
        <f t="shared" si="929"/>
        <v>27914520438</v>
      </c>
      <c r="Q2192" s="97">
        <f t="shared" si="929"/>
        <v>27914520438</v>
      </c>
    </row>
    <row r="2193" spans="1:17" ht="63" thickBot="1" x14ac:dyDescent="0.35">
      <c r="A2193" s="118" t="s">
        <v>444</v>
      </c>
      <c r="B2193" s="15" t="s">
        <v>302</v>
      </c>
      <c r="C2193" s="21"/>
      <c r="D2193" s="21"/>
      <c r="E2193" s="21"/>
      <c r="F2193" s="104" t="s">
        <v>301</v>
      </c>
      <c r="G2193" s="95">
        <f t="shared" si="928"/>
        <v>138383140985</v>
      </c>
      <c r="H2193" s="95">
        <f t="shared" si="928"/>
        <v>0</v>
      </c>
      <c r="I2193" s="95">
        <f t="shared" si="928"/>
        <v>0</v>
      </c>
      <c r="J2193" s="95">
        <f t="shared" si="928"/>
        <v>0</v>
      </c>
      <c r="K2193" s="95">
        <f t="shared" si="928"/>
        <v>0</v>
      </c>
      <c r="L2193" s="95">
        <f t="shared" si="906"/>
        <v>0</v>
      </c>
      <c r="M2193" s="95">
        <f>+M2194</f>
        <v>138383140985</v>
      </c>
      <c r="N2193" s="95">
        <f t="shared" si="929"/>
        <v>138383140985</v>
      </c>
      <c r="O2193" s="95">
        <f t="shared" si="929"/>
        <v>138383140985</v>
      </c>
      <c r="P2193" s="95">
        <f t="shared" si="929"/>
        <v>27914520438</v>
      </c>
      <c r="Q2193" s="97">
        <f t="shared" si="929"/>
        <v>27914520438</v>
      </c>
    </row>
    <row r="2194" spans="1:17" ht="18.600000000000001" thickBot="1" x14ac:dyDescent="0.35">
      <c r="A2194" s="118" t="s">
        <v>444</v>
      </c>
      <c r="B2194" s="15" t="s">
        <v>303</v>
      </c>
      <c r="C2194" s="21"/>
      <c r="D2194" s="21"/>
      <c r="E2194" s="21"/>
      <c r="F2194" s="85" t="s">
        <v>221</v>
      </c>
      <c r="G2194" s="95">
        <f t="shared" si="928"/>
        <v>138383140985</v>
      </c>
      <c r="H2194" s="95">
        <f t="shared" si="928"/>
        <v>0</v>
      </c>
      <c r="I2194" s="95">
        <f t="shared" si="928"/>
        <v>0</v>
      </c>
      <c r="J2194" s="95">
        <f t="shared" si="928"/>
        <v>0</v>
      </c>
      <c r="K2194" s="95">
        <f t="shared" si="928"/>
        <v>0</v>
      </c>
      <c r="L2194" s="95">
        <f t="shared" si="906"/>
        <v>0</v>
      </c>
      <c r="M2194" s="95">
        <f>+M2195</f>
        <v>138383140985</v>
      </c>
      <c r="N2194" s="95">
        <f t="shared" si="929"/>
        <v>138383140985</v>
      </c>
      <c r="O2194" s="95">
        <f t="shared" si="929"/>
        <v>138383140985</v>
      </c>
      <c r="P2194" s="95">
        <f t="shared" si="929"/>
        <v>27914520438</v>
      </c>
      <c r="Q2194" s="97">
        <f t="shared" si="929"/>
        <v>27914520438</v>
      </c>
    </row>
    <row r="2195" spans="1:17" ht="18.600000000000001" thickBot="1" x14ac:dyDescent="0.35">
      <c r="A2195" s="118" t="s">
        <v>444</v>
      </c>
      <c r="B2195" s="20" t="s">
        <v>304</v>
      </c>
      <c r="C2195" s="21" t="s">
        <v>175</v>
      </c>
      <c r="D2195" s="21">
        <v>11</v>
      </c>
      <c r="E2195" s="21" t="s">
        <v>22</v>
      </c>
      <c r="F2195" s="88" t="s">
        <v>211</v>
      </c>
      <c r="G2195" s="90">
        <v>138383140985</v>
      </c>
      <c r="H2195" s="90">
        <v>0</v>
      </c>
      <c r="I2195" s="90">
        <v>0</v>
      </c>
      <c r="J2195" s="90">
        <v>0</v>
      </c>
      <c r="K2195" s="90">
        <v>0</v>
      </c>
      <c r="L2195" s="90">
        <f t="shared" si="906"/>
        <v>0</v>
      </c>
      <c r="M2195" s="90">
        <f>+G2195+L2195</f>
        <v>138383140985</v>
      </c>
      <c r="N2195" s="90">
        <v>138383140985</v>
      </c>
      <c r="O2195" s="90">
        <v>138383140985</v>
      </c>
      <c r="P2195" s="90">
        <v>27914520438</v>
      </c>
      <c r="Q2195" s="91">
        <v>27914520438</v>
      </c>
    </row>
    <row r="2196" spans="1:17" ht="63" thickBot="1" x14ac:dyDescent="0.35">
      <c r="A2196" s="118" t="s">
        <v>444</v>
      </c>
      <c r="B2196" s="15" t="s">
        <v>305</v>
      </c>
      <c r="C2196" s="53"/>
      <c r="D2196" s="53"/>
      <c r="E2196" s="53"/>
      <c r="F2196" s="85" t="s">
        <v>306</v>
      </c>
      <c r="G2196" s="95">
        <f t="shared" ref="G2196:K2198" si="930">+G2197</f>
        <v>325658709524</v>
      </c>
      <c r="H2196" s="95">
        <f t="shared" si="930"/>
        <v>0</v>
      </c>
      <c r="I2196" s="95">
        <f t="shared" si="930"/>
        <v>0</v>
      </c>
      <c r="J2196" s="95">
        <f t="shared" si="930"/>
        <v>0</v>
      </c>
      <c r="K2196" s="95">
        <f t="shared" si="930"/>
        <v>0</v>
      </c>
      <c r="L2196" s="95">
        <f t="shared" si="906"/>
        <v>0</v>
      </c>
      <c r="M2196" s="95">
        <f>+M2197</f>
        <v>325658709524</v>
      </c>
      <c r="N2196" s="95">
        <f t="shared" ref="N2196:Q2198" si="931">+N2197</f>
        <v>325658709524</v>
      </c>
      <c r="O2196" s="95">
        <f t="shared" si="931"/>
        <v>325658709524</v>
      </c>
      <c r="P2196" s="95">
        <f t="shared" si="931"/>
        <v>0</v>
      </c>
      <c r="Q2196" s="97">
        <f t="shared" si="931"/>
        <v>0</v>
      </c>
    </row>
    <row r="2197" spans="1:17" ht="63" thickBot="1" x14ac:dyDescent="0.35">
      <c r="A2197" s="118" t="s">
        <v>444</v>
      </c>
      <c r="B2197" s="15" t="s">
        <v>307</v>
      </c>
      <c r="C2197" s="21"/>
      <c r="D2197" s="21"/>
      <c r="E2197" s="21"/>
      <c r="F2197" s="104" t="s">
        <v>306</v>
      </c>
      <c r="G2197" s="95">
        <f t="shared" si="930"/>
        <v>325658709524</v>
      </c>
      <c r="H2197" s="95">
        <f t="shared" si="930"/>
        <v>0</v>
      </c>
      <c r="I2197" s="95">
        <f t="shared" si="930"/>
        <v>0</v>
      </c>
      <c r="J2197" s="95">
        <f t="shared" si="930"/>
        <v>0</v>
      </c>
      <c r="K2197" s="95">
        <f t="shared" si="930"/>
        <v>0</v>
      </c>
      <c r="L2197" s="95">
        <f t="shared" si="906"/>
        <v>0</v>
      </c>
      <c r="M2197" s="95">
        <f>+M2198</f>
        <v>325658709524</v>
      </c>
      <c r="N2197" s="95">
        <f t="shared" si="931"/>
        <v>325658709524</v>
      </c>
      <c r="O2197" s="95">
        <f t="shared" si="931"/>
        <v>325658709524</v>
      </c>
      <c r="P2197" s="95">
        <f t="shared" si="931"/>
        <v>0</v>
      </c>
      <c r="Q2197" s="97">
        <f t="shared" si="931"/>
        <v>0</v>
      </c>
    </row>
    <row r="2198" spans="1:17" ht="18.600000000000001" thickBot="1" x14ac:dyDescent="0.35">
      <c r="A2198" s="118" t="s">
        <v>444</v>
      </c>
      <c r="B2198" s="15" t="s">
        <v>308</v>
      </c>
      <c r="C2198" s="21"/>
      <c r="D2198" s="21"/>
      <c r="E2198" s="21"/>
      <c r="F2198" s="85" t="s">
        <v>221</v>
      </c>
      <c r="G2198" s="95">
        <f t="shared" si="930"/>
        <v>325658709524</v>
      </c>
      <c r="H2198" s="95">
        <f t="shared" si="930"/>
        <v>0</v>
      </c>
      <c r="I2198" s="95">
        <f t="shared" si="930"/>
        <v>0</v>
      </c>
      <c r="J2198" s="95">
        <f t="shared" si="930"/>
        <v>0</v>
      </c>
      <c r="K2198" s="95">
        <f t="shared" si="930"/>
        <v>0</v>
      </c>
      <c r="L2198" s="95">
        <f t="shared" si="906"/>
        <v>0</v>
      </c>
      <c r="M2198" s="95">
        <f>+M2199</f>
        <v>325658709524</v>
      </c>
      <c r="N2198" s="95">
        <f t="shared" si="931"/>
        <v>325658709524</v>
      </c>
      <c r="O2198" s="95">
        <f t="shared" si="931"/>
        <v>325658709524</v>
      </c>
      <c r="P2198" s="95">
        <f t="shared" si="931"/>
        <v>0</v>
      </c>
      <c r="Q2198" s="97">
        <f t="shared" si="931"/>
        <v>0</v>
      </c>
    </row>
    <row r="2199" spans="1:17" ht="18.600000000000001" thickBot="1" x14ac:dyDescent="0.35">
      <c r="A2199" s="118" t="s">
        <v>444</v>
      </c>
      <c r="B2199" s="20" t="s">
        <v>309</v>
      </c>
      <c r="C2199" s="21" t="s">
        <v>175</v>
      </c>
      <c r="D2199" s="21">
        <v>11</v>
      </c>
      <c r="E2199" s="21" t="s">
        <v>22</v>
      </c>
      <c r="F2199" s="88" t="s">
        <v>211</v>
      </c>
      <c r="G2199" s="90">
        <v>325658709524</v>
      </c>
      <c r="H2199" s="90">
        <v>0</v>
      </c>
      <c r="I2199" s="90">
        <v>0</v>
      </c>
      <c r="J2199" s="90">
        <v>0</v>
      </c>
      <c r="K2199" s="90">
        <v>0</v>
      </c>
      <c r="L2199" s="90">
        <f t="shared" si="906"/>
        <v>0</v>
      </c>
      <c r="M2199" s="90">
        <f>+G2199+L2199</f>
        <v>325658709524</v>
      </c>
      <c r="N2199" s="90">
        <v>325658709524</v>
      </c>
      <c r="O2199" s="90">
        <v>325658709524</v>
      </c>
      <c r="P2199" s="90">
        <v>0</v>
      </c>
      <c r="Q2199" s="91">
        <v>0</v>
      </c>
    </row>
    <row r="2200" spans="1:17" ht="63" thickBot="1" x14ac:dyDescent="0.35">
      <c r="A2200" s="118" t="s">
        <v>444</v>
      </c>
      <c r="B2200" s="15" t="s">
        <v>310</v>
      </c>
      <c r="C2200" s="53"/>
      <c r="D2200" s="53"/>
      <c r="E2200" s="53"/>
      <c r="F2200" s="85" t="s">
        <v>311</v>
      </c>
      <c r="G2200" s="95">
        <f t="shared" ref="G2200:K2202" si="932">+G2201</f>
        <v>101620433497</v>
      </c>
      <c r="H2200" s="95">
        <f t="shared" si="932"/>
        <v>0</v>
      </c>
      <c r="I2200" s="95">
        <f t="shared" si="932"/>
        <v>0</v>
      </c>
      <c r="J2200" s="95">
        <f t="shared" si="932"/>
        <v>0</v>
      </c>
      <c r="K2200" s="95">
        <f t="shared" si="932"/>
        <v>0</v>
      </c>
      <c r="L2200" s="95">
        <f t="shared" si="906"/>
        <v>0</v>
      </c>
      <c r="M2200" s="95">
        <f>+M2201</f>
        <v>101620433497</v>
      </c>
      <c r="N2200" s="95">
        <f t="shared" ref="N2200:Q2202" si="933">+N2201</f>
        <v>101620433497</v>
      </c>
      <c r="O2200" s="95">
        <f t="shared" si="933"/>
        <v>101620433497</v>
      </c>
      <c r="P2200" s="95">
        <f t="shared" si="933"/>
        <v>89796372</v>
      </c>
      <c r="Q2200" s="97">
        <f t="shared" si="933"/>
        <v>89796372</v>
      </c>
    </row>
    <row r="2201" spans="1:17" ht="63" thickBot="1" x14ac:dyDescent="0.35">
      <c r="A2201" s="118" t="s">
        <v>444</v>
      </c>
      <c r="B2201" s="15" t="s">
        <v>312</v>
      </c>
      <c r="C2201" s="21"/>
      <c r="D2201" s="21"/>
      <c r="E2201" s="21"/>
      <c r="F2201" s="104" t="s">
        <v>311</v>
      </c>
      <c r="G2201" s="95">
        <f t="shared" si="932"/>
        <v>101620433497</v>
      </c>
      <c r="H2201" s="95">
        <f t="shared" si="932"/>
        <v>0</v>
      </c>
      <c r="I2201" s="95">
        <f t="shared" si="932"/>
        <v>0</v>
      </c>
      <c r="J2201" s="95">
        <f t="shared" si="932"/>
        <v>0</v>
      </c>
      <c r="K2201" s="95">
        <f t="shared" si="932"/>
        <v>0</v>
      </c>
      <c r="L2201" s="95">
        <f t="shared" si="906"/>
        <v>0</v>
      </c>
      <c r="M2201" s="95">
        <f>+M2202</f>
        <v>101620433497</v>
      </c>
      <c r="N2201" s="95">
        <f t="shared" si="933"/>
        <v>101620433497</v>
      </c>
      <c r="O2201" s="95">
        <f t="shared" si="933"/>
        <v>101620433497</v>
      </c>
      <c r="P2201" s="95">
        <f t="shared" si="933"/>
        <v>89796372</v>
      </c>
      <c r="Q2201" s="97">
        <f t="shared" si="933"/>
        <v>89796372</v>
      </c>
    </row>
    <row r="2202" spans="1:17" ht="18.600000000000001" thickBot="1" x14ac:dyDescent="0.35">
      <c r="A2202" s="118" t="s">
        <v>444</v>
      </c>
      <c r="B2202" s="15" t="s">
        <v>313</v>
      </c>
      <c r="C2202" s="21"/>
      <c r="D2202" s="21"/>
      <c r="E2202" s="21"/>
      <c r="F2202" s="85" t="s">
        <v>221</v>
      </c>
      <c r="G2202" s="95">
        <f t="shared" si="932"/>
        <v>101620433497</v>
      </c>
      <c r="H2202" s="95">
        <f t="shared" si="932"/>
        <v>0</v>
      </c>
      <c r="I2202" s="95">
        <f t="shared" si="932"/>
        <v>0</v>
      </c>
      <c r="J2202" s="95">
        <f t="shared" si="932"/>
        <v>0</v>
      </c>
      <c r="K2202" s="95">
        <f t="shared" si="932"/>
        <v>0</v>
      </c>
      <c r="L2202" s="95">
        <f t="shared" si="906"/>
        <v>0</v>
      </c>
      <c r="M2202" s="95">
        <f>+M2203</f>
        <v>101620433497</v>
      </c>
      <c r="N2202" s="95">
        <f t="shared" si="933"/>
        <v>101620433497</v>
      </c>
      <c r="O2202" s="95">
        <f t="shared" si="933"/>
        <v>101620433497</v>
      </c>
      <c r="P2202" s="95">
        <f t="shared" si="933"/>
        <v>89796372</v>
      </c>
      <c r="Q2202" s="97">
        <f t="shared" si="933"/>
        <v>89796372</v>
      </c>
    </row>
    <row r="2203" spans="1:17" ht="18.600000000000001" thickBot="1" x14ac:dyDescent="0.35">
      <c r="A2203" s="118" t="s">
        <v>444</v>
      </c>
      <c r="B2203" s="20" t="s">
        <v>314</v>
      </c>
      <c r="C2203" s="21" t="s">
        <v>175</v>
      </c>
      <c r="D2203" s="21">
        <v>11</v>
      </c>
      <c r="E2203" s="21" t="s">
        <v>22</v>
      </c>
      <c r="F2203" s="88" t="s">
        <v>211</v>
      </c>
      <c r="G2203" s="90">
        <v>101620433497</v>
      </c>
      <c r="H2203" s="90">
        <v>0</v>
      </c>
      <c r="I2203" s="90">
        <v>0</v>
      </c>
      <c r="J2203" s="90">
        <v>0</v>
      </c>
      <c r="K2203" s="90">
        <v>0</v>
      </c>
      <c r="L2203" s="90">
        <f t="shared" si="906"/>
        <v>0</v>
      </c>
      <c r="M2203" s="90">
        <f>+G2203+L2203</f>
        <v>101620433497</v>
      </c>
      <c r="N2203" s="90">
        <v>101620433497</v>
      </c>
      <c r="O2203" s="90">
        <v>101620433497</v>
      </c>
      <c r="P2203" s="90">
        <v>89796372</v>
      </c>
      <c r="Q2203" s="91">
        <v>89796372</v>
      </c>
    </row>
    <row r="2204" spans="1:17" ht="63" thickBot="1" x14ac:dyDescent="0.35">
      <c r="A2204" s="118" t="s">
        <v>444</v>
      </c>
      <c r="B2204" s="15" t="s">
        <v>315</v>
      </c>
      <c r="C2204" s="53"/>
      <c r="D2204" s="53"/>
      <c r="E2204" s="53"/>
      <c r="F2204" s="85" t="s">
        <v>316</v>
      </c>
      <c r="G2204" s="95">
        <f t="shared" ref="G2204:K2206" si="934">+G2205</f>
        <v>331558916195</v>
      </c>
      <c r="H2204" s="95">
        <f t="shared" si="934"/>
        <v>0</v>
      </c>
      <c r="I2204" s="95">
        <f t="shared" si="934"/>
        <v>0</v>
      </c>
      <c r="J2204" s="95">
        <f t="shared" si="934"/>
        <v>0</v>
      </c>
      <c r="K2204" s="95">
        <f t="shared" si="934"/>
        <v>0</v>
      </c>
      <c r="L2204" s="95">
        <f t="shared" si="906"/>
        <v>0</v>
      </c>
      <c r="M2204" s="95">
        <f>+M2205</f>
        <v>331558916195</v>
      </c>
      <c r="N2204" s="95">
        <f t="shared" ref="N2204:Q2206" si="935">+N2205</f>
        <v>331558916195</v>
      </c>
      <c r="O2204" s="95">
        <f t="shared" si="935"/>
        <v>331558916195</v>
      </c>
      <c r="P2204" s="95">
        <f t="shared" si="935"/>
        <v>0</v>
      </c>
      <c r="Q2204" s="97">
        <f t="shared" si="935"/>
        <v>0</v>
      </c>
    </row>
    <row r="2205" spans="1:17" ht="63" thickBot="1" x14ac:dyDescent="0.35">
      <c r="A2205" s="118" t="s">
        <v>444</v>
      </c>
      <c r="B2205" s="15" t="s">
        <v>317</v>
      </c>
      <c r="C2205" s="21"/>
      <c r="D2205" s="21"/>
      <c r="E2205" s="21"/>
      <c r="F2205" s="85" t="s">
        <v>316</v>
      </c>
      <c r="G2205" s="95">
        <f t="shared" si="934"/>
        <v>331558916195</v>
      </c>
      <c r="H2205" s="95">
        <f t="shared" si="934"/>
        <v>0</v>
      </c>
      <c r="I2205" s="95">
        <f t="shared" si="934"/>
        <v>0</v>
      </c>
      <c r="J2205" s="95">
        <f t="shared" si="934"/>
        <v>0</v>
      </c>
      <c r="K2205" s="95">
        <f t="shared" si="934"/>
        <v>0</v>
      </c>
      <c r="L2205" s="95">
        <f t="shared" si="906"/>
        <v>0</v>
      </c>
      <c r="M2205" s="95">
        <f>+M2206</f>
        <v>331558916195</v>
      </c>
      <c r="N2205" s="95">
        <f t="shared" si="935"/>
        <v>331558916195</v>
      </c>
      <c r="O2205" s="95">
        <f t="shared" si="935"/>
        <v>331558916195</v>
      </c>
      <c r="P2205" s="95">
        <f t="shared" si="935"/>
        <v>0</v>
      </c>
      <c r="Q2205" s="97">
        <f t="shared" si="935"/>
        <v>0</v>
      </c>
    </row>
    <row r="2206" spans="1:17" ht="18.600000000000001" thickBot="1" x14ac:dyDescent="0.35">
      <c r="A2206" s="118" t="s">
        <v>444</v>
      </c>
      <c r="B2206" s="15" t="s">
        <v>318</v>
      </c>
      <c r="C2206" s="21"/>
      <c r="D2206" s="21"/>
      <c r="E2206" s="21"/>
      <c r="F2206" s="85" t="s">
        <v>221</v>
      </c>
      <c r="G2206" s="95">
        <f t="shared" si="934"/>
        <v>331558916195</v>
      </c>
      <c r="H2206" s="95">
        <f t="shared" si="934"/>
        <v>0</v>
      </c>
      <c r="I2206" s="95">
        <f t="shared" si="934"/>
        <v>0</v>
      </c>
      <c r="J2206" s="95">
        <f t="shared" si="934"/>
        <v>0</v>
      </c>
      <c r="K2206" s="95">
        <f t="shared" si="934"/>
        <v>0</v>
      </c>
      <c r="L2206" s="95">
        <f t="shared" si="906"/>
        <v>0</v>
      </c>
      <c r="M2206" s="95">
        <f>+M2207</f>
        <v>331558916195</v>
      </c>
      <c r="N2206" s="95">
        <f t="shared" si="935"/>
        <v>331558916195</v>
      </c>
      <c r="O2206" s="95">
        <f t="shared" si="935"/>
        <v>331558916195</v>
      </c>
      <c r="P2206" s="95">
        <f t="shared" si="935"/>
        <v>0</v>
      </c>
      <c r="Q2206" s="97">
        <f t="shared" si="935"/>
        <v>0</v>
      </c>
    </row>
    <row r="2207" spans="1:17" ht="18.600000000000001" thickBot="1" x14ac:dyDescent="0.35">
      <c r="A2207" s="118" t="s">
        <v>444</v>
      </c>
      <c r="B2207" s="20" t="s">
        <v>319</v>
      </c>
      <c r="C2207" s="21" t="s">
        <v>175</v>
      </c>
      <c r="D2207" s="21">
        <v>11</v>
      </c>
      <c r="E2207" s="21" t="s">
        <v>22</v>
      </c>
      <c r="F2207" s="88" t="s">
        <v>211</v>
      </c>
      <c r="G2207" s="90">
        <v>331558916195</v>
      </c>
      <c r="H2207" s="90">
        <v>0</v>
      </c>
      <c r="I2207" s="90">
        <v>0</v>
      </c>
      <c r="J2207" s="90">
        <v>0</v>
      </c>
      <c r="K2207" s="90">
        <v>0</v>
      </c>
      <c r="L2207" s="90">
        <f t="shared" si="906"/>
        <v>0</v>
      </c>
      <c r="M2207" s="90">
        <f>+G2207+L2207</f>
        <v>331558916195</v>
      </c>
      <c r="N2207" s="90">
        <v>331558916195</v>
      </c>
      <c r="O2207" s="90">
        <v>331558916195</v>
      </c>
      <c r="P2207" s="90">
        <v>0</v>
      </c>
      <c r="Q2207" s="91">
        <v>0</v>
      </c>
    </row>
    <row r="2208" spans="1:17" ht="63" thickBot="1" x14ac:dyDescent="0.35">
      <c r="A2208" s="118" t="s">
        <v>444</v>
      </c>
      <c r="B2208" s="15" t="s">
        <v>320</v>
      </c>
      <c r="C2208" s="53"/>
      <c r="D2208" s="53"/>
      <c r="E2208" s="53"/>
      <c r="F2208" s="85" t="s">
        <v>321</v>
      </c>
      <c r="G2208" s="95">
        <f t="shared" ref="G2208:K2210" si="936">+G2209</f>
        <v>57639326986</v>
      </c>
      <c r="H2208" s="95">
        <f t="shared" si="936"/>
        <v>0</v>
      </c>
      <c r="I2208" s="95">
        <f t="shared" si="936"/>
        <v>0</v>
      </c>
      <c r="J2208" s="95">
        <f t="shared" si="936"/>
        <v>0</v>
      </c>
      <c r="K2208" s="95">
        <f t="shared" si="936"/>
        <v>0</v>
      </c>
      <c r="L2208" s="95">
        <f t="shared" si="906"/>
        <v>0</v>
      </c>
      <c r="M2208" s="95">
        <f>+M2209</f>
        <v>57639326986</v>
      </c>
      <c r="N2208" s="95">
        <f t="shared" ref="N2208:Q2210" si="937">+N2209</f>
        <v>57639326986</v>
      </c>
      <c r="O2208" s="95">
        <f t="shared" si="937"/>
        <v>57639326986</v>
      </c>
      <c r="P2208" s="95">
        <f t="shared" si="937"/>
        <v>0</v>
      </c>
      <c r="Q2208" s="97">
        <f t="shared" si="937"/>
        <v>0</v>
      </c>
    </row>
    <row r="2209" spans="1:17" ht="63" thickBot="1" x14ac:dyDescent="0.35">
      <c r="A2209" s="118" t="s">
        <v>444</v>
      </c>
      <c r="B2209" s="15" t="s">
        <v>322</v>
      </c>
      <c r="C2209" s="21"/>
      <c r="D2209" s="21"/>
      <c r="E2209" s="21"/>
      <c r="F2209" s="104" t="s">
        <v>321</v>
      </c>
      <c r="G2209" s="95">
        <f t="shared" si="936"/>
        <v>57639326986</v>
      </c>
      <c r="H2209" s="95">
        <f t="shared" si="936"/>
        <v>0</v>
      </c>
      <c r="I2209" s="95">
        <f t="shared" si="936"/>
        <v>0</v>
      </c>
      <c r="J2209" s="95">
        <f t="shared" si="936"/>
        <v>0</v>
      </c>
      <c r="K2209" s="95">
        <f t="shared" si="936"/>
        <v>0</v>
      </c>
      <c r="L2209" s="95">
        <f t="shared" si="906"/>
        <v>0</v>
      </c>
      <c r="M2209" s="95">
        <f>+M2210</f>
        <v>57639326986</v>
      </c>
      <c r="N2209" s="95">
        <f t="shared" si="937"/>
        <v>57639326986</v>
      </c>
      <c r="O2209" s="95">
        <f t="shared" si="937"/>
        <v>57639326986</v>
      </c>
      <c r="P2209" s="95">
        <f t="shared" si="937"/>
        <v>0</v>
      </c>
      <c r="Q2209" s="97">
        <f t="shared" si="937"/>
        <v>0</v>
      </c>
    </row>
    <row r="2210" spans="1:17" ht="18.600000000000001" thickBot="1" x14ac:dyDescent="0.35">
      <c r="A2210" s="118" t="s">
        <v>444</v>
      </c>
      <c r="B2210" s="15" t="s">
        <v>323</v>
      </c>
      <c r="C2210" s="21"/>
      <c r="D2210" s="21"/>
      <c r="E2210" s="21"/>
      <c r="F2210" s="85" t="s">
        <v>221</v>
      </c>
      <c r="G2210" s="95">
        <f t="shared" si="936"/>
        <v>57639326986</v>
      </c>
      <c r="H2210" s="95">
        <f t="shared" si="936"/>
        <v>0</v>
      </c>
      <c r="I2210" s="95">
        <f t="shared" si="936"/>
        <v>0</v>
      </c>
      <c r="J2210" s="95">
        <f t="shared" si="936"/>
        <v>0</v>
      </c>
      <c r="K2210" s="95">
        <f t="shared" si="936"/>
        <v>0</v>
      </c>
      <c r="L2210" s="95">
        <f t="shared" si="906"/>
        <v>0</v>
      </c>
      <c r="M2210" s="95">
        <f>+M2211</f>
        <v>57639326986</v>
      </c>
      <c r="N2210" s="95">
        <f t="shared" si="937"/>
        <v>57639326986</v>
      </c>
      <c r="O2210" s="95">
        <f t="shared" si="937"/>
        <v>57639326986</v>
      </c>
      <c r="P2210" s="95">
        <f t="shared" si="937"/>
        <v>0</v>
      </c>
      <c r="Q2210" s="97">
        <f t="shared" si="937"/>
        <v>0</v>
      </c>
    </row>
    <row r="2211" spans="1:17" ht="18.600000000000001" thickBot="1" x14ac:dyDescent="0.35">
      <c r="A2211" s="118" t="s">
        <v>444</v>
      </c>
      <c r="B2211" s="20" t="s">
        <v>324</v>
      </c>
      <c r="C2211" s="21" t="s">
        <v>175</v>
      </c>
      <c r="D2211" s="21">
        <v>11</v>
      </c>
      <c r="E2211" s="21" t="s">
        <v>22</v>
      </c>
      <c r="F2211" s="88" t="s">
        <v>211</v>
      </c>
      <c r="G2211" s="90">
        <v>57639326986</v>
      </c>
      <c r="H2211" s="90">
        <v>0</v>
      </c>
      <c r="I2211" s="90">
        <v>0</v>
      </c>
      <c r="J2211" s="90">
        <v>0</v>
      </c>
      <c r="K2211" s="90">
        <v>0</v>
      </c>
      <c r="L2211" s="90">
        <f t="shared" ref="L2211:L2274" si="938">+H2211-I2211+J2211-K2211</f>
        <v>0</v>
      </c>
      <c r="M2211" s="90">
        <f>+G2211+L2211</f>
        <v>57639326986</v>
      </c>
      <c r="N2211" s="90">
        <v>57639326986</v>
      </c>
      <c r="O2211" s="90">
        <v>57639326986</v>
      </c>
      <c r="P2211" s="90">
        <v>0</v>
      </c>
      <c r="Q2211" s="91">
        <v>0</v>
      </c>
    </row>
    <row r="2212" spans="1:17" ht="47.4" thickBot="1" x14ac:dyDescent="0.35">
      <c r="A2212" s="118" t="s">
        <v>444</v>
      </c>
      <c r="B2212" s="56" t="s">
        <v>325</v>
      </c>
      <c r="C2212" s="64"/>
      <c r="D2212" s="16"/>
      <c r="E2212" s="16"/>
      <c r="F2212" s="104" t="s">
        <v>403</v>
      </c>
      <c r="G2212" s="93">
        <f>+G2213</f>
        <v>15000000000</v>
      </c>
      <c r="H2212" s="93">
        <f>+H2213</f>
        <v>0</v>
      </c>
      <c r="I2212" s="93">
        <f>+I2213</f>
        <v>0</v>
      </c>
      <c r="J2212" s="93">
        <f>+J2213</f>
        <v>0</v>
      </c>
      <c r="K2212" s="93">
        <f>+K2213</f>
        <v>0</v>
      </c>
      <c r="L2212" s="93">
        <f t="shared" si="938"/>
        <v>0</v>
      </c>
      <c r="M2212" s="94">
        <f>+G2212+L2212</f>
        <v>15000000000</v>
      </c>
      <c r="N2212" s="94">
        <f>+N2213</f>
        <v>6576085876</v>
      </c>
      <c r="O2212" s="94">
        <f>+O2213</f>
        <v>1011888175</v>
      </c>
      <c r="P2212" s="94">
        <f>+P2213</f>
        <v>132365178</v>
      </c>
      <c r="Q2212" s="96">
        <f>+Q2213</f>
        <v>132365178</v>
      </c>
    </row>
    <row r="2213" spans="1:17" ht="47.4" thickBot="1" x14ac:dyDescent="0.35">
      <c r="A2213" s="118" t="s">
        <v>444</v>
      </c>
      <c r="B2213" s="56" t="s">
        <v>402</v>
      </c>
      <c r="C2213" s="64"/>
      <c r="D2213" s="16"/>
      <c r="E2213" s="16"/>
      <c r="F2213" s="104" t="s">
        <v>403</v>
      </c>
      <c r="G2213" s="93">
        <f>+G2214+G2216+G2218</f>
        <v>15000000000</v>
      </c>
      <c r="H2213" s="93">
        <f>+H2214+H2216+H2218</f>
        <v>0</v>
      </c>
      <c r="I2213" s="93">
        <f>+I2214+I2216+I2218</f>
        <v>0</v>
      </c>
      <c r="J2213" s="93">
        <f>+J2214+J2216+J2218</f>
        <v>0</v>
      </c>
      <c r="K2213" s="93">
        <f>+K2214+K2216+K2218</f>
        <v>0</v>
      </c>
      <c r="L2213" s="93">
        <f t="shared" si="938"/>
        <v>0</v>
      </c>
      <c r="M2213" s="93">
        <f>+M2214+M2216+M2218</f>
        <v>15000000000</v>
      </c>
      <c r="N2213" s="93">
        <f t="shared" ref="N2213:Q2213" si="939">+N2214+N2216+N2218</f>
        <v>6576085876</v>
      </c>
      <c r="O2213" s="93">
        <f t="shared" si="939"/>
        <v>1011888175</v>
      </c>
      <c r="P2213" s="93">
        <f t="shared" si="939"/>
        <v>132365178</v>
      </c>
      <c r="Q2213" s="105">
        <f t="shared" si="939"/>
        <v>132365178</v>
      </c>
    </row>
    <row r="2214" spans="1:17" ht="18.600000000000001" thickBot="1" x14ac:dyDescent="0.35">
      <c r="A2214" s="118" t="s">
        <v>444</v>
      </c>
      <c r="B2214" s="56" t="s">
        <v>404</v>
      </c>
      <c r="C2214" s="64"/>
      <c r="D2214" s="16"/>
      <c r="E2214" s="16"/>
      <c r="F2214" s="104" t="s">
        <v>405</v>
      </c>
      <c r="G2214" s="93">
        <f>+G2215</f>
        <v>3974737950</v>
      </c>
      <c r="H2214" s="93">
        <f>+H2215</f>
        <v>0</v>
      </c>
      <c r="I2214" s="93">
        <f>+I2215</f>
        <v>0</v>
      </c>
      <c r="J2214" s="93">
        <f>+J2215</f>
        <v>0</v>
      </c>
      <c r="K2214" s="93">
        <f>+K2215</f>
        <v>0</v>
      </c>
      <c r="L2214" s="93">
        <f t="shared" si="938"/>
        <v>0</v>
      </c>
      <c r="M2214" s="93">
        <f>+M2215</f>
        <v>3974737950</v>
      </c>
      <c r="N2214" s="93">
        <f t="shared" ref="N2214:Q2214" si="940">+N2215</f>
        <v>10000</v>
      </c>
      <c r="O2214" s="93">
        <f t="shared" si="940"/>
        <v>0</v>
      </c>
      <c r="P2214" s="93">
        <f t="shared" si="940"/>
        <v>0</v>
      </c>
      <c r="Q2214" s="105">
        <f t="shared" si="940"/>
        <v>0</v>
      </c>
    </row>
    <row r="2215" spans="1:17" ht="18.600000000000001" thickBot="1" x14ac:dyDescent="0.35">
      <c r="A2215" s="118" t="s">
        <v>444</v>
      </c>
      <c r="B2215" s="59" t="s">
        <v>406</v>
      </c>
      <c r="C2215" s="60" t="s">
        <v>175</v>
      </c>
      <c r="D2215" s="21">
        <v>54</v>
      </c>
      <c r="E2215" s="21" t="s">
        <v>22</v>
      </c>
      <c r="F2215" s="88" t="s">
        <v>211</v>
      </c>
      <c r="G2215" s="106">
        <v>3974737950</v>
      </c>
      <c r="H2215" s="106">
        <v>0</v>
      </c>
      <c r="I2215" s="106">
        <v>0</v>
      </c>
      <c r="J2215" s="106">
        <v>0</v>
      </c>
      <c r="K2215" s="106">
        <v>0</v>
      </c>
      <c r="L2215" s="106">
        <f t="shared" si="938"/>
        <v>0</v>
      </c>
      <c r="M2215" s="90">
        <f>+G2215+L2215</f>
        <v>3974737950</v>
      </c>
      <c r="N2215" s="106">
        <v>10000</v>
      </c>
      <c r="O2215" s="106">
        <v>0</v>
      </c>
      <c r="P2215" s="106">
        <v>0</v>
      </c>
      <c r="Q2215" s="107">
        <v>0</v>
      </c>
    </row>
    <row r="2216" spans="1:17" ht="31.8" thickBot="1" x14ac:dyDescent="0.35">
      <c r="A2216" s="118" t="s">
        <v>444</v>
      </c>
      <c r="B2216" s="56" t="s">
        <v>407</v>
      </c>
      <c r="C2216" s="64"/>
      <c r="D2216" s="16"/>
      <c r="E2216" s="16"/>
      <c r="F2216" s="104" t="s">
        <v>408</v>
      </c>
      <c r="G2216" s="93">
        <f>+G2217</f>
        <v>5396885000</v>
      </c>
      <c r="H2216" s="93">
        <f>+H2217</f>
        <v>0</v>
      </c>
      <c r="I2216" s="93">
        <f>+I2217</f>
        <v>0</v>
      </c>
      <c r="J2216" s="93">
        <f>+J2217</f>
        <v>0</v>
      </c>
      <c r="K2216" s="93">
        <f>+K2217</f>
        <v>0</v>
      </c>
      <c r="L2216" s="93">
        <f t="shared" si="938"/>
        <v>0</v>
      </c>
      <c r="M2216" s="93">
        <f>+M2217</f>
        <v>5396885000</v>
      </c>
      <c r="N2216" s="93">
        <f t="shared" ref="N2216:Q2216" si="941">+N2217</f>
        <v>5396885000</v>
      </c>
      <c r="O2216" s="93">
        <f t="shared" si="941"/>
        <v>0</v>
      </c>
      <c r="P2216" s="93">
        <f t="shared" si="941"/>
        <v>0</v>
      </c>
      <c r="Q2216" s="105">
        <f t="shared" si="941"/>
        <v>0</v>
      </c>
    </row>
    <row r="2217" spans="1:17" ht="18.600000000000001" thickBot="1" x14ac:dyDescent="0.35">
      <c r="A2217" s="118" t="s">
        <v>444</v>
      </c>
      <c r="B2217" s="59" t="s">
        <v>409</v>
      </c>
      <c r="C2217" s="60" t="s">
        <v>175</v>
      </c>
      <c r="D2217" s="21">
        <v>54</v>
      </c>
      <c r="E2217" s="21" t="s">
        <v>22</v>
      </c>
      <c r="F2217" s="88" t="s">
        <v>211</v>
      </c>
      <c r="G2217" s="106">
        <v>5396885000</v>
      </c>
      <c r="H2217" s="106">
        <v>0</v>
      </c>
      <c r="I2217" s="106">
        <v>0</v>
      </c>
      <c r="J2217" s="106">
        <v>0</v>
      </c>
      <c r="K2217" s="106">
        <v>0</v>
      </c>
      <c r="L2217" s="106">
        <f t="shared" si="938"/>
        <v>0</v>
      </c>
      <c r="M2217" s="90">
        <f>+G2217+L2217</f>
        <v>5396885000</v>
      </c>
      <c r="N2217" s="90">
        <v>5396885000</v>
      </c>
      <c r="O2217" s="90">
        <v>0</v>
      </c>
      <c r="P2217" s="90">
        <v>0</v>
      </c>
      <c r="Q2217" s="91">
        <v>0</v>
      </c>
    </row>
    <row r="2218" spans="1:17" ht="18.600000000000001" thickBot="1" x14ac:dyDescent="0.35">
      <c r="A2218" s="118" t="s">
        <v>444</v>
      </c>
      <c r="B2218" s="56" t="s">
        <v>410</v>
      </c>
      <c r="C2218" s="64"/>
      <c r="D2218" s="16"/>
      <c r="E2218" s="16"/>
      <c r="F2218" s="104" t="s">
        <v>221</v>
      </c>
      <c r="G2218" s="93">
        <f>+G2219</f>
        <v>5628377050</v>
      </c>
      <c r="H2218" s="93">
        <f>+H2219</f>
        <v>0</v>
      </c>
      <c r="I2218" s="93">
        <f>+I2219</f>
        <v>0</v>
      </c>
      <c r="J2218" s="93">
        <f>+J2219</f>
        <v>0</v>
      </c>
      <c r="K2218" s="93">
        <f>+K2219</f>
        <v>0</v>
      </c>
      <c r="L2218" s="93">
        <f t="shared" si="938"/>
        <v>0</v>
      </c>
      <c r="M2218" s="93">
        <f>+M2219</f>
        <v>5628377050</v>
      </c>
      <c r="N2218" s="93">
        <f t="shared" ref="N2218:Q2218" si="942">+N2219</f>
        <v>1179190876</v>
      </c>
      <c r="O2218" s="93">
        <f t="shared" si="942"/>
        <v>1011888175</v>
      </c>
      <c r="P2218" s="93">
        <f t="shared" si="942"/>
        <v>132365178</v>
      </c>
      <c r="Q2218" s="105">
        <f t="shared" si="942"/>
        <v>132365178</v>
      </c>
    </row>
    <row r="2219" spans="1:17" ht="18.600000000000001" thickBot="1" x14ac:dyDescent="0.35">
      <c r="A2219" s="118" t="s">
        <v>444</v>
      </c>
      <c r="B2219" s="59" t="s">
        <v>411</v>
      </c>
      <c r="C2219" s="60" t="s">
        <v>175</v>
      </c>
      <c r="D2219" s="21">
        <v>54</v>
      </c>
      <c r="E2219" s="21" t="s">
        <v>22</v>
      </c>
      <c r="F2219" s="88" t="s">
        <v>211</v>
      </c>
      <c r="G2219" s="106">
        <v>5628377050</v>
      </c>
      <c r="H2219" s="106">
        <v>0</v>
      </c>
      <c r="I2219" s="106">
        <v>0</v>
      </c>
      <c r="J2219" s="106">
        <v>0</v>
      </c>
      <c r="K2219" s="106">
        <v>0</v>
      </c>
      <c r="L2219" s="106">
        <f t="shared" si="938"/>
        <v>0</v>
      </c>
      <c r="M2219" s="90">
        <f>+G2219+L2219</f>
        <v>5628377050</v>
      </c>
      <c r="N2219" s="106">
        <v>1179190876</v>
      </c>
      <c r="O2219" s="106">
        <v>1011888175</v>
      </c>
      <c r="P2219" s="106">
        <v>132365178</v>
      </c>
      <c r="Q2219" s="107">
        <v>132365178</v>
      </c>
    </row>
    <row r="2220" spans="1:17" ht="31.8" thickBot="1" x14ac:dyDescent="0.35">
      <c r="A2220" s="118" t="s">
        <v>444</v>
      </c>
      <c r="B2220" s="15" t="s">
        <v>327</v>
      </c>
      <c r="C2220" s="53"/>
      <c r="D2220" s="53"/>
      <c r="E2220" s="53"/>
      <c r="F2220" s="104" t="s">
        <v>328</v>
      </c>
      <c r="G2220" s="95">
        <f t="shared" ref="G2220:K2224" si="943">+G2221</f>
        <v>2500000000</v>
      </c>
      <c r="H2220" s="95">
        <f t="shared" si="943"/>
        <v>0</v>
      </c>
      <c r="I2220" s="95">
        <f t="shared" si="943"/>
        <v>0</v>
      </c>
      <c r="J2220" s="95">
        <f t="shared" si="943"/>
        <v>0</v>
      </c>
      <c r="K2220" s="95">
        <f t="shared" si="943"/>
        <v>0</v>
      </c>
      <c r="L2220" s="95">
        <f t="shared" si="938"/>
        <v>0</v>
      </c>
      <c r="M2220" s="95">
        <f>+M2221</f>
        <v>2500000000</v>
      </c>
      <c r="N2220" s="95">
        <f t="shared" ref="N2220:Q2224" si="944">+N2221</f>
        <v>1978613161.3699999</v>
      </c>
      <c r="O2220" s="95">
        <f t="shared" si="944"/>
        <v>1838412413.73</v>
      </c>
      <c r="P2220" s="95">
        <f t="shared" si="944"/>
        <v>1225141817.2</v>
      </c>
      <c r="Q2220" s="97">
        <f t="shared" si="944"/>
        <v>1225141817.2</v>
      </c>
    </row>
    <row r="2221" spans="1:17" ht="18.600000000000001" thickBot="1" x14ac:dyDescent="0.35">
      <c r="A2221" s="118" t="s">
        <v>444</v>
      </c>
      <c r="B2221" s="15" t="s">
        <v>329</v>
      </c>
      <c r="C2221" s="21"/>
      <c r="D2221" s="21"/>
      <c r="E2221" s="21"/>
      <c r="F2221" s="85" t="s">
        <v>204</v>
      </c>
      <c r="G2221" s="95">
        <f t="shared" si="943"/>
        <v>2500000000</v>
      </c>
      <c r="H2221" s="95">
        <f t="shared" si="943"/>
        <v>0</v>
      </c>
      <c r="I2221" s="95">
        <f t="shared" si="943"/>
        <v>0</v>
      </c>
      <c r="J2221" s="95">
        <f t="shared" si="943"/>
        <v>0</v>
      </c>
      <c r="K2221" s="95">
        <f t="shared" si="943"/>
        <v>0</v>
      </c>
      <c r="L2221" s="95">
        <f t="shared" si="938"/>
        <v>0</v>
      </c>
      <c r="M2221" s="95">
        <f>+M2222</f>
        <v>2500000000</v>
      </c>
      <c r="N2221" s="95">
        <f t="shared" si="944"/>
        <v>1978613161.3699999</v>
      </c>
      <c r="O2221" s="95">
        <f t="shared" si="944"/>
        <v>1838412413.73</v>
      </c>
      <c r="P2221" s="95">
        <f t="shared" si="944"/>
        <v>1225141817.2</v>
      </c>
      <c r="Q2221" s="97">
        <f t="shared" si="944"/>
        <v>1225141817.2</v>
      </c>
    </row>
    <row r="2222" spans="1:17" ht="31.8" thickBot="1" x14ac:dyDescent="0.35">
      <c r="A2222" s="118" t="s">
        <v>444</v>
      </c>
      <c r="B2222" s="15" t="s">
        <v>330</v>
      </c>
      <c r="C2222" s="21"/>
      <c r="D2222" s="21"/>
      <c r="E2222" s="21"/>
      <c r="F2222" s="85" t="s">
        <v>331</v>
      </c>
      <c r="G2222" s="95">
        <f t="shared" si="943"/>
        <v>2500000000</v>
      </c>
      <c r="H2222" s="95">
        <f t="shared" si="943"/>
        <v>0</v>
      </c>
      <c r="I2222" s="95">
        <f t="shared" si="943"/>
        <v>0</v>
      </c>
      <c r="J2222" s="95">
        <f t="shared" si="943"/>
        <v>0</v>
      </c>
      <c r="K2222" s="95">
        <f t="shared" si="943"/>
        <v>0</v>
      </c>
      <c r="L2222" s="95">
        <f t="shared" si="938"/>
        <v>0</v>
      </c>
      <c r="M2222" s="95">
        <f>+M2223</f>
        <v>2500000000</v>
      </c>
      <c r="N2222" s="95">
        <f t="shared" si="944"/>
        <v>1978613161.3699999</v>
      </c>
      <c r="O2222" s="95">
        <f t="shared" si="944"/>
        <v>1838412413.73</v>
      </c>
      <c r="P2222" s="95">
        <f t="shared" si="944"/>
        <v>1225141817.2</v>
      </c>
      <c r="Q2222" s="97">
        <f t="shared" si="944"/>
        <v>1225141817.2</v>
      </c>
    </row>
    <row r="2223" spans="1:17" ht="31.8" thickBot="1" x14ac:dyDescent="0.35">
      <c r="A2223" s="118" t="s">
        <v>444</v>
      </c>
      <c r="B2223" s="15" t="s">
        <v>332</v>
      </c>
      <c r="C2223" s="21"/>
      <c r="D2223" s="21"/>
      <c r="E2223" s="21"/>
      <c r="F2223" s="85" t="s">
        <v>331</v>
      </c>
      <c r="G2223" s="95">
        <f t="shared" si="943"/>
        <v>2500000000</v>
      </c>
      <c r="H2223" s="95">
        <f t="shared" si="943"/>
        <v>0</v>
      </c>
      <c r="I2223" s="95">
        <f t="shared" si="943"/>
        <v>0</v>
      </c>
      <c r="J2223" s="95">
        <f t="shared" si="943"/>
        <v>0</v>
      </c>
      <c r="K2223" s="95">
        <f t="shared" si="943"/>
        <v>0</v>
      </c>
      <c r="L2223" s="95">
        <f t="shared" si="938"/>
        <v>0</v>
      </c>
      <c r="M2223" s="95">
        <f>+M2224</f>
        <v>2500000000</v>
      </c>
      <c r="N2223" s="95">
        <f t="shared" si="944"/>
        <v>1978613161.3699999</v>
      </c>
      <c r="O2223" s="95">
        <f t="shared" si="944"/>
        <v>1838412413.73</v>
      </c>
      <c r="P2223" s="95">
        <f t="shared" si="944"/>
        <v>1225141817.2</v>
      </c>
      <c r="Q2223" s="97">
        <f t="shared" si="944"/>
        <v>1225141817.2</v>
      </c>
    </row>
    <row r="2224" spans="1:17" ht="18.600000000000001" thickBot="1" x14ac:dyDescent="0.35">
      <c r="A2224" s="118" t="s">
        <v>444</v>
      </c>
      <c r="B2224" s="15" t="s">
        <v>333</v>
      </c>
      <c r="C2224" s="21"/>
      <c r="D2224" s="21"/>
      <c r="E2224" s="21"/>
      <c r="F2224" s="104" t="s">
        <v>334</v>
      </c>
      <c r="G2224" s="95">
        <f t="shared" si="943"/>
        <v>2500000000</v>
      </c>
      <c r="H2224" s="95">
        <f t="shared" si="943"/>
        <v>0</v>
      </c>
      <c r="I2224" s="95">
        <f t="shared" si="943"/>
        <v>0</v>
      </c>
      <c r="J2224" s="95">
        <f t="shared" si="943"/>
        <v>0</v>
      </c>
      <c r="K2224" s="95">
        <f t="shared" si="943"/>
        <v>0</v>
      </c>
      <c r="L2224" s="95">
        <f t="shared" si="938"/>
        <v>0</v>
      </c>
      <c r="M2224" s="95">
        <f>+M2225</f>
        <v>2500000000</v>
      </c>
      <c r="N2224" s="95">
        <f t="shared" si="944"/>
        <v>1978613161.3699999</v>
      </c>
      <c r="O2224" s="95">
        <f t="shared" si="944"/>
        <v>1838412413.73</v>
      </c>
      <c r="P2224" s="95">
        <f t="shared" si="944"/>
        <v>1225141817.2</v>
      </c>
      <c r="Q2224" s="97">
        <f t="shared" si="944"/>
        <v>1225141817.2</v>
      </c>
    </row>
    <row r="2225" spans="1:17" ht="18.600000000000001" thickBot="1" x14ac:dyDescent="0.35">
      <c r="A2225" s="118" t="s">
        <v>444</v>
      </c>
      <c r="B2225" s="20" t="s">
        <v>335</v>
      </c>
      <c r="C2225" s="21" t="s">
        <v>175</v>
      </c>
      <c r="D2225" s="21">
        <v>11</v>
      </c>
      <c r="E2225" s="21" t="s">
        <v>22</v>
      </c>
      <c r="F2225" s="88" t="s">
        <v>211</v>
      </c>
      <c r="G2225" s="90">
        <v>2500000000</v>
      </c>
      <c r="H2225" s="90">
        <v>0</v>
      </c>
      <c r="I2225" s="90">
        <v>0</v>
      </c>
      <c r="J2225" s="90">
        <v>0</v>
      </c>
      <c r="K2225" s="90">
        <v>0</v>
      </c>
      <c r="L2225" s="90">
        <f t="shared" si="938"/>
        <v>0</v>
      </c>
      <c r="M2225" s="90">
        <f>+G2225+L2225</f>
        <v>2500000000</v>
      </c>
      <c r="N2225" s="90">
        <v>1978613161.3699999</v>
      </c>
      <c r="O2225" s="90">
        <v>1838412413.73</v>
      </c>
      <c r="P2225" s="90">
        <v>1225141817.2</v>
      </c>
      <c r="Q2225" s="91">
        <v>1225141817.2</v>
      </c>
    </row>
    <row r="2226" spans="1:17" ht="18.600000000000001" thickBot="1" x14ac:dyDescent="0.35">
      <c r="A2226" s="118" t="s">
        <v>444</v>
      </c>
      <c r="B2226" s="15" t="s">
        <v>336</v>
      </c>
      <c r="C2226" s="21"/>
      <c r="D2226" s="21"/>
      <c r="E2226" s="21"/>
      <c r="F2226" s="85" t="s">
        <v>337</v>
      </c>
      <c r="G2226" s="95">
        <f>+G2227</f>
        <v>177265214000</v>
      </c>
      <c r="H2226" s="95">
        <f>+H2227</f>
        <v>0</v>
      </c>
      <c r="I2226" s="95">
        <f>+I2227</f>
        <v>0</v>
      </c>
      <c r="J2226" s="95">
        <f>+J2227</f>
        <v>20000000000</v>
      </c>
      <c r="K2226" s="95">
        <f>+K2227</f>
        <v>20000000000</v>
      </c>
      <c r="L2226" s="95">
        <f t="shared" si="938"/>
        <v>0</v>
      </c>
      <c r="M2226" s="95">
        <f>+M2227</f>
        <v>177265214000</v>
      </c>
      <c r="N2226" s="95">
        <f t="shared" ref="N2226:Q2226" si="945">+N2227</f>
        <v>90320462895.330002</v>
      </c>
      <c r="O2226" s="95">
        <f t="shared" si="945"/>
        <v>89764404413.299988</v>
      </c>
      <c r="P2226" s="95">
        <f t="shared" si="945"/>
        <v>28469390903.5</v>
      </c>
      <c r="Q2226" s="97">
        <f t="shared" si="945"/>
        <v>27400100470.5</v>
      </c>
    </row>
    <row r="2227" spans="1:17" ht="18.600000000000001" thickBot="1" x14ac:dyDescent="0.35">
      <c r="A2227" s="118" t="s">
        <v>444</v>
      </c>
      <c r="B2227" s="15" t="s">
        <v>338</v>
      </c>
      <c r="C2227" s="21"/>
      <c r="D2227" s="21"/>
      <c r="E2227" s="21"/>
      <c r="F2227" s="85" t="s">
        <v>204</v>
      </c>
      <c r="G2227" s="95">
        <f>+G2228+G2234</f>
        <v>177265214000</v>
      </c>
      <c r="H2227" s="95">
        <f>+H2228+H2234</f>
        <v>0</v>
      </c>
      <c r="I2227" s="95">
        <f>+I2228+I2234</f>
        <v>0</v>
      </c>
      <c r="J2227" s="95">
        <f>+J2228+J2234</f>
        <v>20000000000</v>
      </c>
      <c r="K2227" s="95">
        <f>+K2228+K2234</f>
        <v>20000000000</v>
      </c>
      <c r="L2227" s="95">
        <f t="shared" si="938"/>
        <v>0</v>
      </c>
      <c r="M2227" s="95">
        <f>+M2228+M2234</f>
        <v>177265214000</v>
      </c>
      <c r="N2227" s="95">
        <f t="shared" ref="N2227:Q2227" si="946">+N2228+N2234</f>
        <v>90320462895.330002</v>
      </c>
      <c r="O2227" s="95">
        <f t="shared" si="946"/>
        <v>89764404413.299988</v>
      </c>
      <c r="P2227" s="95">
        <f t="shared" si="946"/>
        <v>28469390903.5</v>
      </c>
      <c r="Q2227" s="97">
        <f t="shared" si="946"/>
        <v>27400100470.5</v>
      </c>
    </row>
    <row r="2228" spans="1:17" ht="47.4" thickBot="1" x14ac:dyDescent="0.35">
      <c r="A2228" s="118" t="s">
        <v>444</v>
      </c>
      <c r="B2228" s="15" t="s">
        <v>339</v>
      </c>
      <c r="C2228" s="21"/>
      <c r="D2228" s="21"/>
      <c r="E2228" s="21"/>
      <c r="F2228" s="104" t="s">
        <v>340</v>
      </c>
      <c r="G2228" s="95">
        <f>+G2229</f>
        <v>176465214000</v>
      </c>
      <c r="H2228" s="95">
        <f>+H2229</f>
        <v>0</v>
      </c>
      <c r="I2228" s="95">
        <f>+I2229</f>
        <v>0</v>
      </c>
      <c r="J2228" s="95">
        <f>+J2229</f>
        <v>20000000000</v>
      </c>
      <c r="K2228" s="95">
        <f>+K2229</f>
        <v>20000000000</v>
      </c>
      <c r="L2228" s="95">
        <f t="shared" si="938"/>
        <v>0</v>
      </c>
      <c r="M2228" s="95">
        <f>+M2229</f>
        <v>176465214000</v>
      </c>
      <c r="N2228" s="95">
        <f t="shared" ref="N2228:Q2228" si="947">+N2229</f>
        <v>89678635415.570007</v>
      </c>
      <c r="O2228" s="95">
        <f t="shared" si="947"/>
        <v>89236712350.009995</v>
      </c>
      <c r="P2228" s="95">
        <f t="shared" si="947"/>
        <v>28144565277.41</v>
      </c>
      <c r="Q2228" s="97">
        <f t="shared" si="947"/>
        <v>27075274844.41</v>
      </c>
    </row>
    <row r="2229" spans="1:17" ht="47.4" thickBot="1" x14ac:dyDescent="0.35">
      <c r="A2229" s="118" t="s">
        <v>444</v>
      </c>
      <c r="B2229" s="15" t="s">
        <v>341</v>
      </c>
      <c r="C2229" s="53"/>
      <c r="D2229" s="53"/>
      <c r="E2229" s="53"/>
      <c r="F2229" s="85" t="s">
        <v>340</v>
      </c>
      <c r="G2229" s="95">
        <f>+G2230+G2232</f>
        <v>176465214000</v>
      </c>
      <c r="H2229" s="95">
        <f>+H2230+H2232</f>
        <v>0</v>
      </c>
      <c r="I2229" s="95">
        <f>+I2230+I2232</f>
        <v>0</v>
      </c>
      <c r="J2229" s="95">
        <f>+J2230+J2232</f>
        <v>20000000000</v>
      </c>
      <c r="K2229" s="95">
        <f>+K2230+K2232</f>
        <v>20000000000</v>
      </c>
      <c r="L2229" s="95">
        <f t="shared" si="938"/>
        <v>0</v>
      </c>
      <c r="M2229" s="95">
        <f>+M2230+M2232</f>
        <v>176465214000</v>
      </c>
      <c r="N2229" s="95">
        <f t="shared" ref="N2229:Q2229" si="948">+N2230+N2232</f>
        <v>89678635415.570007</v>
      </c>
      <c r="O2229" s="95">
        <f t="shared" si="948"/>
        <v>89236712350.009995</v>
      </c>
      <c r="P2229" s="95">
        <f t="shared" si="948"/>
        <v>28144565277.41</v>
      </c>
      <c r="Q2229" s="97">
        <f t="shared" si="948"/>
        <v>27075274844.41</v>
      </c>
    </row>
    <row r="2230" spans="1:17" ht="18.600000000000001" thickBot="1" x14ac:dyDescent="0.35">
      <c r="A2230" s="118" t="s">
        <v>444</v>
      </c>
      <c r="B2230" s="15" t="s">
        <v>342</v>
      </c>
      <c r="C2230" s="53"/>
      <c r="D2230" s="53"/>
      <c r="E2230" s="53"/>
      <c r="F2230" s="85" t="s">
        <v>343</v>
      </c>
      <c r="G2230" s="95">
        <f>+G2231</f>
        <v>114613483443</v>
      </c>
      <c r="H2230" s="95">
        <f>+H2231</f>
        <v>0</v>
      </c>
      <c r="I2230" s="95">
        <f>+I2231</f>
        <v>0</v>
      </c>
      <c r="J2230" s="95">
        <f>+J2231</f>
        <v>20000000000</v>
      </c>
      <c r="K2230" s="95">
        <f>+K2231</f>
        <v>0</v>
      </c>
      <c r="L2230" s="95">
        <f t="shared" si="938"/>
        <v>20000000000</v>
      </c>
      <c r="M2230" s="95">
        <f>+M2231</f>
        <v>134613483443</v>
      </c>
      <c r="N2230" s="95">
        <f t="shared" ref="N2230:Q2230" si="949">+N2231</f>
        <v>80897611757.570007</v>
      </c>
      <c r="O2230" s="95">
        <f t="shared" si="949"/>
        <v>80460688692.009995</v>
      </c>
      <c r="P2230" s="95">
        <f t="shared" si="949"/>
        <v>24389435065.009998</v>
      </c>
      <c r="Q2230" s="97">
        <f t="shared" si="949"/>
        <v>23320144632.009998</v>
      </c>
    </row>
    <row r="2231" spans="1:17" ht="18.600000000000001" thickBot="1" x14ac:dyDescent="0.35">
      <c r="A2231" s="118" t="s">
        <v>444</v>
      </c>
      <c r="B2231" s="20" t="s">
        <v>344</v>
      </c>
      <c r="C2231" s="21" t="s">
        <v>21</v>
      </c>
      <c r="D2231" s="21">
        <v>20</v>
      </c>
      <c r="E2231" s="21" t="s">
        <v>22</v>
      </c>
      <c r="F2231" s="88" t="s">
        <v>211</v>
      </c>
      <c r="G2231" s="90">
        <v>114613483443</v>
      </c>
      <c r="H2231" s="90">
        <v>0</v>
      </c>
      <c r="I2231" s="90">
        <v>0</v>
      </c>
      <c r="J2231" s="90">
        <v>20000000000</v>
      </c>
      <c r="K2231" s="90">
        <v>0</v>
      </c>
      <c r="L2231" s="90">
        <f t="shared" si="938"/>
        <v>20000000000</v>
      </c>
      <c r="M2231" s="90">
        <f>+G2231+L2231</f>
        <v>134613483443</v>
      </c>
      <c r="N2231" s="90">
        <v>80897611757.570007</v>
      </c>
      <c r="O2231" s="90">
        <v>80460688692.009995</v>
      </c>
      <c r="P2231" s="90">
        <v>24389435065.009998</v>
      </c>
      <c r="Q2231" s="91">
        <v>23320144632.009998</v>
      </c>
    </row>
    <row r="2232" spans="1:17" ht="18.600000000000001" thickBot="1" x14ac:dyDescent="0.35">
      <c r="A2232" s="118" t="s">
        <v>444</v>
      </c>
      <c r="B2232" s="15" t="s">
        <v>345</v>
      </c>
      <c r="C2232" s="21"/>
      <c r="D2232" s="21"/>
      <c r="E2232" s="21"/>
      <c r="F2232" s="85" t="s">
        <v>346</v>
      </c>
      <c r="G2232" s="95">
        <f>+G2233</f>
        <v>61851730557</v>
      </c>
      <c r="H2232" s="95">
        <f>+H2233</f>
        <v>0</v>
      </c>
      <c r="I2232" s="95">
        <f>+I2233</f>
        <v>0</v>
      </c>
      <c r="J2232" s="95">
        <f>+J2233</f>
        <v>0</v>
      </c>
      <c r="K2232" s="95">
        <f>+K2233</f>
        <v>20000000000</v>
      </c>
      <c r="L2232" s="95">
        <f t="shared" si="938"/>
        <v>-20000000000</v>
      </c>
      <c r="M2232" s="95">
        <f>+M2233</f>
        <v>41851730557</v>
      </c>
      <c r="N2232" s="95">
        <f t="shared" ref="N2232:Q2232" si="950">+N2233</f>
        <v>8781023658</v>
      </c>
      <c r="O2232" s="95">
        <f t="shared" si="950"/>
        <v>8776023658</v>
      </c>
      <c r="P2232" s="95">
        <f t="shared" si="950"/>
        <v>3755130212.4000001</v>
      </c>
      <c r="Q2232" s="97">
        <f t="shared" si="950"/>
        <v>3755130212.4000001</v>
      </c>
    </row>
    <row r="2233" spans="1:17" ht="18.600000000000001" thickBot="1" x14ac:dyDescent="0.35">
      <c r="A2233" s="118" t="s">
        <v>444</v>
      </c>
      <c r="B2233" s="20" t="s">
        <v>347</v>
      </c>
      <c r="C2233" s="21" t="s">
        <v>21</v>
      </c>
      <c r="D2233" s="21">
        <v>20</v>
      </c>
      <c r="E2233" s="21" t="s">
        <v>22</v>
      </c>
      <c r="F2233" s="88" t="s">
        <v>211</v>
      </c>
      <c r="G2233" s="90">
        <v>61851730557</v>
      </c>
      <c r="H2233" s="90">
        <v>0</v>
      </c>
      <c r="I2233" s="90">
        <v>0</v>
      </c>
      <c r="J2233" s="90">
        <v>0</v>
      </c>
      <c r="K2233" s="90">
        <v>20000000000</v>
      </c>
      <c r="L2233" s="90">
        <f t="shared" si="938"/>
        <v>-20000000000</v>
      </c>
      <c r="M2233" s="90">
        <f>+G2233+L2233</f>
        <v>41851730557</v>
      </c>
      <c r="N2233" s="90">
        <v>8781023658</v>
      </c>
      <c r="O2233" s="90">
        <v>8776023658</v>
      </c>
      <c r="P2233" s="90">
        <v>3755130212.4000001</v>
      </c>
      <c r="Q2233" s="91">
        <v>3755130212.4000001</v>
      </c>
    </row>
    <row r="2234" spans="1:17" ht="31.8" thickBot="1" x14ac:dyDescent="0.35">
      <c r="A2234" s="118" t="s">
        <v>444</v>
      </c>
      <c r="B2234" s="15" t="s">
        <v>348</v>
      </c>
      <c r="C2234" s="21"/>
      <c r="D2234" s="21"/>
      <c r="E2234" s="21"/>
      <c r="F2234" s="85" t="s">
        <v>349</v>
      </c>
      <c r="G2234" s="95">
        <f t="shared" ref="G2234:K2236" si="951">+G2235</f>
        <v>800000000</v>
      </c>
      <c r="H2234" s="95">
        <f t="shared" si="951"/>
        <v>0</v>
      </c>
      <c r="I2234" s="95">
        <f t="shared" si="951"/>
        <v>0</v>
      </c>
      <c r="J2234" s="95">
        <f t="shared" si="951"/>
        <v>0</v>
      </c>
      <c r="K2234" s="95">
        <f t="shared" si="951"/>
        <v>0</v>
      </c>
      <c r="L2234" s="95">
        <f t="shared" si="938"/>
        <v>0</v>
      </c>
      <c r="M2234" s="95">
        <f>+M2235</f>
        <v>800000000</v>
      </c>
      <c r="N2234" s="95">
        <f t="shared" ref="N2234:Q2236" si="952">+N2235</f>
        <v>641827479.75999999</v>
      </c>
      <c r="O2234" s="95">
        <f t="shared" si="952"/>
        <v>527692063.29000002</v>
      </c>
      <c r="P2234" s="95">
        <f t="shared" si="952"/>
        <v>324825626.08999997</v>
      </c>
      <c r="Q2234" s="97">
        <f t="shared" si="952"/>
        <v>324825626.08999997</v>
      </c>
    </row>
    <row r="2235" spans="1:17" ht="31.8" thickBot="1" x14ac:dyDescent="0.35">
      <c r="A2235" s="118" t="s">
        <v>444</v>
      </c>
      <c r="B2235" s="15" t="s">
        <v>350</v>
      </c>
      <c r="C2235" s="21"/>
      <c r="D2235" s="21"/>
      <c r="E2235" s="21"/>
      <c r="F2235" s="85" t="s">
        <v>349</v>
      </c>
      <c r="G2235" s="95">
        <f t="shared" si="951"/>
        <v>800000000</v>
      </c>
      <c r="H2235" s="95">
        <f t="shared" si="951"/>
        <v>0</v>
      </c>
      <c r="I2235" s="95">
        <f t="shared" si="951"/>
        <v>0</v>
      </c>
      <c r="J2235" s="95">
        <f t="shared" si="951"/>
        <v>0</v>
      </c>
      <c r="K2235" s="95">
        <f t="shared" si="951"/>
        <v>0</v>
      </c>
      <c r="L2235" s="95">
        <f t="shared" si="938"/>
        <v>0</v>
      </c>
      <c r="M2235" s="95">
        <f>+M2236</f>
        <v>800000000</v>
      </c>
      <c r="N2235" s="95">
        <f t="shared" si="952"/>
        <v>641827479.75999999</v>
      </c>
      <c r="O2235" s="95">
        <f t="shared" si="952"/>
        <v>527692063.29000002</v>
      </c>
      <c r="P2235" s="95">
        <f t="shared" si="952"/>
        <v>324825626.08999997</v>
      </c>
      <c r="Q2235" s="97">
        <f t="shared" si="952"/>
        <v>324825626.08999997</v>
      </c>
    </row>
    <row r="2236" spans="1:17" ht="18.600000000000001" thickBot="1" x14ac:dyDescent="0.35">
      <c r="A2236" s="118" t="s">
        <v>444</v>
      </c>
      <c r="B2236" s="15" t="s">
        <v>351</v>
      </c>
      <c r="C2236" s="21"/>
      <c r="D2236" s="21"/>
      <c r="E2236" s="21"/>
      <c r="F2236" s="85" t="s">
        <v>334</v>
      </c>
      <c r="G2236" s="86">
        <f t="shared" si="951"/>
        <v>800000000</v>
      </c>
      <c r="H2236" s="86">
        <f t="shared" si="951"/>
        <v>0</v>
      </c>
      <c r="I2236" s="86">
        <f t="shared" si="951"/>
        <v>0</v>
      </c>
      <c r="J2236" s="86">
        <f t="shared" si="951"/>
        <v>0</v>
      </c>
      <c r="K2236" s="86">
        <f t="shared" si="951"/>
        <v>0</v>
      </c>
      <c r="L2236" s="86">
        <f t="shared" si="938"/>
        <v>0</v>
      </c>
      <c r="M2236" s="86">
        <f>+M2237</f>
        <v>800000000</v>
      </c>
      <c r="N2236" s="86">
        <f t="shared" si="952"/>
        <v>641827479.75999999</v>
      </c>
      <c r="O2236" s="86">
        <f t="shared" si="952"/>
        <v>527692063.29000002</v>
      </c>
      <c r="P2236" s="86">
        <f t="shared" si="952"/>
        <v>324825626.08999997</v>
      </c>
      <c r="Q2236" s="87">
        <f t="shared" si="952"/>
        <v>324825626.08999997</v>
      </c>
    </row>
    <row r="2237" spans="1:17" ht="18.600000000000001" thickBot="1" x14ac:dyDescent="0.35">
      <c r="A2237" s="118" t="s">
        <v>444</v>
      </c>
      <c r="B2237" s="20" t="s">
        <v>352</v>
      </c>
      <c r="C2237" s="21" t="s">
        <v>175</v>
      </c>
      <c r="D2237" s="21">
        <v>11</v>
      </c>
      <c r="E2237" s="21" t="s">
        <v>22</v>
      </c>
      <c r="F2237" s="88" t="s">
        <v>211</v>
      </c>
      <c r="G2237" s="90">
        <v>800000000</v>
      </c>
      <c r="H2237" s="90">
        <v>0</v>
      </c>
      <c r="I2237" s="90">
        <v>0</v>
      </c>
      <c r="J2237" s="90">
        <v>0</v>
      </c>
      <c r="K2237" s="90">
        <v>0</v>
      </c>
      <c r="L2237" s="90">
        <f t="shared" si="938"/>
        <v>0</v>
      </c>
      <c r="M2237" s="90">
        <f>+G2237+L2237</f>
        <v>800000000</v>
      </c>
      <c r="N2237" s="90">
        <v>641827479.75999999</v>
      </c>
      <c r="O2237" s="90">
        <v>527692063.29000002</v>
      </c>
      <c r="P2237" s="90">
        <v>324825626.08999997</v>
      </c>
      <c r="Q2237" s="91">
        <v>324825626.08999997</v>
      </c>
    </row>
    <row r="2238" spans="1:17" ht="18.600000000000001" thickBot="1" x14ac:dyDescent="0.35">
      <c r="A2238" s="118" t="s">
        <v>444</v>
      </c>
      <c r="B2238" s="15" t="s">
        <v>353</v>
      </c>
      <c r="C2238" s="21"/>
      <c r="D2238" s="21"/>
      <c r="E2238" s="21"/>
      <c r="F2238" s="85" t="s">
        <v>354</v>
      </c>
      <c r="G2238" s="93">
        <f>+G2239</f>
        <v>4650000000</v>
      </c>
      <c r="H2238" s="93">
        <f>+H2239</f>
        <v>0</v>
      </c>
      <c r="I2238" s="93">
        <f>+I2239</f>
        <v>0</v>
      </c>
      <c r="J2238" s="93">
        <f>+J2239</f>
        <v>0</v>
      </c>
      <c r="K2238" s="93">
        <f>+K2239</f>
        <v>0</v>
      </c>
      <c r="L2238" s="93">
        <f t="shared" si="938"/>
        <v>0</v>
      </c>
      <c r="M2238" s="93">
        <f>+M2239</f>
        <v>4650000000</v>
      </c>
      <c r="N2238" s="93">
        <f t="shared" ref="N2238:Q2238" si="953">+N2239</f>
        <v>3876370520.04</v>
      </c>
      <c r="O2238" s="93">
        <f t="shared" si="953"/>
        <v>3594291649.8400002</v>
      </c>
      <c r="P2238" s="93">
        <f t="shared" si="953"/>
        <v>1669444750.01</v>
      </c>
      <c r="Q2238" s="105">
        <f t="shared" si="953"/>
        <v>1669444750.01</v>
      </c>
    </row>
    <row r="2239" spans="1:17" ht="18.600000000000001" thickBot="1" x14ac:dyDescent="0.35">
      <c r="A2239" s="118" t="s">
        <v>444</v>
      </c>
      <c r="B2239" s="15" t="s">
        <v>355</v>
      </c>
      <c r="C2239" s="21"/>
      <c r="D2239" s="21"/>
      <c r="E2239" s="21"/>
      <c r="F2239" s="104" t="s">
        <v>204</v>
      </c>
      <c r="G2239" s="93">
        <f>G2240+G2245</f>
        <v>4650000000</v>
      </c>
      <c r="H2239" s="93">
        <f>H2240+H2245</f>
        <v>0</v>
      </c>
      <c r="I2239" s="93">
        <f>I2240+I2245</f>
        <v>0</v>
      </c>
      <c r="J2239" s="93">
        <f>J2240+J2245</f>
        <v>0</v>
      </c>
      <c r="K2239" s="93">
        <f>K2240+K2245</f>
        <v>0</v>
      </c>
      <c r="L2239" s="93">
        <f t="shared" si="938"/>
        <v>0</v>
      </c>
      <c r="M2239" s="93">
        <f>M2240+M2245</f>
        <v>4650000000</v>
      </c>
      <c r="N2239" s="93">
        <f t="shared" ref="N2239:Q2239" si="954">N2240+N2245</f>
        <v>3876370520.04</v>
      </c>
      <c r="O2239" s="93">
        <f t="shared" si="954"/>
        <v>3594291649.8400002</v>
      </c>
      <c r="P2239" s="93">
        <f t="shared" si="954"/>
        <v>1669444750.01</v>
      </c>
      <c r="Q2239" s="105">
        <f t="shared" si="954"/>
        <v>1669444750.01</v>
      </c>
    </row>
    <row r="2240" spans="1:17" ht="31.8" thickBot="1" x14ac:dyDescent="0.35">
      <c r="A2240" s="118" t="s">
        <v>444</v>
      </c>
      <c r="B2240" s="15" t="s">
        <v>356</v>
      </c>
      <c r="C2240" s="53"/>
      <c r="D2240" s="53"/>
      <c r="E2240" s="53"/>
      <c r="F2240" s="85" t="s">
        <v>359</v>
      </c>
      <c r="G2240" s="93">
        <f>G2241</f>
        <v>1000000000</v>
      </c>
      <c r="H2240" s="93">
        <f>H2241</f>
        <v>0</v>
      </c>
      <c r="I2240" s="93">
        <f>I2241</f>
        <v>0</v>
      </c>
      <c r="J2240" s="93">
        <f>J2241</f>
        <v>0</v>
      </c>
      <c r="K2240" s="93">
        <f>K2241</f>
        <v>0</v>
      </c>
      <c r="L2240" s="93">
        <f t="shared" si="938"/>
        <v>0</v>
      </c>
      <c r="M2240" s="93">
        <f>M2241</f>
        <v>1000000000</v>
      </c>
      <c r="N2240" s="93">
        <f t="shared" ref="N2240:Q2240" si="955">N2241</f>
        <v>998201665.51999998</v>
      </c>
      <c r="O2240" s="93">
        <f t="shared" si="955"/>
        <v>918127745.51999998</v>
      </c>
      <c r="P2240" s="93">
        <f t="shared" si="955"/>
        <v>1665.52</v>
      </c>
      <c r="Q2240" s="105">
        <f t="shared" si="955"/>
        <v>1665.52</v>
      </c>
    </row>
    <row r="2241" spans="1:17" ht="31.8" thickBot="1" x14ac:dyDescent="0.35">
      <c r="A2241" s="118" t="s">
        <v>444</v>
      </c>
      <c r="B2241" s="15" t="s">
        <v>358</v>
      </c>
      <c r="C2241" s="53"/>
      <c r="D2241" s="53"/>
      <c r="E2241" s="53"/>
      <c r="F2241" s="85" t="s">
        <v>359</v>
      </c>
      <c r="G2241" s="93">
        <f>+G2242</f>
        <v>1000000000</v>
      </c>
      <c r="H2241" s="93">
        <f>+H2242</f>
        <v>0</v>
      </c>
      <c r="I2241" s="93">
        <f>+I2242</f>
        <v>0</v>
      </c>
      <c r="J2241" s="93">
        <f>+J2242</f>
        <v>0</v>
      </c>
      <c r="K2241" s="93">
        <f>+K2242</f>
        <v>0</v>
      </c>
      <c r="L2241" s="93">
        <f t="shared" si="938"/>
        <v>0</v>
      </c>
      <c r="M2241" s="93">
        <f>+M2242</f>
        <v>1000000000</v>
      </c>
      <c r="N2241" s="93">
        <f t="shared" ref="N2241:Q2241" si="956">+N2242</f>
        <v>998201665.51999998</v>
      </c>
      <c r="O2241" s="93">
        <f t="shared" si="956"/>
        <v>918127745.51999998</v>
      </c>
      <c r="P2241" s="93">
        <f t="shared" si="956"/>
        <v>1665.52</v>
      </c>
      <c r="Q2241" s="105">
        <f t="shared" si="956"/>
        <v>1665.52</v>
      </c>
    </row>
    <row r="2242" spans="1:17" ht="18.600000000000001" thickBot="1" x14ac:dyDescent="0.35">
      <c r="A2242" s="118" t="s">
        <v>444</v>
      </c>
      <c r="B2242" s="15" t="s">
        <v>360</v>
      </c>
      <c r="C2242" s="21"/>
      <c r="D2242" s="21"/>
      <c r="E2242" s="21"/>
      <c r="F2242" s="85" t="s">
        <v>361</v>
      </c>
      <c r="G2242" s="93">
        <f>+G2243+G2244</f>
        <v>1000000000</v>
      </c>
      <c r="H2242" s="93">
        <f>+H2243+H2244</f>
        <v>0</v>
      </c>
      <c r="I2242" s="93">
        <f>+I2243+I2244</f>
        <v>0</v>
      </c>
      <c r="J2242" s="93">
        <f>+J2243+J2244</f>
        <v>0</v>
      </c>
      <c r="K2242" s="93">
        <f>+K2243+K2244</f>
        <v>0</v>
      </c>
      <c r="L2242" s="93">
        <f t="shared" si="938"/>
        <v>0</v>
      </c>
      <c r="M2242" s="93">
        <f>+M2243+M2244</f>
        <v>1000000000</v>
      </c>
      <c r="N2242" s="93">
        <f t="shared" ref="N2242:Q2242" si="957">+N2243+N2244</f>
        <v>998201665.51999998</v>
      </c>
      <c r="O2242" s="93">
        <f t="shared" si="957"/>
        <v>918127745.51999998</v>
      </c>
      <c r="P2242" s="93">
        <f t="shared" si="957"/>
        <v>1665.52</v>
      </c>
      <c r="Q2242" s="105">
        <f t="shared" si="957"/>
        <v>1665.52</v>
      </c>
    </row>
    <row r="2243" spans="1:17" ht="18.600000000000001" thickBot="1" x14ac:dyDescent="0.35">
      <c r="A2243" s="118" t="s">
        <v>444</v>
      </c>
      <c r="B2243" s="20" t="s">
        <v>362</v>
      </c>
      <c r="C2243" s="21" t="s">
        <v>175</v>
      </c>
      <c r="D2243" s="21">
        <v>11</v>
      </c>
      <c r="E2243" s="21" t="s">
        <v>22</v>
      </c>
      <c r="F2243" s="88" t="s">
        <v>211</v>
      </c>
      <c r="G2243" s="106">
        <v>500000000</v>
      </c>
      <c r="H2243" s="90">
        <v>0</v>
      </c>
      <c r="I2243" s="90">
        <v>0</v>
      </c>
      <c r="J2243" s="90">
        <v>0</v>
      </c>
      <c r="K2243" s="90">
        <v>0</v>
      </c>
      <c r="L2243" s="90">
        <f t="shared" si="938"/>
        <v>0</v>
      </c>
      <c r="M2243" s="90">
        <f>+G2243+L2243</f>
        <v>500000000</v>
      </c>
      <c r="N2243" s="90">
        <v>498201665.51999998</v>
      </c>
      <c r="O2243" s="90">
        <v>418138739.51999998</v>
      </c>
      <c r="P2243" s="90">
        <v>1665.52</v>
      </c>
      <c r="Q2243" s="91">
        <v>1665.52</v>
      </c>
    </row>
    <row r="2244" spans="1:17" ht="18.600000000000001" thickBot="1" x14ac:dyDescent="0.35">
      <c r="A2244" s="118" t="s">
        <v>444</v>
      </c>
      <c r="B2244" s="59" t="s">
        <v>362</v>
      </c>
      <c r="C2244" s="60" t="s">
        <v>175</v>
      </c>
      <c r="D2244" s="53">
        <v>54</v>
      </c>
      <c r="E2244" s="53" t="s">
        <v>22</v>
      </c>
      <c r="F2244" s="108" t="s">
        <v>211</v>
      </c>
      <c r="G2244" s="106">
        <v>500000000</v>
      </c>
      <c r="H2244" s="90">
        <v>0</v>
      </c>
      <c r="I2244" s="90">
        <v>0</v>
      </c>
      <c r="J2244" s="90">
        <v>0</v>
      </c>
      <c r="K2244" s="90">
        <v>0</v>
      </c>
      <c r="L2244" s="90">
        <f t="shared" si="938"/>
        <v>0</v>
      </c>
      <c r="M2244" s="90">
        <f>+G2244+L2244</f>
        <v>500000000</v>
      </c>
      <c r="N2244" s="92">
        <v>500000000</v>
      </c>
      <c r="O2244" s="92">
        <v>499989006</v>
      </c>
      <c r="P2244" s="92">
        <v>0</v>
      </c>
      <c r="Q2244" s="98">
        <v>0</v>
      </c>
    </row>
    <row r="2245" spans="1:17" ht="31.8" thickBot="1" x14ac:dyDescent="0.35">
      <c r="A2245" s="118" t="s">
        <v>444</v>
      </c>
      <c r="B2245" s="15" t="s">
        <v>363</v>
      </c>
      <c r="C2245" s="53"/>
      <c r="D2245" s="53"/>
      <c r="E2245" s="53"/>
      <c r="F2245" s="85" t="s">
        <v>364</v>
      </c>
      <c r="G2245" s="95">
        <f t="shared" ref="G2245:K2247" si="958">+G2246</f>
        <v>3650000000</v>
      </c>
      <c r="H2245" s="95">
        <f t="shared" si="958"/>
        <v>0</v>
      </c>
      <c r="I2245" s="95">
        <f t="shared" si="958"/>
        <v>0</v>
      </c>
      <c r="J2245" s="95">
        <f t="shared" si="958"/>
        <v>0</v>
      </c>
      <c r="K2245" s="95">
        <f t="shared" si="958"/>
        <v>0</v>
      </c>
      <c r="L2245" s="95">
        <f t="shared" si="938"/>
        <v>0</v>
      </c>
      <c r="M2245" s="95">
        <f>+M2246</f>
        <v>3650000000</v>
      </c>
      <c r="N2245" s="95">
        <f t="shared" ref="N2245:Q2247" si="959">+N2246</f>
        <v>2878168854.52</v>
      </c>
      <c r="O2245" s="95">
        <f t="shared" si="959"/>
        <v>2676163904.3200002</v>
      </c>
      <c r="P2245" s="95">
        <f t="shared" si="959"/>
        <v>1669443084.49</v>
      </c>
      <c r="Q2245" s="97">
        <f t="shared" si="959"/>
        <v>1669443084.49</v>
      </c>
    </row>
    <row r="2246" spans="1:17" ht="31.8" thickBot="1" x14ac:dyDescent="0.35">
      <c r="A2246" s="118" t="s">
        <v>444</v>
      </c>
      <c r="B2246" s="15" t="s">
        <v>365</v>
      </c>
      <c r="C2246" s="53"/>
      <c r="D2246" s="53"/>
      <c r="E2246" s="53"/>
      <c r="F2246" s="85" t="s">
        <v>364</v>
      </c>
      <c r="G2246" s="95">
        <f t="shared" si="958"/>
        <v>3650000000</v>
      </c>
      <c r="H2246" s="95">
        <f t="shared" si="958"/>
        <v>0</v>
      </c>
      <c r="I2246" s="95">
        <f t="shared" si="958"/>
        <v>0</v>
      </c>
      <c r="J2246" s="95">
        <f t="shared" si="958"/>
        <v>0</v>
      </c>
      <c r="K2246" s="95">
        <f t="shared" si="958"/>
        <v>0</v>
      </c>
      <c r="L2246" s="95">
        <f t="shared" si="938"/>
        <v>0</v>
      </c>
      <c r="M2246" s="95">
        <f>+M2247</f>
        <v>3650000000</v>
      </c>
      <c r="N2246" s="95">
        <f t="shared" si="959"/>
        <v>2878168854.52</v>
      </c>
      <c r="O2246" s="95">
        <f t="shared" si="959"/>
        <v>2676163904.3200002</v>
      </c>
      <c r="P2246" s="95">
        <f t="shared" si="959"/>
        <v>1669443084.49</v>
      </c>
      <c r="Q2246" s="97">
        <f t="shared" si="959"/>
        <v>1669443084.49</v>
      </c>
    </row>
    <row r="2247" spans="1:17" ht="18.600000000000001" thickBot="1" x14ac:dyDescent="0.35">
      <c r="A2247" s="118" t="s">
        <v>444</v>
      </c>
      <c r="B2247" s="15" t="s">
        <v>366</v>
      </c>
      <c r="C2247" s="53"/>
      <c r="D2247" s="53"/>
      <c r="E2247" s="53"/>
      <c r="F2247" s="85" t="s">
        <v>334</v>
      </c>
      <c r="G2247" s="95">
        <f t="shared" si="958"/>
        <v>3650000000</v>
      </c>
      <c r="H2247" s="95">
        <f t="shared" si="958"/>
        <v>0</v>
      </c>
      <c r="I2247" s="95">
        <f t="shared" si="958"/>
        <v>0</v>
      </c>
      <c r="J2247" s="95">
        <f t="shared" si="958"/>
        <v>0</v>
      </c>
      <c r="K2247" s="95">
        <f t="shared" si="958"/>
        <v>0</v>
      </c>
      <c r="L2247" s="95">
        <f t="shared" si="938"/>
        <v>0</v>
      </c>
      <c r="M2247" s="95">
        <f>+M2248</f>
        <v>3650000000</v>
      </c>
      <c r="N2247" s="95">
        <f t="shared" si="959"/>
        <v>2878168854.52</v>
      </c>
      <c r="O2247" s="95">
        <f t="shared" si="959"/>
        <v>2676163904.3200002</v>
      </c>
      <c r="P2247" s="95">
        <f t="shared" si="959"/>
        <v>1669443084.49</v>
      </c>
      <c r="Q2247" s="97">
        <f t="shared" si="959"/>
        <v>1669443084.49</v>
      </c>
    </row>
    <row r="2248" spans="1:17" ht="18.600000000000001" thickBot="1" x14ac:dyDescent="0.35">
      <c r="A2248" s="118" t="s">
        <v>444</v>
      </c>
      <c r="B2248" s="20" t="s">
        <v>367</v>
      </c>
      <c r="C2248" s="21" t="s">
        <v>175</v>
      </c>
      <c r="D2248" s="21">
        <v>11</v>
      </c>
      <c r="E2248" s="21" t="s">
        <v>22</v>
      </c>
      <c r="F2248" s="88" t="s">
        <v>211</v>
      </c>
      <c r="G2248" s="90">
        <v>3650000000</v>
      </c>
      <c r="H2248" s="90">
        <v>0</v>
      </c>
      <c r="I2248" s="90">
        <v>0</v>
      </c>
      <c r="J2248" s="90">
        <v>0</v>
      </c>
      <c r="K2248" s="90">
        <v>0</v>
      </c>
      <c r="L2248" s="90">
        <f t="shared" si="938"/>
        <v>0</v>
      </c>
      <c r="M2248" s="90">
        <f>+G2248+L2248</f>
        <v>3650000000</v>
      </c>
      <c r="N2248" s="90">
        <v>2878168854.52</v>
      </c>
      <c r="O2248" s="90">
        <v>2676163904.3200002</v>
      </c>
      <c r="P2248" s="90">
        <v>1669443084.49</v>
      </c>
      <c r="Q2248" s="91">
        <v>1669443084.49</v>
      </c>
    </row>
    <row r="2249" spans="1:17" ht="31.8" thickBot="1" x14ac:dyDescent="0.35">
      <c r="A2249" s="118" t="s">
        <v>444</v>
      </c>
      <c r="B2249" s="63" t="s">
        <v>368</v>
      </c>
      <c r="C2249" s="55"/>
      <c r="D2249" s="55"/>
      <c r="E2249" s="55"/>
      <c r="F2249" s="104" t="s">
        <v>369</v>
      </c>
      <c r="G2249" s="94">
        <f>+G2250</f>
        <v>39914957829</v>
      </c>
      <c r="H2249" s="94">
        <f>+H2250</f>
        <v>0</v>
      </c>
      <c r="I2249" s="94">
        <f>+I2250</f>
        <v>0</v>
      </c>
      <c r="J2249" s="94">
        <f>+J2250</f>
        <v>1990000000</v>
      </c>
      <c r="K2249" s="94">
        <f>+K2250</f>
        <v>1990000000</v>
      </c>
      <c r="L2249" s="94">
        <f t="shared" si="938"/>
        <v>0</v>
      </c>
      <c r="M2249" s="94">
        <f>+M2250</f>
        <v>39914957829</v>
      </c>
      <c r="N2249" s="94">
        <f t="shared" ref="N2249:Q2249" si="960">+N2250</f>
        <v>27192967652.129997</v>
      </c>
      <c r="O2249" s="94">
        <f t="shared" si="960"/>
        <v>26254392848.420002</v>
      </c>
      <c r="P2249" s="94">
        <f t="shared" si="960"/>
        <v>7292310438.9799995</v>
      </c>
      <c r="Q2249" s="96">
        <f t="shared" si="960"/>
        <v>7273964450.9799995</v>
      </c>
    </row>
    <row r="2250" spans="1:17" ht="18.600000000000001" thickBot="1" x14ac:dyDescent="0.35">
      <c r="A2250" s="118" t="s">
        <v>444</v>
      </c>
      <c r="B2250" s="63" t="s">
        <v>370</v>
      </c>
      <c r="C2250" s="55"/>
      <c r="D2250" s="55"/>
      <c r="E2250" s="55"/>
      <c r="F2250" s="104" t="s">
        <v>204</v>
      </c>
      <c r="G2250" s="94">
        <f>+G2251+G2255+G2262+G2267</f>
        <v>39914957829</v>
      </c>
      <c r="H2250" s="94">
        <f>+H2251+H2255+H2262+H2267</f>
        <v>0</v>
      </c>
      <c r="I2250" s="94">
        <f>+I2251+I2255+I2262+I2267</f>
        <v>0</v>
      </c>
      <c r="J2250" s="94">
        <f>+J2251+J2255+J2262+J2267</f>
        <v>1990000000</v>
      </c>
      <c r="K2250" s="94">
        <f>+K2251+K2255+K2262+K2267</f>
        <v>1990000000</v>
      </c>
      <c r="L2250" s="94">
        <f t="shared" si="938"/>
        <v>0</v>
      </c>
      <c r="M2250" s="94">
        <f>+M2251+M2255+M2262+M2267</f>
        <v>39914957829</v>
      </c>
      <c r="N2250" s="94">
        <f t="shared" ref="N2250:Q2250" si="961">+N2251+N2255+N2262+N2267</f>
        <v>27192967652.129997</v>
      </c>
      <c r="O2250" s="94">
        <f t="shared" si="961"/>
        <v>26254392848.420002</v>
      </c>
      <c r="P2250" s="94">
        <f t="shared" si="961"/>
        <v>7292310438.9799995</v>
      </c>
      <c r="Q2250" s="96">
        <f t="shared" si="961"/>
        <v>7273964450.9799995</v>
      </c>
    </row>
    <row r="2251" spans="1:17" ht="47.4" thickBot="1" x14ac:dyDescent="0.35">
      <c r="A2251" s="118" t="s">
        <v>444</v>
      </c>
      <c r="B2251" s="56" t="s">
        <v>371</v>
      </c>
      <c r="C2251" s="55"/>
      <c r="D2251" s="55"/>
      <c r="E2251" s="55"/>
      <c r="F2251" s="104" t="s">
        <v>374</v>
      </c>
      <c r="G2251" s="94">
        <f t="shared" ref="G2251:K2253" si="962">+G2252</f>
        <v>50000000</v>
      </c>
      <c r="H2251" s="94">
        <f t="shared" si="962"/>
        <v>0</v>
      </c>
      <c r="I2251" s="94">
        <f t="shared" si="962"/>
        <v>0</v>
      </c>
      <c r="J2251" s="94">
        <f t="shared" si="962"/>
        <v>0</v>
      </c>
      <c r="K2251" s="94">
        <f t="shared" si="962"/>
        <v>0</v>
      </c>
      <c r="L2251" s="94">
        <f t="shared" si="938"/>
        <v>0</v>
      </c>
      <c r="M2251" s="94">
        <f>+M2252</f>
        <v>50000000</v>
      </c>
      <c r="N2251" s="94">
        <f t="shared" ref="N2251:Q2253" si="963">+N2252</f>
        <v>16342310</v>
      </c>
      <c r="O2251" s="94">
        <f t="shared" si="963"/>
        <v>16242310</v>
      </c>
      <c r="P2251" s="94">
        <f t="shared" si="963"/>
        <v>3897250</v>
      </c>
      <c r="Q2251" s="96">
        <f t="shared" si="963"/>
        <v>3897250</v>
      </c>
    </row>
    <row r="2252" spans="1:17" ht="47.4" thickBot="1" x14ac:dyDescent="0.35">
      <c r="A2252" s="118" t="s">
        <v>444</v>
      </c>
      <c r="B2252" s="56" t="s">
        <v>373</v>
      </c>
      <c r="C2252" s="55"/>
      <c r="D2252" s="55"/>
      <c r="E2252" s="55"/>
      <c r="F2252" s="104" t="s">
        <v>374</v>
      </c>
      <c r="G2252" s="94">
        <f t="shared" si="962"/>
        <v>50000000</v>
      </c>
      <c r="H2252" s="94">
        <f t="shared" si="962"/>
        <v>0</v>
      </c>
      <c r="I2252" s="94">
        <f t="shared" si="962"/>
        <v>0</v>
      </c>
      <c r="J2252" s="94">
        <f t="shared" si="962"/>
        <v>0</v>
      </c>
      <c r="K2252" s="94">
        <f t="shared" si="962"/>
        <v>0</v>
      </c>
      <c r="L2252" s="94">
        <f t="shared" si="938"/>
        <v>0</v>
      </c>
      <c r="M2252" s="94">
        <f>+M2253</f>
        <v>50000000</v>
      </c>
      <c r="N2252" s="94">
        <f t="shared" si="963"/>
        <v>16342310</v>
      </c>
      <c r="O2252" s="94">
        <f t="shared" si="963"/>
        <v>16242310</v>
      </c>
      <c r="P2252" s="94">
        <f t="shared" si="963"/>
        <v>3897250</v>
      </c>
      <c r="Q2252" s="96">
        <f t="shared" si="963"/>
        <v>3897250</v>
      </c>
    </row>
    <row r="2253" spans="1:17" ht="31.8" thickBot="1" x14ac:dyDescent="0.35">
      <c r="A2253" s="118" t="s">
        <v>444</v>
      </c>
      <c r="B2253" s="56" t="s">
        <v>375</v>
      </c>
      <c r="C2253" s="55"/>
      <c r="D2253" s="55"/>
      <c r="E2253" s="55"/>
      <c r="F2253" s="104" t="s">
        <v>376</v>
      </c>
      <c r="G2253" s="94">
        <f t="shared" si="962"/>
        <v>50000000</v>
      </c>
      <c r="H2253" s="94">
        <f t="shared" si="962"/>
        <v>0</v>
      </c>
      <c r="I2253" s="94">
        <f t="shared" si="962"/>
        <v>0</v>
      </c>
      <c r="J2253" s="94">
        <f t="shared" si="962"/>
        <v>0</v>
      </c>
      <c r="K2253" s="94">
        <f t="shared" si="962"/>
        <v>0</v>
      </c>
      <c r="L2253" s="94">
        <f t="shared" si="938"/>
        <v>0</v>
      </c>
      <c r="M2253" s="94">
        <f>+M2254</f>
        <v>50000000</v>
      </c>
      <c r="N2253" s="94">
        <f t="shared" si="963"/>
        <v>16342310</v>
      </c>
      <c r="O2253" s="94">
        <f t="shared" si="963"/>
        <v>16242310</v>
      </c>
      <c r="P2253" s="94">
        <f t="shared" si="963"/>
        <v>3897250</v>
      </c>
      <c r="Q2253" s="96">
        <f t="shared" si="963"/>
        <v>3897250</v>
      </c>
    </row>
    <row r="2254" spans="1:17" ht="18.600000000000001" thickBot="1" x14ac:dyDescent="0.35">
      <c r="A2254" s="118" t="s">
        <v>444</v>
      </c>
      <c r="B2254" s="20" t="s">
        <v>377</v>
      </c>
      <c r="C2254" s="60" t="s">
        <v>175</v>
      </c>
      <c r="D2254" s="21">
        <v>54</v>
      </c>
      <c r="E2254" s="21" t="s">
        <v>22</v>
      </c>
      <c r="F2254" s="88" t="s">
        <v>211</v>
      </c>
      <c r="G2254" s="90">
        <v>50000000</v>
      </c>
      <c r="H2254" s="90">
        <v>0</v>
      </c>
      <c r="I2254" s="90">
        <v>0</v>
      </c>
      <c r="J2254" s="90">
        <v>0</v>
      </c>
      <c r="K2254" s="90">
        <v>0</v>
      </c>
      <c r="L2254" s="90">
        <f t="shared" si="938"/>
        <v>0</v>
      </c>
      <c r="M2254" s="90">
        <f>+G2254+L2254</f>
        <v>50000000</v>
      </c>
      <c r="N2254" s="90">
        <v>16342310</v>
      </c>
      <c r="O2254" s="90">
        <v>16242310</v>
      </c>
      <c r="P2254" s="90">
        <v>3897250</v>
      </c>
      <c r="Q2254" s="91">
        <v>3897250</v>
      </c>
    </row>
    <row r="2255" spans="1:17" ht="47.4" thickBot="1" x14ac:dyDescent="0.35">
      <c r="A2255" s="118" t="s">
        <v>444</v>
      </c>
      <c r="B2255" s="56" t="s">
        <v>378</v>
      </c>
      <c r="C2255" s="53"/>
      <c r="D2255" s="53"/>
      <c r="E2255" s="53"/>
      <c r="F2255" s="104" t="s">
        <v>381</v>
      </c>
      <c r="G2255" s="93">
        <f>+G2256</f>
        <v>34364957829</v>
      </c>
      <c r="H2255" s="94">
        <f>+H2256</f>
        <v>0</v>
      </c>
      <c r="I2255" s="94">
        <f>+I2256</f>
        <v>0</v>
      </c>
      <c r="J2255" s="94">
        <f>+J2256</f>
        <v>1990000000</v>
      </c>
      <c r="K2255" s="94">
        <f>+K2256</f>
        <v>1990000000</v>
      </c>
      <c r="L2255" s="94">
        <f t="shared" si="938"/>
        <v>0</v>
      </c>
      <c r="M2255" s="95">
        <f>+G2255+L2255</f>
        <v>34364957829</v>
      </c>
      <c r="N2255" s="94">
        <f>+N2256</f>
        <v>23086517873.959999</v>
      </c>
      <c r="O2255" s="94">
        <f>+O2256</f>
        <v>22410357902.700001</v>
      </c>
      <c r="P2255" s="94">
        <f>+P2256</f>
        <v>4748581701.2600002</v>
      </c>
      <c r="Q2255" s="96">
        <f>+Q2256</f>
        <v>4730235713.2600002</v>
      </c>
    </row>
    <row r="2256" spans="1:17" ht="47.4" thickBot="1" x14ac:dyDescent="0.35">
      <c r="A2256" s="118" t="s">
        <v>444</v>
      </c>
      <c r="B2256" s="56" t="s">
        <v>380</v>
      </c>
      <c r="C2256" s="53"/>
      <c r="D2256" s="53"/>
      <c r="E2256" s="53"/>
      <c r="F2256" s="104" t="s">
        <v>381</v>
      </c>
      <c r="G2256" s="94">
        <f>G2257+G2260</f>
        <v>34364957829</v>
      </c>
      <c r="H2256" s="94">
        <f>H2257+H2260</f>
        <v>0</v>
      </c>
      <c r="I2256" s="94">
        <f>I2257+I2260</f>
        <v>0</v>
      </c>
      <c r="J2256" s="94">
        <f>J2257+J2260</f>
        <v>1990000000</v>
      </c>
      <c r="K2256" s="94">
        <f>K2257+K2260</f>
        <v>1990000000</v>
      </c>
      <c r="L2256" s="94">
        <f t="shared" si="938"/>
        <v>0</v>
      </c>
      <c r="M2256" s="94">
        <f>M2257+M2260</f>
        <v>34364957829</v>
      </c>
      <c r="N2256" s="94">
        <f t="shared" ref="N2256:Q2256" si="964">N2257+N2260</f>
        <v>23086517873.959999</v>
      </c>
      <c r="O2256" s="94">
        <f t="shared" si="964"/>
        <v>22410357902.700001</v>
      </c>
      <c r="P2256" s="94">
        <f t="shared" si="964"/>
        <v>4748581701.2600002</v>
      </c>
      <c r="Q2256" s="96">
        <f t="shared" si="964"/>
        <v>4730235713.2600002</v>
      </c>
    </row>
    <row r="2257" spans="1:17" ht="18.600000000000001" thickBot="1" x14ac:dyDescent="0.35">
      <c r="A2257" s="118" t="s">
        <v>444</v>
      </c>
      <c r="B2257" s="56" t="s">
        <v>382</v>
      </c>
      <c r="C2257" s="53"/>
      <c r="D2257" s="53"/>
      <c r="E2257" s="53"/>
      <c r="F2257" s="104" t="s">
        <v>334</v>
      </c>
      <c r="G2257" s="94">
        <f>+G2258+G2259</f>
        <v>13870400807</v>
      </c>
      <c r="H2257" s="94">
        <f>+H2258+H2259</f>
        <v>0</v>
      </c>
      <c r="I2257" s="94">
        <f>+I2258+I2259</f>
        <v>0</v>
      </c>
      <c r="J2257" s="94">
        <f>+J2258+J2259</f>
        <v>1990000000</v>
      </c>
      <c r="K2257" s="94">
        <f>+K2258+K2259</f>
        <v>0</v>
      </c>
      <c r="L2257" s="94">
        <f t="shared" si="938"/>
        <v>1990000000</v>
      </c>
      <c r="M2257" s="94">
        <f>+M2258+M2259</f>
        <v>15860400807</v>
      </c>
      <c r="N2257" s="94">
        <f t="shared" ref="N2257:Q2257" si="965">+N2258+N2259</f>
        <v>9980844873.9599991</v>
      </c>
      <c r="O2257" s="94">
        <f t="shared" si="965"/>
        <v>9306684902.7000008</v>
      </c>
      <c r="P2257" s="94">
        <f t="shared" si="965"/>
        <v>4748581701.2600002</v>
      </c>
      <c r="Q2257" s="96">
        <f t="shared" si="965"/>
        <v>4730235713.2600002</v>
      </c>
    </row>
    <row r="2258" spans="1:17" ht="18.600000000000001" thickBot="1" x14ac:dyDescent="0.35">
      <c r="A2258" s="118" t="s">
        <v>444</v>
      </c>
      <c r="B2258" s="20" t="s">
        <v>383</v>
      </c>
      <c r="C2258" s="53" t="s">
        <v>175</v>
      </c>
      <c r="D2258" s="21">
        <v>11</v>
      </c>
      <c r="E2258" s="21" t="s">
        <v>22</v>
      </c>
      <c r="F2258" s="108" t="s">
        <v>211</v>
      </c>
      <c r="G2258" s="92">
        <v>5414957829</v>
      </c>
      <c r="H2258" s="90">
        <v>0</v>
      </c>
      <c r="I2258" s="90">
        <v>0</v>
      </c>
      <c r="J2258" s="90">
        <v>0</v>
      </c>
      <c r="K2258" s="90">
        <v>0</v>
      </c>
      <c r="L2258" s="90">
        <f t="shared" si="938"/>
        <v>0</v>
      </c>
      <c r="M2258" s="90">
        <f>+G2258+L2258</f>
        <v>5414957829</v>
      </c>
      <c r="N2258" s="90">
        <v>5345758732.96</v>
      </c>
      <c r="O2258" s="90">
        <v>5195071335.75</v>
      </c>
      <c r="P2258" s="90">
        <v>3626461175.8499999</v>
      </c>
      <c r="Q2258" s="91">
        <v>3626461175.8499999</v>
      </c>
    </row>
    <row r="2259" spans="1:17" ht="18.600000000000001" thickBot="1" x14ac:dyDescent="0.35">
      <c r="A2259" s="118" t="s">
        <v>444</v>
      </c>
      <c r="B2259" s="20" t="s">
        <v>383</v>
      </c>
      <c r="C2259" s="60" t="s">
        <v>175</v>
      </c>
      <c r="D2259" s="21">
        <v>54</v>
      </c>
      <c r="E2259" s="21" t="s">
        <v>22</v>
      </c>
      <c r="F2259" s="108" t="s">
        <v>211</v>
      </c>
      <c r="G2259" s="106">
        <f>2010523584+6444919394</f>
        <v>8455442978</v>
      </c>
      <c r="H2259" s="90">
        <v>0</v>
      </c>
      <c r="I2259" s="90">
        <v>0</v>
      </c>
      <c r="J2259" s="90">
        <v>1990000000</v>
      </c>
      <c r="K2259" s="90">
        <v>0</v>
      </c>
      <c r="L2259" s="90">
        <f t="shared" si="938"/>
        <v>1990000000</v>
      </c>
      <c r="M2259" s="92">
        <f>+G2259+L2259</f>
        <v>10445442978</v>
      </c>
      <c r="N2259" s="90">
        <v>4635086141</v>
      </c>
      <c r="O2259" s="90">
        <v>4111613566.9499998</v>
      </c>
      <c r="P2259" s="90">
        <v>1122120525.4100001</v>
      </c>
      <c r="Q2259" s="91">
        <v>1103774537.4100001</v>
      </c>
    </row>
    <row r="2260" spans="1:17" ht="18.600000000000001" thickBot="1" x14ac:dyDescent="0.35">
      <c r="A2260" s="118" t="s">
        <v>444</v>
      </c>
      <c r="B2260" s="15" t="s">
        <v>384</v>
      </c>
      <c r="C2260" s="53"/>
      <c r="D2260" s="21"/>
      <c r="E2260" s="21"/>
      <c r="F2260" s="85" t="s">
        <v>385</v>
      </c>
      <c r="G2260" s="95">
        <f>+G2261</f>
        <v>20494557022</v>
      </c>
      <c r="H2260" s="95">
        <f>+H2261</f>
        <v>0</v>
      </c>
      <c r="I2260" s="95">
        <f>+I2261</f>
        <v>0</v>
      </c>
      <c r="J2260" s="95">
        <f>+J2261</f>
        <v>0</v>
      </c>
      <c r="K2260" s="95">
        <f>+K2261</f>
        <v>1990000000</v>
      </c>
      <c r="L2260" s="95">
        <f t="shared" si="938"/>
        <v>-1990000000</v>
      </c>
      <c r="M2260" s="95">
        <f>+M2261</f>
        <v>18504557022</v>
      </c>
      <c r="N2260" s="95">
        <f t="shared" ref="N2260:Q2260" si="966">+N2261</f>
        <v>13105673000</v>
      </c>
      <c r="O2260" s="95">
        <f t="shared" si="966"/>
        <v>13103673000</v>
      </c>
      <c r="P2260" s="95">
        <f t="shared" si="966"/>
        <v>0</v>
      </c>
      <c r="Q2260" s="97">
        <f t="shared" si="966"/>
        <v>0</v>
      </c>
    </row>
    <row r="2261" spans="1:17" ht="18.600000000000001" thickBot="1" x14ac:dyDescent="0.35">
      <c r="A2261" s="118" t="s">
        <v>444</v>
      </c>
      <c r="B2261" s="20" t="s">
        <v>386</v>
      </c>
      <c r="C2261" s="60" t="s">
        <v>175</v>
      </c>
      <c r="D2261" s="21">
        <v>54</v>
      </c>
      <c r="E2261" s="21" t="s">
        <v>22</v>
      </c>
      <c r="F2261" s="108" t="s">
        <v>211</v>
      </c>
      <c r="G2261" s="106">
        <v>20494557022</v>
      </c>
      <c r="H2261" s="90">
        <v>0</v>
      </c>
      <c r="I2261" s="90">
        <v>0</v>
      </c>
      <c r="J2261" s="90">
        <v>0</v>
      </c>
      <c r="K2261" s="90">
        <v>1990000000</v>
      </c>
      <c r="L2261" s="90">
        <f t="shared" si="938"/>
        <v>-1990000000</v>
      </c>
      <c r="M2261" s="92">
        <f>+G2261+L2261</f>
        <v>18504557022</v>
      </c>
      <c r="N2261" s="90">
        <v>13105673000</v>
      </c>
      <c r="O2261" s="90">
        <v>13103673000</v>
      </c>
      <c r="P2261" s="90">
        <v>0</v>
      </c>
      <c r="Q2261" s="91">
        <v>0</v>
      </c>
    </row>
    <row r="2262" spans="1:17" ht="47.4" thickBot="1" x14ac:dyDescent="0.35">
      <c r="A2262" s="118" t="s">
        <v>444</v>
      </c>
      <c r="B2262" s="56" t="s">
        <v>387</v>
      </c>
      <c r="C2262" s="53"/>
      <c r="D2262" s="53"/>
      <c r="E2262" s="53"/>
      <c r="F2262" s="104" t="s">
        <v>390</v>
      </c>
      <c r="G2262" s="94">
        <f t="shared" ref="G2262:K2263" si="967">+G2263</f>
        <v>4000000000</v>
      </c>
      <c r="H2262" s="94">
        <f t="shared" si="967"/>
        <v>0</v>
      </c>
      <c r="I2262" s="94">
        <f t="shared" si="967"/>
        <v>0</v>
      </c>
      <c r="J2262" s="94">
        <f t="shared" si="967"/>
        <v>0</v>
      </c>
      <c r="K2262" s="94">
        <f t="shared" si="967"/>
        <v>0</v>
      </c>
      <c r="L2262" s="94">
        <f t="shared" si="938"/>
        <v>0</v>
      </c>
      <c r="M2262" s="94">
        <f>+M2263</f>
        <v>4000000000</v>
      </c>
      <c r="N2262" s="94">
        <f t="shared" ref="N2262:Q2263" si="968">+N2263</f>
        <v>3316799286.4200001</v>
      </c>
      <c r="O2262" s="94">
        <f t="shared" si="968"/>
        <v>3094974998.6500001</v>
      </c>
      <c r="P2262" s="94">
        <f t="shared" si="968"/>
        <v>2109851034.6500001</v>
      </c>
      <c r="Q2262" s="96">
        <f t="shared" si="968"/>
        <v>2109851034.6500001</v>
      </c>
    </row>
    <row r="2263" spans="1:17" ht="47.4" thickBot="1" x14ac:dyDescent="0.35">
      <c r="A2263" s="118" t="s">
        <v>444</v>
      </c>
      <c r="B2263" s="56" t="s">
        <v>389</v>
      </c>
      <c r="C2263" s="53"/>
      <c r="D2263" s="53"/>
      <c r="E2263" s="53"/>
      <c r="F2263" s="104" t="s">
        <v>390</v>
      </c>
      <c r="G2263" s="94">
        <f t="shared" si="967"/>
        <v>4000000000</v>
      </c>
      <c r="H2263" s="94">
        <f t="shared" si="967"/>
        <v>0</v>
      </c>
      <c r="I2263" s="94">
        <f t="shared" si="967"/>
        <v>0</v>
      </c>
      <c r="J2263" s="94">
        <f t="shared" si="967"/>
        <v>0</v>
      </c>
      <c r="K2263" s="94">
        <f t="shared" si="967"/>
        <v>0</v>
      </c>
      <c r="L2263" s="94">
        <f t="shared" si="938"/>
        <v>0</v>
      </c>
      <c r="M2263" s="94">
        <f>+M2264</f>
        <v>4000000000</v>
      </c>
      <c r="N2263" s="94">
        <f t="shared" si="968"/>
        <v>3316799286.4200001</v>
      </c>
      <c r="O2263" s="94">
        <f t="shared" si="968"/>
        <v>3094974998.6500001</v>
      </c>
      <c r="P2263" s="94">
        <f t="shared" si="968"/>
        <v>2109851034.6500001</v>
      </c>
      <c r="Q2263" s="96">
        <f t="shared" si="968"/>
        <v>2109851034.6500001</v>
      </c>
    </row>
    <row r="2264" spans="1:17" ht="18.600000000000001" thickBot="1" x14ac:dyDescent="0.35">
      <c r="A2264" s="118" t="s">
        <v>444</v>
      </c>
      <c r="B2264" s="56" t="s">
        <v>391</v>
      </c>
      <c r="C2264" s="53"/>
      <c r="D2264" s="53"/>
      <c r="E2264" s="53"/>
      <c r="F2264" s="104" t="s">
        <v>392</v>
      </c>
      <c r="G2264" s="94">
        <f>+G2265+G2266</f>
        <v>4000000000</v>
      </c>
      <c r="H2264" s="94">
        <f>+H2265+H2266</f>
        <v>0</v>
      </c>
      <c r="I2264" s="94">
        <f>+I2265+I2266</f>
        <v>0</v>
      </c>
      <c r="J2264" s="94">
        <f>+J2265+J2266</f>
        <v>0</v>
      </c>
      <c r="K2264" s="94">
        <f>+K2265+K2266</f>
        <v>0</v>
      </c>
      <c r="L2264" s="94">
        <f t="shared" si="938"/>
        <v>0</v>
      </c>
      <c r="M2264" s="94">
        <f>+M2265+M2266</f>
        <v>4000000000</v>
      </c>
      <c r="N2264" s="94">
        <f t="shared" ref="N2264:Q2264" si="969">+N2265+N2266</f>
        <v>3316799286.4200001</v>
      </c>
      <c r="O2264" s="94">
        <f t="shared" si="969"/>
        <v>3094974998.6500001</v>
      </c>
      <c r="P2264" s="94">
        <f t="shared" si="969"/>
        <v>2109851034.6500001</v>
      </c>
      <c r="Q2264" s="96">
        <f t="shared" si="969"/>
        <v>2109851034.6500001</v>
      </c>
    </row>
    <row r="2265" spans="1:17" ht="18.600000000000001" thickBot="1" x14ac:dyDescent="0.35">
      <c r="A2265" s="118" t="s">
        <v>444</v>
      </c>
      <c r="B2265" s="20" t="s">
        <v>393</v>
      </c>
      <c r="C2265" s="21" t="s">
        <v>175</v>
      </c>
      <c r="D2265" s="21">
        <v>11</v>
      </c>
      <c r="E2265" s="21" t="s">
        <v>22</v>
      </c>
      <c r="F2265" s="108" t="s">
        <v>211</v>
      </c>
      <c r="G2265" s="92">
        <v>1000000000</v>
      </c>
      <c r="H2265" s="90">
        <v>0</v>
      </c>
      <c r="I2265" s="90">
        <v>0</v>
      </c>
      <c r="J2265" s="90">
        <v>0</v>
      </c>
      <c r="K2265" s="90">
        <v>0</v>
      </c>
      <c r="L2265" s="90">
        <f t="shared" si="938"/>
        <v>0</v>
      </c>
      <c r="M2265" s="90">
        <f>+G2265+L2265</f>
        <v>1000000000</v>
      </c>
      <c r="N2265" s="90">
        <v>976124181.41999996</v>
      </c>
      <c r="O2265" s="90">
        <v>975946810.95000005</v>
      </c>
      <c r="P2265" s="90">
        <v>925234330.95000005</v>
      </c>
      <c r="Q2265" s="91">
        <v>925234330.95000005</v>
      </c>
    </row>
    <row r="2266" spans="1:17" ht="18.600000000000001" thickBot="1" x14ac:dyDescent="0.35">
      <c r="A2266" s="118" t="s">
        <v>444</v>
      </c>
      <c r="B2266" s="20" t="s">
        <v>393</v>
      </c>
      <c r="C2266" s="60" t="s">
        <v>175</v>
      </c>
      <c r="D2266" s="21">
        <v>54</v>
      </c>
      <c r="E2266" s="21" t="s">
        <v>22</v>
      </c>
      <c r="F2266" s="108" t="s">
        <v>211</v>
      </c>
      <c r="G2266" s="92">
        <v>3000000000</v>
      </c>
      <c r="H2266" s="90">
        <v>0</v>
      </c>
      <c r="I2266" s="90">
        <v>0</v>
      </c>
      <c r="J2266" s="90">
        <v>0</v>
      </c>
      <c r="K2266" s="90">
        <v>0</v>
      </c>
      <c r="L2266" s="90">
        <f t="shared" si="938"/>
        <v>0</v>
      </c>
      <c r="M2266" s="90">
        <f>+G2266+L2266</f>
        <v>3000000000</v>
      </c>
      <c r="N2266" s="90">
        <v>2340675105</v>
      </c>
      <c r="O2266" s="90">
        <v>2119028187.7</v>
      </c>
      <c r="P2266" s="90">
        <v>1184616703.7</v>
      </c>
      <c r="Q2266" s="91">
        <v>1184616703.7</v>
      </c>
    </row>
    <row r="2267" spans="1:17" ht="47.4" thickBot="1" x14ac:dyDescent="0.35">
      <c r="A2267" s="118" t="s">
        <v>444</v>
      </c>
      <c r="B2267" s="56" t="s">
        <v>394</v>
      </c>
      <c r="C2267" s="64"/>
      <c r="D2267" s="55"/>
      <c r="E2267" s="55"/>
      <c r="F2267" s="104" t="s">
        <v>397</v>
      </c>
      <c r="G2267" s="94">
        <f t="shared" ref="G2267:K2269" si="970">+G2268</f>
        <v>1500000000</v>
      </c>
      <c r="H2267" s="94">
        <f t="shared" si="970"/>
        <v>0</v>
      </c>
      <c r="I2267" s="94">
        <f t="shared" si="970"/>
        <v>0</v>
      </c>
      <c r="J2267" s="94">
        <f t="shared" si="970"/>
        <v>0</v>
      </c>
      <c r="K2267" s="94">
        <f t="shared" si="970"/>
        <v>0</v>
      </c>
      <c r="L2267" s="94">
        <f t="shared" si="938"/>
        <v>0</v>
      </c>
      <c r="M2267" s="94">
        <f>+M2268</f>
        <v>1500000000</v>
      </c>
      <c r="N2267" s="94">
        <f t="shared" ref="N2267:Q2269" si="971">+N2268</f>
        <v>773308181.75</v>
      </c>
      <c r="O2267" s="94">
        <f t="shared" si="971"/>
        <v>732817637.07000005</v>
      </c>
      <c r="P2267" s="94">
        <f t="shared" si="971"/>
        <v>429980453.06999999</v>
      </c>
      <c r="Q2267" s="96">
        <f t="shared" si="971"/>
        <v>429980453.06999999</v>
      </c>
    </row>
    <row r="2268" spans="1:17" ht="47.4" thickBot="1" x14ac:dyDescent="0.35">
      <c r="A2268" s="118" t="s">
        <v>444</v>
      </c>
      <c r="B2268" s="56" t="s">
        <v>396</v>
      </c>
      <c r="C2268" s="65"/>
      <c r="D2268" s="66"/>
      <c r="E2268" s="66"/>
      <c r="F2268" s="104" t="s">
        <v>397</v>
      </c>
      <c r="G2268" s="94">
        <f t="shared" si="970"/>
        <v>1500000000</v>
      </c>
      <c r="H2268" s="94">
        <f t="shared" si="970"/>
        <v>0</v>
      </c>
      <c r="I2268" s="94">
        <f t="shared" si="970"/>
        <v>0</v>
      </c>
      <c r="J2268" s="94">
        <f t="shared" si="970"/>
        <v>0</v>
      </c>
      <c r="K2268" s="94">
        <f t="shared" si="970"/>
        <v>0</v>
      </c>
      <c r="L2268" s="94">
        <f t="shared" si="938"/>
        <v>0</v>
      </c>
      <c r="M2268" s="94">
        <f>+M2269</f>
        <v>1500000000</v>
      </c>
      <c r="N2268" s="94">
        <f t="shared" si="971"/>
        <v>773308181.75</v>
      </c>
      <c r="O2268" s="94">
        <f t="shared" si="971"/>
        <v>732817637.07000005</v>
      </c>
      <c r="P2268" s="94">
        <f t="shared" si="971"/>
        <v>429980453.06999999</v>
      </c>
      <c r="Q2268" s="96">
        <f t="shared" si="971"/>
        <v>429980453.06999999</v>
      </c>
    </row>
    <row r="2269" spans="1:17" ht="18.600000000000001" thickBot="1" x14ac:dyDescent="0.35">
      <c r="A2269" s="118" t="s">
        <v>444</v>
      </c>
      <c r="B2269" s="56" t="s">
        <v>398</v>
      </c>
      <c r="C2269" s="65"/>
      <c r="D2269" s="66"/>
      <c r="E2269" s="66"/>
      <c r="F2269" s="104" t="s">
        <v>399</v>
      </c>
      <c r="G2269" s="94">
        <f t="shared" si="970"/>
        <v>1500000000</v>
      </c>
      <c r="H2269" s="94">
        <f t="shared" si="970"/>
        <v>0</v>
      </c>
      <c r="I2269" s="94">
        <f t="shared" si="970"/>
        <v>0</v>
      </c>
      <c r="J2269" s="94">
        <f t="shared" si="970"/>
        <v>0</v>
      </c>
      <c r="K2269" s="94">
        <f t="shared" si="970"/>
        <v>0</v>
      </c>
      <c r="L2269" s="94">
        <f t="shared" si="938"/>
        <v>0</v>
      </c>
      <c r="M2269" s="94">
        <f>+M2270</f>
        <v>1500000000</v>
      </c>
      <c r="N2269" s="94">
        <f t="shared" si="971"/>
        <v>773308181.75</v>
      </c>
      <c r="O2269" s="94">
        <f t="shared" si="971"/>
        <v>732817637.07000005</v>
      </c>
      <c r="P2269" s="94">
        <f t="shared" si="971"/>
        <v>429980453.06999999</v>
      </c>
      <c r="Q2269" s="96">
        <f t="shared" si="971"/>
        <v>429980453.06999999</v>
      </c>
    </row>
    <row r="2270" spans="1:17" ht="18.600000000000001" thickBot="1" x14ac:dyDescent="0.35">
      <c r="A2270" s="118" t="s">
        <v>444</v>
      </c>
      <c r="B2270" s="20" t="s">
        <v>426</v>
      </c>
      <c r="C2270" s="60" t="s">
        <v>175</v>
      </c>
      <c r="D2270" s="21">
        <v>54</v>
      </c>
      <c r="E2270" s="21" t="s">
        <v>22</v>
      </c>
      <c r="F2270" s="108" t="s">
        <v>211</v>
      </c>
      <c r="G2270" s="92">
        <v>1500000000</v>
      </c>
      <c r="H2270" s="90">
        <v>0</v>
      </c>
      <c r="I2270" s="90">
        <v>0</v>
      </c>
      <c r="J2270" s="90">
        <v>0</v>
      </c>
      <c r="K2270" s="90">
        <v>0</v>
      </c>
      <c r="L2270" s="90">
        <f t="shared" si="938"/>
        <v>0</v>
      </c>
      <c r="M2270" s="90">
        <f>+G2270+L2270</f>
        <v>1500000000</v>
      </c>
      <c r="N2270" s="90">
        <v>773308181.75</v>
      </c>
      <c r="O2270" s="90">
        <v>732817637.07000005</v>
      </c>
      <c r="P2270" s="90">
        <v>429980453.06999999</v>
      </c>
      <c r="Q2270" s="91">
        <v>429980453.06999999</v>
      </c>
    </row>
    <row r="2271" spans="1:17" ht="18.600000000000001" thickBot="1" x14ac:dyDescent="0.35">
      <c r="A2271" s="118" t="s">
        <v>451</v>
      </c>
      <c r="B2271" s="5" t="s">
        <v>10</v>
      </c>
      <c r="C2271" s="6"/>
      <c r="D2271" s="6"/>
      <c r="E2271" s="6"/>
      <c r="F2271" s="81" t="s">
        <v>11</v>
      </c>
      <c r="G2271" s="8">
        <f>+G2272+G2301+G2348+G2362</f>
        <v>101565565000</v>
      </c>
      <c r="H2271" s="8">
        <f>+H2272+H2301+H2348+H2362</f>
        <v>0</v>
      </c>
      <c r="I2271" s="8">
        <f>+I2272+I2301+I2348+I2362</f>
        <v>0</v>
      </c>
      <c r="J2271" s="8">
        <f>+J2272+J2301+J2348+J2362</f>
        <v>2162399665.3000002</v>
      </c>
      <c r="K2271" s="8">
        <f>+K2272+K2301+K2348+K2362</f>
        <v>2162399665.3000002</v>
      </c>
      <c r="L2271" s="8">
        <f t="shared" si="938"/>
        <v>0</v>
      </c>
      <c r="M2271" s="8">
        <f>+G2271+L2271</f>
        <v>101565565000</v>
      </c>
      <c r="N2271" s="8">
        <f t="shared" ref="N2271:Q2271" si="972">+N2272+N2301+N2348+N2362</f>
        <v>76620616665.350006</v>
      </c>
      <c r="O2271" s="8">
        <f t="shared" si="972"/>
        <v>70591992904.459991</v>
      </c>
      <c r="P2271" s="8">
        <f t="shared" si="972"/>
        <v>63668102975.830002</v>
      </c>
      <c r="Q2271" s="9">
        <f t="shared" si="972"/>
        <v>62685727839.349998</v>
      </c>
    </row>
    <row r="2272" spans="1:17" ht="18.600000000000001" thickBot="1" x14ac:dyDescent="0.35">
      <c r="A2272" s="118" t="s">
        <v>451</v>
      </c>
      <c r="B2272" s="10" t="s">
        <v>12</v>
      </c>
      <c r="C2272" s="11"/>
      <c r="D2272" s="11"/>
      <c r="E2272" s="11"/>
      <c r="F2272" s="82" t="s">
        <v>13</v>
      </c>
      <c r="G2272" s="83">
        <f>+G2273</f>
        <v>48846668000</v>
      </c>
      <c r="H2272" s="83">
        <f>+H2273</f>
        <v>0</v>
      </c>
      <c r="I2272" s="83">
        <f>+I2273</f>
        <v>0</v>
      </c>
      <c r="J2272" s="83">
        <f>+J2273</f>
        <v>1466000000</v>
      </c>
      <c r="K2272" s="83">
        <f>+K2273</f>
        <v>1466000000</v>
      </c>
      <c r="L2272" s="83">
        <f t="shared" si="938"/>
        <v>0</v>
      </c>
      <c r="M2272" s="83">
        <f>+M2273</f>
        <v>48846668000</v>
      </c>
      <c r="N2272" s="83">
        <f t="shared" ref="N2272:Q2272" si="973">+N2273</f>
        <v>44256310000</v>
      </c>
      <c r="O2272" s="83">
        <f t="shared" si="973"/>
        <v>38661530994.919998</v>
      </c>
      <c r="P2272" s="83">
        <f t="shared" si="973"/>
        <v>38661530994.919998</v>
      </c>
      <c r="Q2272" s="84">
        <f t="shared" si="973"/>
        <v>37699719385.919998</v>
      </c>
    </row>
    <row r="2273" spans="1:17" ht="18.600000000000001" thickBot="1" x14ac:dyDescent="0.35">
      <c r="A2273" s="118" t="s">
        <v>451</v>
      </c>
      <c r="B2273" s="15" t="s">
        <v>14</v>
      </c>
      <c r="C2273" s="16"/>
      <c r="D2273" s="16"/>
      <c r="E2273" s="16"/>
      <c r="F2273" s="85" t="s">
        <v>15</v>
      </c>
      <c r="G2273" s="86">
        <f>+G2274+G2284+G2292+G2299</f>
        <v>48846668000</v>
      </c>
      <c r="H2273" s="86">
        <f>+H2274+H2284+H2292+H2299</f>
        <v>0</v>
      </c>
      <c r="I2273" s="86">
        <f>+I2274+I2284+I2292+I2299</f>
        <v>0</v>
      </c>
      <c r="J2273" s="86">
        <f>+J2274+J2284+J2292+J2299</f>
        <v>1466000000</v>
      </c>
      <c r="K2273" s="86">
        <f>+K2274+K2284+K2292+K2299</f>
        <v>1466000000</v>
      </c>
      <c r="L2273" s="86">
        <f t="shared" si="938"/>
        <v>0</v>
      </c>
      <c r="M2273" s="86">
        <f>+M2274+M2284+M2292+M2299</f>
        <v>48846668000</v>
      </c>
      <c r="N2273" s="86">
        <f t="shared" ref="N2273:Q2273" si="974">+N2274+N2284+N2292+N2299</f>
        <v>44256310000</v>
      </c>
      <c r="O2273" s="86">
        <f t="shared" si="974"/>
        <v>38661530994.919998</v>
      </c>
      <c r="P2273" s="86">
        <f t="shared" si="974"/>
        <v>38661530994.919998</v>
      </c>
      <c r="Q2273" s="87">
        <f t="shared" si="974"/>
        <v>37699719385.919998</v>
      </c>
    </row>
    <row r="2274" spans="1:17" ht="18.600000000000001" thickBot="1" x14ac:dyDescent="0.35">
      <c r="A2274" s="118" t="s">
        <v>451</v>
      </c>
      <c r="B2274" s="15" t="s">
        <v>16</v>
      </c>
      <c r="C2274" s="16"/>
      <c r="D2274" s="16"/>
      <c r="E2274" s="16"/>
      <c r="F2274" s="85" t="s">
        <v>17</v>
      </c>
      <c r="G2274" s="86">
        <f>+G2275</f>
        <v>28789591000</v>
      </c>
      <c r="H2274" s="86">
        <f>+H2275</f>
        <v>0</v>
      </c>
      <c r="I2274" s="86">
        <f>+I2275</f>
        <v>0</v>
      </c>
      <c r="J2274" s="86">
        <f>+J2275</f>
        <v>666000000</v>
      </c>
      <c r="K2274" s="86">
        <f>+K2275</f>
        <v>666000000</v>
      </c>
      <c r="L2274" s="86">
        <f t="shared" si="938"/>
        <v>0</v>
      </c>
      <c r="M2274" s="86">
        <f>+M2275</f>
        <v>28789591000</v>
      </c>
      <c r="N2274" s="86">
        <f t="shared" ref="N2274:Q2274" si="975">+N2275</f>
        <v>28789591000</v>
      </c>
      <c r="O2274" s="86">
        <f t="shared" si="975"/>
        <v>25619908130.390003</v>
      </c>
      <c r="P2274" s="86">
        <f t="shared" si="975"/>
        <v>25619908130.390003</v>
      </c>
      <c r="Q2274" s="87">
        <f t="shared" si="975"/>
        <v>25619908130.390003</v>
      </c>
    </row>
    <row r="2275" spans="1:17" ht="18.600000000000001" thickBot="1" x14ac:dyDescent="0.35">
      <c r="A2275" s="118" t="s">
        <v>451</v>
      </c>
      <c r="B2275" s="15" t="s">
        <v>18</v>
      </c>
      <c r="C2275" s="16"/>
      <c r="D2275" s="16"/>
      <c r="E2275" s="16"/>
      <c r="F2275" s="85" t="s">
        <v>19</v>
      </c>
      <c r="G2275" s="86">
        <f>SUM(G2276:G2283)</f>
        <v>28789591000</v>
      </c>
      <c r="H2275" s="86">
        <f>SUM(H2276:H2283)</f>
        <v>0</v>
      </c>
      <c r="I2275" s="86">
        <f>SUM(I2276:I2283)</f>
        <v>0</v>
      </c>
      <c r="J2275" s="86">
        <f>SUM(J2276:J2283)</f>
        <v>666000000</v>
      </c>
      <c r="K2275" s="86">
        <f>SUM(K2276:K2283)</f>
        <v>666000000</v>
      </c>
      <c r="L2275" s="86">
        <f t="shared" ref="L2275:L2340" si="976">+H2275-I2275+J2275-K2275</f>
        <v>0</v>
      </c>
      <c r="M2275" s="86">
        <f>SUM(M2276:M2283)</f>
        <v>28789591000</v>
      </c>
      <c r="N2275" s="86">
        <f t="shared" ref="N2275:Q2275" si="977">SUM(N2276:N2283)</f>
        <v>28789591000</v>
      </c>
      <c r="O2275" s="86">
        <f t="shared" si="977"/>
        <v>25619908130.390003</v>
      </c>
      <c r="P2275" s="86">
        <f t="shared" si="977"/>
        <v>25619908130.390003</v>
      </c>
      <c r="Q2275" s="87">
        <f t="shared" si="977"/>
        <v>25619908130.390003</v>
      </c>
    </row>
    <row r="2276" spans="1:17" ht="18.600000000000001" thickBot="1" x14ac:dyDescent="0.35">
      <c r="A2276" s="118" t="s">
        <v>451</v>
      </c>
      <c r="B2276" s="20" t="s">
        <v>20</v>
      </c>
      <c r="C2276" s="21" t="s">
        <v>21</v>
      </c>
      <c r="D2276" s="21">
        <v>20</v>
      </c>
      <c r="E2276" s="21" t="s">
        <v>22</v>
      </c>
      <c r="F2276" s="88" t="s">
        <v>23</v>
      </c>
      <c r="G2276" s="89">
        <v>22821279655</v>
      </c>
      <c r="H2276" s="90">
        <v>0</v>
      </c>
      <c r="I2276" s="90">
        <v>0</v>
      </c>
      <c r="J2276" s="90">
        <v>0</v>
      </c>
      <c r="K2276" s="90">
        <v>16000000</v>
      </c>
      <c r="L2276" s="90">
        <f t="shared" si="976"/>
        <v>-16000000</v>
      </c>
      <c r="M2276" s="89">
        <f t="shared" ref="M2276:M2283" si="978">+G2276+L2276</f>
        <v>22805279655</v>
      </c>
      <c r="N2276" s="90">
        <v>22805279655</v>
      </c>
      <c r="O2276" s="90">
        <v>20997086911.740002</v>
      </c>
      <c r="P2276" s="90">
        <v>20997086911.740002</v>
      </c>
      <c r="Q2276" s="91">
        <v>20997086911.740002</v>
      </c>
    </row>
    <row r="2277" spans="1:17" ht="18.600000000000001" thickBot="1" x14ac:dyDescent="0.35">
      <c r="A2277" s="118" t="s">
        <v>451</v>
      </c>
      <c r="B2277" s="20" t="s">
        <v>24</v>
      </c>
      <c r="C2277" s="21" t="s">
        <v>21</v>
      </c>
      <c r="D2277" s="21">
        <v>20</v>
      </c>
      <c r="E2277" s="21" t="s">
        <v>22</v>
      </c>
      <c r="F2277" s="88" t="s">
        <v>25</v>
      </c>
      <c r="G2277" s="89">
        <v>1516830834</v>
      </c>
      <c r="H2277" s="90">
        <v>0</v>
      </c>
      <c r="I2277" s="90">
        <v>0</v>
      </c>
      <c r="J2277" s="90">
        <v>380000000</v>
      </c>
      <c r="K2277" s="90">
        <v>0</v>
      </c>
      <c r="L2277" s="90">
        <f t="shared" si="976"/>
        <v>380000000</v>
      </c>
      <c r="M2277" s="89">
        <f t="shared" si="978"/>
        <v>1896830834</v>
      </c>
      <c r="N2277" s="90">
        <v>1896830834</v>
      </c>
      <c r="O2277" s="90">
        <v>1592242184.5699999</v>
      </c>
      <c r="P2277" s="90">
        <v>1592242184.5699999</v>
      </c>
      <c r="Q2277" s="91">
        <v>1592242184.5699999</v>
      </c>
    </row>
    <row r="2278" spans="1:17" ht="18.600000000000001" thickBot="1" x14ac:dyDescent="0.35">
      <c r="A2278" s="118" t="s">
        <v>451</v>
      </c>
      <c r="B2278" s="20" t="s">
        <v>26</v>
      </c>
      <c r="C2278" s="21" t="s">
        <v>21</v>
      </c>
      <c r="D2278" s="21">
        <v>20</v>
      </c>
      <c r="E2278" s="21" t="s">
        <v>22</v>
      </c>
      <c r="F2278" s="88" t="s">
        <v>27</v>
      </c>
      <c r="G2278" s="89">
        <v>2475792</v>
      </c>
      <c r="H2278" s="90">
        <v>0</v>
      </c>
      <c r="I2278" s="90">
        <v>0</v>
      </c>
      <c r="J2278" s="90">
        <v>0</v>
      </c>
      <c r="K2278" s="90">
        <v>0</v>
      </c>
      <c r="L2278" s="90">
        <f t="shared" si="976"/>
        <v>0</v>
      </c>
      <c r="M2278" s="89">
        <f t="shared" si="978"/>
        <v>2475792</v>
      </c>
      <c r="N2278" s="92">
        <v>2475792</v>
      </c>
      <c r="O2278" s="90">
        <v>1900635.44</v>
      </c>
      <c r="P2278" s="90">
        <v>1900635.44</v>
      </c>
      <c r="Q2278" s="91">
        <v>1900635.44</v>
      </c>
    </row>
    <row r="2279" spans="1:17" ht="18.600000000000001" thickBot="1" x14ac:dyDescent="0.35">
      <c r="A2279" s="118" t="s">
        <v>451</v>
      </c>
      <c r="B2279" s="20" t="s">
        <v>28</v>
      </c>
      <c r="C2279" s="21" t="s">
        <v>21</v>
      </c>
      <c r="D2279" s="21">
        <v>20</v>
      </c>
      <c r="E2279" s="21" t="s">
        <v>22</v>
      </c>
      <c r="F2279" s="88" t="s">
        <v>29</v>
      </c>
      <c r="G2279" s="89">
        <v>1222067257</v>
      </c>
      <c r="H2279" s="90">
        <v>0</v>
      </c>
      <c r="I2279" s="90">
        <v>0</v>
      </c>
      <c r="J2279" s="90">
        <v>16000000</v>
      </c>
      <c r="K2279" s="90">
        <v>0</v>
      </c>
      <c r="L2279" s="90">
        <f t="shared" si="976"/>
        <v>16000000</v>
      </c>
      <c r="M2279" s="89">
        <f t="shared" si="978"/>
        <v>1238067257</v>
      </c>
      <c r="N2279" s="92">
        <v>1238067257</v>
      </c>
      <c r="O2279" s="90">
        <v>1234372262.6800001</v>
      </c>
      <c r="P2279" s="90">
        <v>1234372262.6800001</v>
      </c>
      <c r="Q2279" s="91">
        <v>1234372262.6800001</v>
      </c>
    </row>
    <row r="2280" spans="1:17" ht="18.600000000000001" thickBot="1" x14ac:dyDescent="0.35">
      <c r="A2280" s="118" t="s">
        <v>451</v>
      </c>
      <c r="B2280" s="20" t="s">
        <v>30</v>
      </c>
      <c r="C2280" s="21" t="s">
        <v>21</v>
      </c>
      <c r="D2280" s="21">
        <v>20</v>
      </c>
      <c r="E2280" s="21" t="s">
        <v>22</v>
      </c>
      <c r="F2280" s="88" t="s">
        <v>31</v>
      </c>
      <c r="G2280" s="89">
        <v>883433667</v>
      </c>
      <c r="H2280" s="90">
        <v>0</v>
      </c>
      <c r="I2280" s="90">
        <v>0</v>
      </c>
      <c r="J2280" s="90">
        <v>0</v>
      </c>
      <c r="K2280" s="90">
        <v>0</v>
      </c>
      <c r="L2280" s="90">
        <f t="shared" si="976"/>
        <v>0</v>
      </c>
      <c r="M2280" s="89">
        <f t="shared" si="978"/>
        <v>883433667</v>
      </c>
      <c r="N2280" s="92">
        <v>883433667</v>
      </c>
      <c r="O2280" s="90">
        <v>631206975.70000005</v>
      </c>
      <c r="P2280" s="90">
        <v>631206975.70000005</v>
      </c>
      <c r="Q2280" s="91">
        <v>631206975.70000005</v>
      </c>
    </row>
    <row r="2281" spans="1:17" ht="31.8" thickBot="1" x14ac:dyDescent="0.35">
      <c r="A2281" s="118" t="s">
        <v>451</v>
      </c>
      <c r="B2281" s="20" t="s">
        <v>32</v>
      </c>
      <c r="C2281" s="21" t="s">
        <v>21</v>
      </c>
      <c r="D2281" s="21">
        <v>20</v>
      </c>
      <c r="E2281" s="21" t="s">
        <v>22</v>
      </c>
      <c r="F2281" s="88" t="s">
        <v>33</v>
      </c>
      <c r="G2281" s="89">
        <v>76852744</v>
      </c>
      <c r="H2281" s="90">
        <v>0</v>
      </c>
      <c r="I2281" s="90">
        <v>0</v>
      </c>
      <c r="J2281" s="90">
        <v>0</v>
      </c>
      <c r="K2281" s="90">
        <v>0</v>
      </c>
      <c r="L2281" s="90">
        <f t="shared" si="976"/>
        <v>0</v>
      </c>
      <c r="M2281" s="89">
        <f t="shared" si="978"/>
        <v>76852744</v>
      </c>
      <c r="N2281" s="92">
        <v>76852744</v>
      </c>
      <c r="O2281" s="90">
        <v>60650275.729999997</v>
      </c>
      <c r="P2281" s="90">
        <v>60650275.729999997</v>
      </c>
      <c r="Q2281" s="91">
        <v>60650275.729999997</v>
      </c>
    </row>
    <row r="2282" spans="1:17" ht="18.600000000000001" thickBot="1" x14ac:dyDescent="0.35">
      <c r="A2282" s="118" t="s">
        <v>451</v>
      </c>
      <c r="B2282" s="20" t="s">
        <v>34</v>
      </c>
      <c r="C2282" s="21" t="s">
        <v>21</v>
      </c>
      <c r="D2282" s="21">
        <v>20</v>
      </c>
      <c r="E2282" s="21" t="s">
        <v>22</v>
      </c>
      <c r="F2282" s="88" t="s">
        <v>35</v>
      </c>
      <c r="G2282" s="89">
        <v>1271900429</v>
      </c>
      <c r="H2282" s="90">
        <v>0</v>
      </c>
      <c r="I2282" s="90">
        <v>0</v>
      </c>
      <c r="J2282" s="90">
        <v>0</v>
      </c>
      <c r="K2282" s="90">
        <v>650000000</v>
      </c>
      <c r="L2282" s="90">
        <f t="shared" si="976"/>
        <v>-650000000</v>
      </c>
      <c r="M2282" s="89">
        <f t="shared" si="978"/>
        <v>621900429</v>
      </c>
      <c r="N2282" s="92">
        <v>621900429</v>
      </c>
      <c r="O2282" s="90">
        <v>95661783.810000002</v>
      </c>
      <c r="P2282" s="90">
        <v>95661783.810000002</v>
      </c>
      <c r="Q2282" s="91">
        <v>95661783.810000002</v>
      </c>
    </row>
    <row r="2283" spans="1:17" ht="18.600000000000001" thickBot="1" x14ac:dyDescent="0.35">
      <c r="A2283" s="118" t="s">
        <v>451</v>
      </c>
      <c r="B2283" s="20" t="s">
        <v>36</v>
      </c>
      <c r="C2283" s="21" t="s">
        <v>21</v>
      </c>
      <c r="D2283" s="21">
        <v>20</v>
      </c>
      <c r="E2283" s="21" t="s">
        <v>22</v>
      </c>
      <c r="F2283" s="88" t="s">
        <v>37</v>
      </c>
      <c r="G2283" s="89">
        <v>994750622</v>
      </c>
      <c r="H2283" s="90">
        <v>0</v>
      </c>
      <c r="I2283" s="90">
        <v>0</v>
      </c>
      <c r="J2283" s="90">
        <v>270000000</v>
      </c>
      <c r="K2283" s="90">
        <v>0</v>
      </c>
      <c r="L2283" s="90">
        <f t="shared" si="976"/>
        <v>270000000</v>
      </c>
      <c r="M2283" s="89">
        <f t="shared" si="978"/>
        <v>1264750622</v>
      </c>
      <c r="N2283" s="92">
        <v>1264750622</v>
      </c>
      <c r="O2283" s="90">
        <v>1006787100.72</v>
      </c>
      <c r="P2283" s="90">
        <v>1006787100.72</v>
      </c>
      <c r="Q2283" s="91">
        <v>1006787100.72</v>
      </c>
    </row>
    <row r="2284" spans="1:17" ht="18.600000000000001" thickBot="1" x14ac:dyDescent="0.35">
      <c r="A2284" s="118" t="s">
        <v>451</v>
      </c>
      <c r="B2284" s="15" t="s">
        <v>38</v>
      </c>
      <c r="C2284" s="16"/>
      <c r="D2284" s="16"/>
      <c r="E2284" s="21"/>
      <c r="F2284" s="85" t="s">
        <v>39</v>
      </c>
      <c r="G2284" s="86">
        <f>SUM(G2285:G2291)</f>
        <v>10389288000</v>
      </c>
      <c r="H2284" s="86">
        <f>SUM(H2285:H2291)</f>
        <v>0</v>
      </c>
      <c r="I2284" s="86">
        <f>SUM(I2285:I2291)</f>
        <v>0</v>
      </c>
      <c r="J2284" s="86">
        <f>SUM(J2285:J2291)</f>
        <v>750000000</v>
      </c>
      <c r="K2284" s="86">
        <f>SUM(K2285:K2291)</f>
        <v>750000000</v>
      </c>
      <c r="L2284" s="86">
        <f t="shared" si="976"/>
        <v>0</v>
      </c>
      <c r="M2284" s="86">
        <f>SUM(M2285:M2291)</f>
        <v>10389288000</v>
      </c>
      <c r="N2284" s="86">
        <f t="shared" ref="N2284:Q2284" si="979">SUM(N2285:N2291)</f>
        <v>10389288000</v>
      </c>
      <c r="O2284" s="86">
        <f t="shared" si="979"/>
        <v>9553809361.6900024</v>
      </c>
      <c r="P2284" s="86">
        <f t="shared" si="979"/>
        <v>9553809361.6900024</v>
      </c>
      <c r="Q2284" s="87">
        <f t="shared" si="979"/>
        <v>8591997752.6900005</v>
      </c>
    </row>
    <row r="2285" spans="1:17" ht="18.600000000000001" thickBot="1" x14ac:dyDescent="0.35">
      <c r="A2285" s="118" t="s">
        <v>451</v>
      </c>
      <c r="B2285" s="20" t="s">
        <v>40</v>
      </c>
      <c r="C2285" s="21" t="s">
        <v>21</v>
      </c>
      <c r="D2285" s="21">
        <v>20</v>
      </c>
      <c r="E2285" s="21" t="s">
        <v>22</v>
      </c>
      <c r="F2285" s="88" t="s">
        <v>415</v>
      </c>
      <c r="G2285" s="89">
        <v>3540437888</v>
      </c>
      <c r="H2285" s="90">
        <v>0</v>
      </c>
      <c r="I2285" s="90">
        <v>0</v>
      </c>
      <c r="J2285" s="90">
        <v>0</v>
      </c>
      <c r="K2285" s="90">
        <v>600000000</v>
      </c>
      <c r="L2285" s="90">
        <f t="shared" si="976"/>
        <v>-600000000</v>
      </c>
      <c r="M2285" s="89">
        <f t="shared" ref="M2285:M2291" si="980">+G2285+L2285</f>
        <v>2940437888</v>
      </c>
      <c r="N2285" s="92">
        <v>2940437888</v>
      </c>
      <c r="O2285" s="90">
        <v>2870539624</v>
      </c>
      <c r="P2285" s="90">
        <v>2870539624</v>
      </c>
      <c r="Q2285" s="91">
        <v>2573985424</v>
      </c>
    </row>
    <row r="2286" spans="1:17" ht="18.600000000000001" thickBot="1" x14ac:dyDescent="0.35">
      <c r="A2286" s="118" t="s">
        <v>451</v>
      </c>
      <c r="B2286" s="20" t="s">
        <v>42</v>
      </c>
      <c r="C2286" s="21" t="s">
        <v>21</v>
      </c>
      <c r="D2286" s="21">
        <v>20</v>
      </c>
      <c r="E2286" s="21" t="s">
        <v>22</v>
      </c>
      <c r="F2286" s="88" t="s">
        <v>416</v>
      </c>
      <c r="G2286" s="89">
        <v>2411282700</v>
      </c>
      <c r="H2286" s="90">
        <v>0</v>
      </c>
      <c r="I2286" s="90">
        <v>0</v>
      </c>
      <c r="J2286" s="90">
        <v>0</v>
      </c>
      <c r="K2286" s="90">
        <v>150000000</v>
      </c>
      <c r="L2286" s="90">
        <f t="shared" si="976"/>
        <v>-150000000</v>
      </c>
      <c r="M2286" s="89">
        <f t="shared" si="980"/>
        <v>2261282700</v>
      </c>
      <c r="N2286" s="92">
        <v>2261282700</v>
      </c>
      <c r="O2286" s="90">
        <v>2033360092</v>
      </c>
      <c r="P2286" s="90">
        <v>2033360092</v>
      </c>
      <c r="Q2286" s="91">
        <v>1823356792</v>
      </c>
    </row>
    <row r="2287" spans="1:17" ht="18.600000000000001" thickBot="1" x14ac:dyDescent="0.35">
      <c r="A2287" s="118" t="s">
        <v>451</v>
      </c>
      <c r="B2287" s="20" t="s">
        <v>44</v>
      </c>
      <c r="C2287" s="21" t="s">
        <v>21</v>
      </c>
      <c r="D2287" s="21">
        <v>20</v>
      </c>
      <c r="E2287" s="21" t="s">
        <v>22</v>
      </c>
      <c r="F2287" s="88" t="s">
        <v>45</v>
      </c>
      <c r="G2287" s="89">
        <v>1539154912</v>
      </c>
      <c r="H2287" s="90">
        <v>0</v>
      </c>
      <c r="I2287" s="90">
        <v>0</v>
      </c>
      <c r="J2287" s="90">
        <f>600000000+150000000</f>
        <v>750000000</v>
      </c>
      <c r="K2287" s="90">
        <v>0</v>
      </c>
      <c r="L2287" s="90">
        <f t="shared" si="976"/>
        <v>750000000</v>
      </c>
      <c r="M2287" s="89">
        <f t="shared" si="980"/>
        <v>2289154912</v>
      </c>
      <c r="N2287" s="92">
        <v>2289154912</v>
      </c>
      <c r="O2287" s="90">
        <v>2269518345.6900001</v>
      </c>
      <c r="P2287" s="90">
        <v>2269518345.6900001</v>
      </c>
      <c r="Q2287" s="91">
        <v>2041588636.6900001</v>
      </c>
    </row>
    <row r="2288" spans="1:17" ht="18.600000000000001" thickBot="1" x14ac:dyDescent="0.35">
      <c r="A2288" s="118" t="s">
        <v>451</v>
      </c>
      <c r="B2288" s="20" t="s">
        <v>46</v>
      </c>
      <c r="C2288" s="21" t="s">
        <v>21</v>
      </c>
      <c r="D2288" s="21">
        <v>20</v>
      </c>
      <c r="E2288" s="21" t="s">
        <v>22</v>
      </c>
      <c r="F2288" s="88" t="s">
        <v>433</v>
      </c>
      <c r="G2288" s="89">
        <v>1254967000</v>
      </c>
      <c r="H2288" s="90">
        <v>0</v>
      </c>
      <c r="I2288" s="90">
        <v>0</v>
      </c>
      <c r="J2288" s="90">
        <v>0</v>
      </c>
      <c r="K2288" s="90">
        <v>0</v>
      </c>
      <c r="L2288" s="90">
        <f t="shared" si="976"/>
        <v>0</v>
      </c>
      <c r="M2288" s="89">
        <f t="shared" si="980"/>
        <v>1254967000</v>
      </c>
      <c r="N2288" s="92">
        <v>1254967000</v>
      </c>
      <c r="O2288" s="90">
        <v>1005231731.6</v>
      </c>
      <c r="P2288" s="90">
        <v>1005231731.6</v>
      </c>
      <c r="Q2288" s="91">
        <v>909424931.60000002</v>
      </c>
    </row>
    <row r="2289" spans="1:17" ht="31.8" thickBot="1" x14ac:dyDescent="0.35">
      <c r="A2289" s="118" t="s">
        <v>451</v>
      </c>
      <c r="B2289" s="20" t="s">
        <v>48</v>
      </c>
      <c r="C2289" s="21" t="s">
        <v>21</v>
      </c>
      <c r="D2289" s="21">
        <v>20</v>
      </c>
      <c r="E2289" s="21" t="s">
        <v>22</v>
      </c>
      <c r="F2289" s="88" t="s">
        <v>49</v>
      </c>
      <c r="G2289" s="89">
        <v>145133600</v>
      </c>
      <c r="H2289" s="90">
        <v>0</v>
      </c>
      <c r="I2289" s="90">
        <v>0</v>
      </c>
      <c r="J2289" s="90">
        <v>0</v>
      </c>
      <c r="K2289" s="90">
        <v>0</v>
      </c>
      <c r="L2289" s="90">
        <f t="shared" si="976"/>
        <v>0</v>
      </c>
      <c r="M2289" s="89">
        <f t="shared" si="980"/>
        <v>145133600</v>
      </c>
      <c r="N2289" s="92">
        <v>145133600</v>
      </c>
      <c r="O2289" s="90">
        <v>118517994</v>
      </c>
      <c r="P2289" s="90">
        <v>118517994</v>
      </c>
      <c r="Q2289" s="91">
        <v>106772894</v>
      </c>
    </row>
    <row r="2290" spans="1:17" ht="18.600000000000001" thickBot="1" x14ac:dyDescent="0.35">
      <c r="A2290" s="118" t="s">
        <v>451</v>
      </c>
      <c r="B2290" s="20" t="s">
        <v>50</v>
      </c>
      <c r="C2290" s="21" t="s">
        <v>21</v>
      </c>
      <c r="D2290" s="21">
        <v>20</v>
      </c>
      <c r="E2290" s="21" t="s">
        <v>22</v>
      </c>
      <c r="F2290" s="88" t="s">
        <v>51</v>
      </c>
      <c r="G2290" s="89">
        <v>898748700</v>
      </c>
      <c r="H2290" s="90">
        <v>0</v>
      </c>
      <c r="I2290" s="90">
        <v>0</v>
      </c>
      <c r="J2290" s="90">
        <v>0</v>
      </c>
      <c r="K2290" s="90">
        <v>0</v>
      </c>
      <c r="L2290" s="90">
        <f t="shared" si="976"/>
        <v>0</v>
      </c>
      <c r="M2290" s="89">
        <f t="shared" si="980"/>
        <v>898748700</v>
      </c>
      <c r="N2290" s="92">
        <v>898748700</v>
      </c>
      <c r="O2290" s="90">
        <v>753953203.20000005</v>
      </c>
      <c r="P2290" s="90">
        <v>753953203.20000005</v>
      </c>
      <c r="Q2290" s="91">
        <v>682092003.20000005</v>
      </c>
    </row>
    <row r="2291" spans="1:17" ht="18.600000000000001" thickBot="1" x14ac:dyDescent="0.35">
      <c r="A2291" s="118" t="s">
        <v>451</v>
      </c>
      <c r="B2291" s="20" t="s">
        <v>52</v>
      </c>
      <c r="C2291" s="21" t="s">
        <v>21</v>
      </c>
      <c r="D2291" s="21">
        <v>20</v>
      </c>
      <c r="E2291" s="21" t="s">
        <v>22</v>
      </c>
      <c r="F2291" s="88" t="s">
        <v>53</v>
      </c>
      <c r="G2291" s="89">
        <v>599563200</v>
      </c>
      <c r="H2291" s="90">
        <v>0</v>
      </c>
      <c r="I2291" s="90">
        <v>0</v>
      </c>
      <c r="J2291" s="90">
        <v>0</v>
      </c>
      <c r="K2291" s="90">
        <v>0</v>
      </c>
      <c r="L2291" s="90">
        <f t="shared" si="976"/>
        <v>0</v>
      </c>
      <c r="M2291" s="89">
        <f t="shared" si="980"/>
        <v>599563200</v>
      </c>
      <c r="N2291" s="92">
        <v>599563200</v>
      </c>
      <c r="O2291" s="90">
        <v>502688371.19999999</v>
      </c>
      <c r="P2291" s="90">
        <v>502688371.19999999</v>
      </c>
      <c r="Q2291" s="91">
        <v>454777071.19999999</v>
      </c>
    </row>
    <row r="2292" spans="1:17" ht="31.8" thickBot="1" x14ac:dyDescent="0.35">
      <c r="A2292" s="118" t="s">
        <v>451</v>
      </c>
      <c r="B2292" s="15" t="s">
        <v>54</v>
      </c>
      <c r="C2292" s="16"/>
      <c r="D2292" s="16"/>
      <c r="E2292" s="21"/>
      <c r="F2292" s="85" t="s">
        <v>55</v>
      </c>
      <c r="G2292" s="86">
        <f>+G2293+G2297+G2298</f>
        <v>5077431000</v>
      </c>
      <c r="H2292" s="86">
        <f>+H2293+H2297+H2298</f>
        <v>0</v>
      </c>
      <c r="I2292" s="86">
        <f>+I2293+I2297+I2298</f>
        <v>0</v>
      </c>
      <c r="J2292" s="86">
        <f>+J2293+J2297+J2298</f>
        <v>50000000</v>
      </c>
      <c r="K2292" s="86">
        <f>+K2293+K2297+K2298</f>
        <v>50000000</v>
      </c>
      <c r="L2292" s="86">
        <f t="shared" si="976"/>
        <v>0</v>
      </c>
      <c r="M2292" s="86">
        <f>+M2293+M2297+M2298</f>
        <v>5077431000</v>
      </c>
      <c r="N2292" s="86">
        <f t="shared" ref="N2292:Q2292" si="981">+N2293+N2297+N2298</f>
        <v>5077431000</v>
      </c>
      <c r="O2292" s="86">
        <f t="shared" si="981"/>
        <v>3487813502.8400002</v>
      </c>
      <c r="P2292" s="86">
        <f t="shared" si="981"/>
        <v>3487813502.8400002</v>
      </c>
      <c r="Q2292" s="87">
        <f t="shared" si="981"/>
        <v>3487813502.8400002</v>
      </c>
    </row>
    <row r="2293" spans="1:17" ht="31.8" thickBot="1" x14ac:dyDescent="0.35">
      <c r="A2293" s="118" t="s">
        <v>451</v>
      </c>
      <c r="B2293" s="15" t="s">
        <v>56</v>
      </c>
      <c r="C2293" s="16"/>
      <c r="D2293" s="16"/>
      <c r="E2293" s="16"/>
      <c r="F2293" s="85" t="s">
        <v>57</v>
      </c>
      <c r="G2293" s="86">
        <f>+G2294+G2295+G2296</f>
        <v>2059834541</v>
      </c>
      <c r="H2293" s="86">
        <f>+H2294+H2295+H2296</f>
        <v>0</v>
      </c>
      <c r="I2293" s="86">
        <f>+I2294+I2295+I2296</f>
        <v>0</v>
      </c>
      <c r="J2293" s="86">
        <f>+J2294+J2295+J2296</f>
        <v>50000000</v>
      </c>
      <c r="K2293" s="86">
        <f>+K2294+K2295+K2296</f>
        <v>0</v>
      </c>
      <c r="L2293" s="86">
        <f t="shared" si="976"/>
        <v>50000000</v>
      </c>
      <c r="M2293" s="134">
        <f>+M2294+M2295+M2296</f>
        <v>2109834541</v>
      </c>
      <c r="N2293" s="86">
        <f t="shared" ref="N2293:Q2293" si="982">+N2294+N2295+N2296</f>
        <v>2109834541</v>
      </c>
      <c r="O2293" s="86">
        <f t="shared" si="982"/>
        <v>1564070383.79</v>
      </c>
      <c r="P2293" s="86">
        <f t="shared" si="982"/>
        <v>1564070383.79</v>
      </c>
      <c r="Q2293" s="87">
        <f t="shared" si="982"/>
        <v>1564070383.79</v>
      </c>
    </row>
    <row r="2294" spans="1:17" ht="18.600000000000001" thickBot="1" x14ac:dyDescent="0.35">
      <c r="A2294" s="118" t="s">
        <v>451</v>
      </c>
      <c r="B2294" s="20" t="s">
        <v>58</v>
      </c>
      <c r="C2294" s="21" t="s">
        <v>21</v>
      </c>
      <c r="D2294" s="21">
        <v>20</v>
      </c>
      <c r="E2294" s="21" t="s">
        <v>22</v>
      </c>
      <c r="F2294" s="88" t="s">
        <v>423</v>
      </c>
      <c r="G2294" s="89">
        <v>1440417805</v>
      </c>
      <c r="H2294" s="90">
        <v>0</v>
      </c>
      <c r="I2294" s="90">
        <v>0</v>
      </c>
      <c r="J2294" s="90">
        <v>0</v>
      </c>
      <c r="K2294" s="90">
        <v>0</v>
      </c>
      <c r="L2294" s="90">
        <f t="shared" si="976"/>
        <v>0</v>
      </c>
      <c r="M2294" s="89">
        <v>1440417805</v>
      </c>
      <c r="N2294" s="92">
        <v>1440417805</v>
      </c>
      <c r="O2294" s="92">
        <v>1090653704.3</v>
      </c>
      <c r="P2294" s="90">
        <v>1090653704.3</v>
      </c>
      <c r="Q2294" s="91">
        <v>1090653704.3</v>
      </c>
    </row>
    <row r="2295" spans="1:17" ht="18.600000000000001" thickBot="1" x14ac:dyDescent="0.35">
      <c r="A2295" s="118" t="s">
        <v>451</v>
      </c>
      <c r="B2295" s="20" t="s">
        <v>60</v>
      </c>
      <c r="C2295" s="21" t="s">
        <v>21</v>
      </c>
      <c r="D2295" s="21">
        <v>20</v>
      </c>
      <c r="E2295" s="21" t="s">
        <v>22</v>
      </c>
      <c r="F2295" s="88" t="s">
        <v>61</v>
      </c>
      <c r="G2295" s="89">
        <v>510000000</v>
      </c>
      <c r="H2295" s="90">
        <v>0</v>
      </c>
      <c r="I2295" s="90">
        <v>0</v>
      </c>
      <c r="J2295" s="90">
        <v>0</v>
      </c>
      <c r="K2295" s="90">
        <v>0</v>
      </c>
      <c r="L2295" s="90">
        <f t="shared" si="976"/>
        <v>0</v>
      </c>
      <c r="M2295" s="89">
        <v>510000000</v>
      </c>
      <c r="N2295" s="92">
        <v>510000000</v>
      </c>
      <c r="O2295" s="92">
        <v>358226485.57999998</v>
      </c>
      <c r="P2295" s="90">
        <v>358226485.57999998</v>
      </c>
      <c r="Q2295" s="91">
        <v>358226485.57999998</v>
      </c>
    </row>
    <row r="2296" spans="1:17" ht="18.600000000000001" thickBot="1" x14ac:dyDescent="0.35">
      <c r="A2296" s="118" t="s">
        <v>451</v>
      </c>
      <c r="B2296" s="20" t="s">
        <v>62</v>
      </c>
      <c r="C2296" s="21" t="s">
        <v>21</v>
      </c>
      <c r="D2296" s="21">
        <v>20</v>
      </c>
      <c r="E2296" s="21" t="s">
        <v>22</v>
      </c>
      <c r="F2296" s="88" t="s">
        <v>63</v>
      </c>
      <c r="G2296" s="89">
        <v>109416736</v>
      </c>
      <c r="H2296" s="90">
        <v>0</v>
      </c>
      <c r="I2296" s="90">
        <v>0</v>
      </c>
      <c r="J2296" s="90">
        <v>50000000</v>
      </c>
      <c r="K2296" s="90">
        <v>0</v>
      </c>
      <c r="L2296" s="90">
        <f t="shared" si="976"/>
        <v>50000000</v>
      </c>
      <c r="M2296" s="89">
        <f t="shared" ref="M2296:M2297" si="983">+G2296+L2296</f>
        <v>159416736</v>
      </c>
      <c r="N2296" s="92">
        <v>159416736</v>
      </c>
      <c r="O2296" s="90">
        <v>115190193.91</v>
      </c>
      <c r="P2296" s="90">
        <v>115190193.91</v>
      </c>
      <c r="Q2296" s="91">
        <v>115190193.91</v>
      </c>
    </row>
    <row r="2297" spans="1:17" ht="18.600000000000001" thickBot="1" x14ac:dyDescent="0.35">
      <c r="A2297" s="118" t="s">
        <v>451</v>
      </c>
      <c r="B2297" s="20" t="s">
        <v>64</v>
      </c>
      <c r="C2297" s="21" t="s">
        <v>21</v>
      </c>
      <c r="D2297" s="21">
        <v>20</v>
      </c>
      <c r="E2297" s="21" t="s">
        <v>22</v>
      </c>
      <c r="F2297" s="88" t="s">
        <v>65</v>
      </c>
      <c r="G2297" s="89">
        <v>2897220308</v>
      </c>
      <c r="H2297" s="90">
        <v>0</v>
      </c>
      <c r="I2297" s="90">
        <v>0</v>
      </c>
      <c r="J2297" s="90">
        <v>0</v>
      </c>
      <c r="K2297" s="90">
        <v>50000000</v>
      </c>
      <c r="L2297" s="90">
        <f t="shared" si="976"/>
        <v>-50000000</v>
      </c>
      <c r="M2297" s="89">
        <f t="shared" si="983"/>
        <v>2847220308</v>
      </c>
      <c r="N2297" s="90">
        <v>2847220308</v>
      </c>
      <c r="O2297" s="90">
        <v>1864596067.05</v>
      </c>
      <c r="P2297" s="90">
        <v>1864596067.05</v>
      </c>
      <c r="Q2297" s="91">
        <v>1864596067.05</v>
      </c>
    </row>
    <row r="2298" spans="1:17" ht="18.600000000000001" thickBot="1" x14ac:dyDescent="0.35">
      <c r="A2298" s="118" t="s">
        <v>451</v>
      </c>
      <c r="B2298" s="20" t="s">
        <v>66</v>
      </c>
      <c r="C2298" s="21" t="s">
        <v>21</v>
      </c>
      <c r="D2298" s="21">
        <v>20</v>
      </c>
      <c r="E2298" s="21" t="s">
        <v>22</v>
      </c>
      <c r="F2298" s="88" t="s">
        <v>67</v>
      </c>
      <c r="G2298" s="89">
        <v>120376151</v>
      </c>
      <c r="H2298" s="90">
        <v>0</v>
      </c>
      <c r="I2298" s="90">
        <v>0</v>
      </c>
      <c r="J2298" s="90">
        <v>0</v>
      </c>
      <c r="K2298" s="90">
        <v>0</v>
      </c>
      <c r="L2298" s="90">
        <f t="shared" si="976"/>
        <v>0</v>
      </c>
      <c r="M2298" s="89">
        <v>120376151</v>
      </c>
      <c r="N2298" s="90">
        <v>120376151</v>
      </c>
      <c r="O2298" s="90">
        <v>59147052</v>
      </c>
      <c r="P2298" s="90">
        <v>59147052</v>
      </c>
      <c r="Q2298" s="91">
        <v>59147052</v>
      </c>
    </row>
    <row r="2299" spans="1:17" ht="31.8" thickBot="1" x14ac:dyDescent="0.35">
      <c r="A2299" s="118" t="s">
        <v>451</v>
      </c>
      <c r="B2299" s="15" t="s">
        <v>68</v>
      </c>
      <c r="C2299" s="16" t="s">
        <v>21</v>
      </c>
      <c r="D2299" s="16">
        <v>20</v>
      </c>
      <c r="E2299" s="16" t="s">
        <v>22</v>
      </c>
      <c r="F2299" s="85" t="s">
        <v>69</v>
      </c>
      <c r="G2299" s="93">
        <f>+G2300</f>
        <v>4590358000</v>
      </c>
      <c r="H2299" s="94">
        <f>+H2300</f>
        <v>0</v>
      </c>
      <c r="I2299" s="94">
        <f>+I2300</f>
        <v>0</v>
      </c>
      <c r="J2299" s="94">
        <f>+J2300</f>
        <v>0</v>
      </c>
      <c r="K2299" s="94">
        <f>+K2300</f>
        <v>0</v>
      </c>
      <c r="L2299" s="94">
        <f t="shared" si="976"/>
        <v>0</v>
      </c>
      <c r="M2299" s="94">
        <f>+M2300</f>
        <v>4590358000</v>
      </c>
      <c r="N2299" s="94">
        <f t="shared" ref="N2299:Q2299" si="984">+N2300</f>
        <v>0</v>
      </c>
      <c r="O2299" s="94">
        <f t="shared" si="984"/>
        <v>0</v>
      </c>
      <c r="P2299" s="94">
        <f t="shared" si="984"/>
        <v>0</v>
      </c>
      <c r="Q2299" s="96">
        <f t="shared" si="984"/>
        <v>0</v>
      </c>
    </row>
    <row r="2300" spans="1:17" ht="18.600000000000001" thickBot="1" x14ac:dyDescent="0.35">
      <c r="A2300" s="118" t="s">
        <v>451</v>
      </c>
      <c r="B2300" s="20" t="s">
        <v>446</v>
      </c>
      <c r="C2300" s="21" t="s">
        <v>21</v>
      </c>
      <c r="D2300" s="21">
        <v>20</v>
      </c>
      <c r="E2300" s="21" t="s">
        <v>22</v>
      </c>
      <c r="F2300" s="88" t="s">
        <v>447</v>
      </c>
      <c r="G2300" s="90">
        <v>4590358000</v>
      </c>
      <c r="H2300" s="90">
        <v>0</v>
      </c>
      <c r="I2300" s="90">
        <v>0</v>
      </c>
      <c r="J2300" s="90">
        <v>0</v>
      </c>
      <c r="K2300" s="90">
        <v>0</v>
      </c>
      <c r="L2300" s="90">
        <f t="shared" si="976"/>
        <v>0</v>
      </c>
      <c r="M2300" s="90">
        <f>+G2300+L2300</f>
        <v>4590358000</v>
      </c>
      <c r="N2300" s="92">
        <v>0</v>
      </c>
      <c r="O2300" s="92">
        <v>0</v>
      </c>
      <c r="P2300" s="92">
        <v>0</v>
      </c>
      <c r="Q2300" s="98">
        <v>0</v>
      </c>
    </row>
    <row r="2301" spans="1:17" ht="18.600000000000001" thickBot="1" x14ac:dyDescent="0.35">
      <c r="A2301" s="118" t="s">
        <v>451</v>
      </c>
      <c r="B2301" s="15" t="s">
        <v>70</v>
      </c>
      <c r="C2301" s="16"/>
      <c r="D2301" s="16"/>
      <c r="E2301" s="21"/>
      <c r="F2301" s="85" t="s">
        <v>71</v>
      </c>
      <c r="G2301" s="95">
        <f>+G2302+G2308</f>
        <v>19419071000</v>
      </c>
      <c r="H2301" s="95">
        <f>+H2302+H2308</f>
        <v>0</v>
      </c>
      <c r="I2301" s="95">
        <f>+I2302+I2308</f>
        <v>0</v>
      </c>
      <c r="J2301" s="95">
        <f>+J2302+J2308</f>
        <v>696399665.29999995</v>
      </c>
      <c r="K2301" s="95">
        <f>+K2302+K2308</f>
        <v>696399665.30000007</v>
      </c>
      <c r="L2301" s="95">
        <f t="shared" si="976"/>
        <v>0</v>
      </c>
      <c r="M2301" s="95">
        <f>+M2302+M2308</f>
        <v>19419071000</v>
      </c>
      <c r="N2301" s="95">
        <f t="shared" ref="N2301:Q2301" si="985">+N2302+N2308</f>
        <v>18886489839.049999</v>
      </c>
      <c r="O2301" s="95">
        <f t="shared" si="985"/>
        <v>18636068516.68</v>
      </c>
      <c r="P2301" s="95">
        <f t="shared" si="985"/>
        <v>13956969948.050001</v>
      </c>
      <c r="Q2301" s="97">
        <f t="shared" si="985"/>
        <v>13936406420.570002</v>
      </c>
    </row>
    <row r="2302" spans="1:17" ht="18.600000000000001" thickBot="1" x14ac:dyDescent="0.35">
      <c r="A2302" s="118" t="s">
        <v>451</v>
      </c>
      <c r="B2302" s="15" t="s">
        <v>72</v>
      </c>
      <c r="C2302" s="16"/>
      <c r="D2302" s="16"/>
      <c r="E2302" s="21"/>
      <c r="F2302" s="85" t="s">
        <v>73</v>
      </c>
      <c r="G2302" s="95">
        <f>+G2303</f>
        <v>20000000</v>
      </c>
      <c r="H2302" s="95">
        <f>+H2303</f>
        <v>0</v>
      </c>
      <c r="I2302" s="95">
        <f>+I2303</f>
        <v>0</v>
      </c>
      <c r="J2302" s="95">
        <f>+J2303</f>
        <v>5149090</v>
      </c>
      <c r="K2302" s="95">
        <f>+K2303</f>
        <v>5149090</v>
      </c>
      <c r="L2302" s="95">
        <f t="shared" si="976"/>
        <v>0</v>
      </c>
      <c r="M2302" s="95">
        <f>+M2303</f>
        <v>20000000</v>
      </c>
      <c r="N2302" s="95">
        <f t="shared" ref="N2302:Q2302" si="986">+N2303</f>
        <v>5150090</v>
      </c>
      <c r="O2302" s="95">
        <f t="shared" si="986"/>
        <v>5149354.6399999997</v>
      </c>
      <c r="P2302" s="95">
        <f t="shared" si="986"/>
        <v>5149354.6399999997</v>
      </c>
      <c r="Q2302" s="97">
        <f t="shared" si="986"/>
        <v>5149354.6399999997</v>
      </c>
    </row>
    <row r="2303" spans="1:17" ht="18.600000000000001" thickBot="1" x14ac:dyDescent="0.35">
      <c r="A2303" s="118" t="s">
        <v>451</v>
      </c>
      <c r="B2303" s="15" t="s">
        <v>74</v>
      </c>
      <c r="C2303" s="16"/>
      <c r="D2303" s="16"/>
      <c r="E2303" s="21"/>
      <c r="F2303" s="85" t="s">
        <v>75</v>
      </c>
      <c r="G2303" s="95">
        <f t="shared" ref="G2303:I2304" si="987">+G2304</f>
        <v>20000000</v>
      </c>
      <c r="H2303" s="95">
        <f t="shared" si="987"/>
        <v>0</v>
      </c>
      <c r="I2303" s="95">
        <f t="shared" si="987"/>
        <v>0</v>
      </c>
      <c r="J2303" s="95">
        <f>+J2304+J2306</f>
        <v>5149090</v>
      </c>
      <c r="K2303" s="95">
        <f>+K2304</f>
        <v>5149090</v>
      </c>
      <c r="L2303" s="95">
        <f t="shared" si="976"/>
        <v>0</v>
      </c>
      <c r="M2303" s="95">
        <f>+M2304+M2306</f>
        <v>20000000</v>
      </c>
      <c r="N2303" s="95">
        <f t="shared" ref="N2303:Q2303" si="988">+N2304+N2306</f>
        <v>5150090</v>
      </c>
      <c r="O2303" s="95">
        <f t="shared" si="988"/>
        <v>5149354.6399999997</v>
      </c>
      <c r="P2303" s="95">
        <f t="shared" si="988"/>
        <v>5149354.6399999997</v>
      </c>
      <c r="Q2303" s="97">
        <f t="shared" si="988"/>
        <v>5149354.6399999997</v>
      </c>
    </row>
    <row r="2304" spans="1:17" ht="31.8" thickBot="1" x14ac:dyDescent="0.35">
      <c r="A2304" s="118" t="s">
        <v>451</v>
      </c>
      <c r="B2304" s="15" t="s">
        <v>76</v>
      </c>
      <c r="C2304" s="21"/>
      <c r="D2304" s="21"/>
      <c r="E2304" s="21"/>
      <c r="F2304" s="85" t="s">
        <v>77</v>
      </c>
      <c r="G2304" s="86">
        <f t="shared" si="987"/>
        <v>20000000</v>
      </c>
      <c r="H2304" s="86">
        <f t="shared" si="987"/>
        <v>0</v>
      </c>
      <c r="I2304" s="86">
        <f t="shared" si="987"/>
        <v>0</v>
      </c>
      <c r="J2304" s="86">
        <f>+J2305</f>
        <v>0</v>
      </c>
      <c r="K2304" s="86">
        <f>+K2305</f>
        <v>5149090</v>
      </c>
      <c r="L2304" s="86">
        <f t="shared" si="976"/>
        <v>-5149090</v>
      </c>
      <c r="M2304" s="86">
        <f>+M2305</f>
        <v>14850910</v>
      </c>
      <c r="N2304" s="86">
        <f t="shared" ref="N2304:Q2304" si="989">+N2305</f>
        <v>1000</v>
      </c>
      <c r="O2304" s="86">
        <f t="shared" si="989"/>
        <v>264.64</v>
      </c>
      <c r="P2304" s="86">
        <f t="shared" si="989"/>
        <v>264.64</v>
      </c>
      <c r="Q2304" s="87">
        <f t="shared" si="989"/>
        <v>264.64</v>
      </c>
    </row>
    <row r="2305" spans="1:17" ht="31.8" thickBot="1" x14ac:dyDescent="0.35">
      <c r="A2305" s="118" t="s">
        <v>451</v>
      </c>
      <c r="B2305" s="20" t="s">
        <v>78</v>
      </c>
      <c r="C2305" s="21" t="s">
        <v>21</v>
      </c>
      <c r="D2305" s="21">
        <v>20</v>
      </c>
      <c r="E2305" s="21" t="s">
        <v>22</v>
      </c>
      <c r="F2305" s="88" t="s">
        <v>79</v>
      </c>
      <c r="G2305" s="90">
        <v>20000000</v>
      </c>
      <c r="H2305" s="90">
        <v>0</v>
      </c>
      <c r="I2305" s="90">
        <v>0</v>
      </c>
      <c r="J2305" s="90">
        <v>0</v>
      </c>
      <c r="K2305" s="90">
        <v>5149090</v>
      </c>
      <c r="L2305" s="90">
        <f t="shared" si="976"/>
        <v>-5149090</v>
      </c>
      <c r="M2305" s="90">
        <f>+G2305+L2305</f>
        <v>14850910</v>
      </c>
      <c r="N2305" s="92">
        <v>1000</v>
      </c>
      <c r="O2305" s="92">
        <v>264.64</v>
      </c>
      <c r="P2305" s="92">
        <v>264.64</v>
      </c>
      <c r="Q2305" s="98">
        <v>264.64</v>
      </c>
    </row>
    <row r="2306" spans="1:17" ht="18.600000000000001" thickBot="1" x14ac:dyDescent="0.35">
      <c r="A2306" s="118" t="s">
        <v>451</v>
      </c>
      <c r="B2306" s="15" t="s">
        <v>436</v>
      </c>
      <c r="C2306" s="21"/>
      <c r="D2306" s="21"/>
      <c r="E2306" s="21"/>
      <c r="F2306" s="85" t="s">
        <v>437</v>
      </c>
      <c r="G2306" s="86">
        <f>+G2307</f>
        <v>0</v>
      </c>
      <c r="H2306" s="86">
        <f>+H2307</f>
        <v>0</v>
      </c>
      <c r="I2306" s="86">
        <f>+I2307</f>
        <v>0</v>
      </c>
      <c r="J2306" s="86">
        <f>+J2307</f>
        <v>5149090</v>
      </c>
      <c r="K2306" s="86">
        <f>+K2307</f>
        <v>0</v>
      </c>
      <c r="L2306" s="86">
        <f t="shared" si="976"/>
        <v>5149090</v>
      </c>
      <c r="M2306" s="86">
        <f>+M2307</f>
        <v>5149090</v>
      </c>
      <c r="N2306" s="86">
        <f t="shared" ref="N2306:Q2306" si="990">+N2307</f>
        <v>5149090</v>
      </c>
      <c r="O2306" s="86">
        <f t="shared" si="990"/>
        <v>5149090</v>
      </c>
      <c r="P2306" s="86">
        <f t="shared" si="990"/>
        <v>5149090</v>
      </c>
      <c r="Q2306" s="87">
        <f t="shared" si="990"/>
        <v>5149090</v>
      </c>
    </row>
    <row r="2307" spans="1:17" ht="31.8" thickBot="1" x14ac:dyDescent="0.35">
      <c r="A2307" s="118" t="s">
        <v>451</v>
      </c>
      <c r="B2307" s="20" t="s">
        <v>438</v>
      </c>
      <c r="C2307" s="21" t="s">
        <v>21</v>
      </c>
      <c r="D2307" s="21">
        <v>20</v>
      </c>
      <c r="E2307" s="21" t="s">
        <v>22</v>
      </c>
      <c r="F2307" s="88" t="s">
        <v>439</v>
      </c>
      <c r="G2307" s="90">
        <v>0</v>
      </c>
      <c r="H2307" s="90">
        <v>0</v>
      </c>
      <c r="I2307" s="90">
        <v>0</v>
      </c>
      <c r="J2307" s="90">
        <v>5149090</v>
      </c>
      <c r="K2307" s="90">
        <v>0</v>
      </c>
      <c r="L2307" s="90">
        <f t="shared" si="976"/>
        <v>5149090</v>
      </c>
      <c r="M2307" s="90">
        <f>+G2307+L2307</f>
        <v>5149090</v>
      </c>
      <c r="N2307" s="92">
        <v>5149090</v>
      </c>
      <c r="O2307" s="92">
        <v>5149090</v>
      </c>
      <c r="P2307" s="92">
        <v>5149090</v>
      </c>
      <c r="Q2307" s="98">
        <v>5149090</v>
      </c>
    </row>
    <row r="2308" spans="1:17" ht="18.600000000000001" thickBot="1" x14ac:dyDescent="0.35">
      <c r="A2308" s="118" t="s">
        <v>451</v>
      </c>
      <c r="B2308" s="15" t="s">
        <v>80</v>
      </c>
      <c r="C2308" s="16"/>
      <c r="D2308" s="16"/>
      <c r="E2308" s="21"/>
      <c r="F2308" s="85" t="s">
        <v>81</v>
      </c>
      <c r="G2308" s="94">
        <f>+G2309+G2322</f>
        <v>19399071000</v>
      </c>
      <c r="H2308" s="94">
        <f>+H2309+H2322</f>
        <v>0</v>
      </c>
      <c r="I2308" s="94">
        <f>+I2309+I2322</f>
        <v>0</v>
      </c>
      <c r="J2308" s="94">
        <f>+J2309+J2322</f>
        <v>691250575.29999995</v>
      </c>
      <c r="K2308" s="94">
        <f>+K2309+K2322</f>
        <v>691250575.30000007</v>
      </c>
      <c r="L2308" s="94">
        <f t="shared" si="976"/>
        <v>0</v>
      </c>
      <c r="M2308" s="94">
        <f>+M2309+M2322</f>
        <v>19399071000</v>
      </c>
      <c r="N2308" s="94">
        <f t="shared" ref="N2308:Q2308" si="991">+N2309+N2322</f>
        <v>18881339749.049999</v>
      </c>
      <c r="O2308" s="94">
        <f t="shared" si="991"/>
        <v>18630919162.040001</v>
      </c>
      <c r="P2308" s="94">
        <f t="shared" si="991"/>
        <v>13951820593.410002</v>
      </c>
      <c r="Q2308" s="96">
        <f t="shared" si="991"/>
        <v>13931257065.930002</v>
      </c>
    </row>
    <row r="2309" spans="1:17" ht="18.600000000000001" thickBot="1" x14ac:dyDescent="0.35">
      <c r="A2309" s="118" t="s">
        <v>451</v>
      </c>
      <c r="B2309" s="15" t="s">
        <v>82</v>
      </c>
      <c r="C2309" s="16"/>
      <c r="D2309" s="16"/>
      <c r="E2309" s="21"/>
      <c r="F2309" s="85" t="s">
        <v>83</v>
      </c>
      <c r="G2309" s="95">
        <f>+G2310+G2313+G2320</f>
        <v>237491820</v>
      </c>
      <c r="H2309" s="95">
        <f>+H2310+H2313+H2320</f>
        <v>0</v>
      </c>
      <c r="I2309" s="95">
        <f>+I2310+I2313+I2320</f>
        <v>0</v>
      </c>
      <c r="J2309" s="95">
        <f>+J2310+J2313+J2320</f>
        <v>149424884.28</v>
      </c>
      <c r="K2309" s="95">
        <f>+K2310+K2313+K2320</f>
        <v>0</v>
      </c>
      <c r="L2309" s="95">
        <f t="shared" si="976"/>
        <v>149424884.28</v>
      </c>
      <c r="M2309" s="95">
        <f>+M2310+M2313+M2320</f>
        <v>386916704.27999997</v>
      </c>
      <c r="N2309" s="95">
        <f t="shared" ref="N2309:Q2309" si="992">+N2310+N2313+N2320</f>
        <v>192007758.38</v>
      </c>
      <c r="O2309" s="95">
        <f t="shared" si="992"/>
        <v>192001333.43000001</v>
      </c>
      <c r="P2309" s="95">
        <f t="shared" si="992"/>
        <v>75165886.600000009</v>
      </c>
      <c r="Q2309" s="97">
        <f t="shared" si="992"/>
        <v>74168817.120000005</v>
      </c>
    </row>
    <row r="2310" spans="1:17" ht="47.4" thickBot="1" x14ac:dyDescent="0.35">
      <c r="A2310" s="118" t="s">
        <v>451</v>
      </c>
      <c r="B2310" s="15" t="s">
        <v>84</v>
      </c>
      <c r="C2310" s="21"/>
      <c r="D2310" s="21"/>
      <c r="E2310" s="21"/>
      <c r="F2310" s="85" t="s">
        <v>85</v>
      </c>
      <c r="G2310" s="95">
        <f>+G2311+G2312</f>
        <v>39000000</v>
      </c>
      <c r="H2310" s="95">
        <f>+H2311+H2312</f>
        <v>0</v>
      </c>
      <c r="I2310" s="95">
        <f>+I2311+I2312</f>
        <v>0</v>
      </c>
      <c r="J2310" s="95">
        <f>+J2311+J2312</f>
        <v>0</v>
      </c>
      <c r="K2310" s="95">
        <f>+K2311+K2312</f>
        <v>0</v>
      </c>
      <c r="L2310" s="95">
        <f t="shared" si="976"/>
        <v>0</v>
      </c>
      <c r="M2310" s="95">
        <f>+M2311+M2312</f>
        <v>39000000</v>
      </c>
      <c r="N2310" s="95">
        <f t="shared" ref="N2310:Q2310" si="993">+N2311+N2312</f>
        <v>26424498.670000002</v>
      </c>
      <c r="O2310" s="95">
        <f t="shared" si="993"/>
        <v>26423903.859999999</v>
      </c>
      <c r="P2310" s="95">
        <f t="shared" si="993"/>
        <v>4655742.99</v>
      </c>
      <c r="Q2310" s="97">
        <f t="shared" si="993"/>
        <v>4157148.64</v>
      </c>
    </row>
    <row r="2311" spans="1:17" ht="47.4" thickBot="1" x14ac:dyDescent="0.35">
      <c r="A2311" s="118" t="s">
        <v>451</v>
      </c>
      <c r="B2311" s="20" t="s">
        <v>86</v>
      </c>
      <c r="C2311" s="21" t="s">
        <v>21</v>
      </c>
      <c r="D2311" s="21">
        <v>20</v>
      </c>
      <c r="E2311" s="21" t="s">
        <v>22</v>
      </c>
      <c r="F2311" s="88" t="s">
        <v>87</v>
      </c>
      <c r="G2311" s="90">
        <v>29000000</v>
      </c>
      <c r="H2311" s="90">
        <v>0</v>
      </c>
      <c r="I2311" s="90">
        <v>0</v>
      </c>
      <c r="J2311" s="90">
        <v>0</v>
      </c>
      <c r="K2311" s="90">
        <v>0</v>
      </c>
      <c r="L2311" s="90">
        <f t="shared" si="976"/>
        <v>0</v>
      </c>
      <c r="M2311" s="90">
        <f>+G2311+L2311</f>
        <v>29000000</v>
      </c>
      <c r="N2311" s="90">
        <v>26424001.050000001</v>
      </c>
      <c r="O2311" s="90">
        <v>26423806.239999998</v>
      </c>
      <c r="P2311" s="90">
        <v>4655645.37</v>
      </c>
      <c r="Q2311" s="91">
        <v>4157051.02</v>
      </c>
    </row>
    <row r="2312" spans="1:17" ht="31.8" thickBot="1" x14ac:dyDescent="0.35">
      <c r="A2312" s="118" t="s">
        <v>451</v>
      </c>
      <c r="B2312" s="20" t="s">
        <v>88</v>
      </c>
      <c r="C2312" s="21" t="s">
        <v>21</v>
      </c>
      <c r="D2312" s="21">
        <v>20</v>
      </c>
      <c r="E2312" s="21" t="s">
        <v>22</v>
      </c>
      <c r="F2312" s="88" t="s">
        <v>89</v>
      </c>
      <c r="G2312" s="90">
        <v>10000000</v>
      </c>
      <c r="H2312" s="90">
        <v>0</v>
      </c>
      <c r="I2312" s="90">
        <v>0</v>
      </c>
      <c r="J2312" s="90">
        <v>0</v>
      </c>
      <c r="K2312" s="90">
        <v>0</v>
      </c>
      <c r="L2312" s="90">
        <f t="shared" si="976"/>
        <v>0</v>
      </c>
      <c r="M2312" s="90">
        <f>+G2312+L2312</f>
        <v>10000000</v>
      </c>
      <c r="N2312" s="90">
        <v>497.62</v>
      </c>
      <c r="O2312" s="90">
        <v>97.62</v>
      </c>
      <c r="P2312" s="90">
        <v>97.62</v>
      </c>
      <c r="Q2312" s="91">
        <v>97.62</v>
      </c>
    </row>
    <row r="2313" spans="1:17" ht="31.8" thickBot="1" x14ac:dyDescent="0.35">
      <c r="A2313" s="118" t="s">
        <v>451</v>
      </c>
      <c r="B2313" s="33" t="s">
        <v>90</v>
      </c>
      <c r="C2313" s="21"/>
      <c r="D2313" s="21"/>
      <c r="E2313" s="21"/>
      <c r="F2313" s="85" t="s">
        <v>91</v>
      </c>
      <c r="G2313" s="95">
        <f>+G2314+G2315+G2317+G2318+G2319+G2316</f>
        <v>198491820</v>
      </c>
      <c r="H2313" s="95">
        <f>+H2314+H2315+H2317+H2318+H2319+H2316</f>
        <v>0</v>
      </c>
      <c r="I2313" s="95">
        <f>+I2314+I2315+I2317+I2318+I2319+I2316</f>
        <v>0</v>
      </c>
      <c r="J2313" s="95">
        <f>+J2314+J2315+J2317+J2318+J2319+J2316</f>
        <v>49424884.280000001</v>
      </c>
      <c r="K2313" s="95">
        <f>+K2314+K2315+K2317+K2318+K2319+K2316</f>
        <v>0</v>
      </c>
      <c r="L2313" s="95">
        <f t="shared" si="976"/>
        <v>49424884.280000001</v>
      </c>
      <c r="M2313" s="95">
        <f>+M2314+M2315+M2317+M2318+M2319+M2316</f>
        <v>247916704.28</v>
      </c>
      <c r="N2313" s="95">
        <f t="shared" ref="N2313:Q2313" si="994">+N2314+N2315+N2317+N2318+N2319+N2316</f>
        <v>162322659.70999998</v>
      </c>
      <c r="O2313" s="95">
        <f t="shared" si="994"/>
        <v>162316829.56999999</v>
      </c>
      <c r="P2313" s="95">
        <f t="shared" si="994"/>
        <v>70510143.610000014</v>
      </c>
      <c r="Q2313" s="97">
        <f t="shared" si="994"/>
        <v>70011668.480000004</v>
      </c>
    </row>
    <row r="2314" spans="1:17" ht="31.8" thickBot="1" x14ac:dyDescent="0.35">
      <c r="A2314" s="118" t="s">
        <v>451</v>
      </c>
      <c r="B2314" s="34" t="s">
        <v>92</v>
      </c>
      <c r="C2314" s="21" t="s">
        <v>21</v>
      </c>
      <c r="D2314" s="21">
        <v>20</v>
      </c>
      <c r="E2314" s="21" t="s">
        <v>22</v>
      </c>
      <c r="F2314" s="88" t="s">
        <v>93</v>
      </c>
      <c r="G2314" s="90">
        <v>40000000</v>
      </c>
      <c r="H2314" s="90">
        <v>0</v>
      </c>
      <c r="I2314" s="90">
        <v>0</v>
      </c>
      <c r="J2314" s="90">
        <v>0</v>
      </c>
      <c r="K2314" s="90">
        <v>0</v>
      </c>
      <c r="L2314" s="90">
        <f t="shared" si="976"/>
        <v>0</v>
      </c>
      <c r="M2314" s="90">
        <f t="shared" ref="M2314:M2319" si="995">+G2314+L2314</f>
        <v>40000000</v>
      </c>
      <c r="N2314" s="90">
        <v>16854127.43</v>
      </c>
      <c r="O2314" s="90">
        <v>16853835.489999998</v>
      </c>
      <c r="P2314" s="90">
        <v>4660711.3499999996</v>
      </c>
      <c r="Q2314" s="91">
        <v>4295799.87</v>
      </c>
    </row>
    <row r="2315" spans="1:17" ht="47.4" thickBot="1" x14ac:dyDescent="0.35">
      <c r="A2315" s="118" t="s">
        <v>451</v>
      </c>
      <c r="B2315" s="34" t="s">
        <v>94</v>
      </c>
      <c r="C2315" s="21" t="s">
        <v>21</v>
      </c>
      <c r="D2315" s="21">
        <v>20</v>
      </c>
      <c r="E2315" s="21" t="s">
        <v>22</v>
      </c>
      <c r="F2315" s="88" t="s">
        <v>95</v>
      </c>
      <c r="G2315" s="90">
        <v>82491820</v>
      </c>
      <c r="H2315" s="90">
        <v>0</v>
      </c>
      <c r="I2315" s="90">
        <v>0</v>
      </c>
      <c r="J2315" s="90">
        <v>0</v>
      </c>
      <c r="K2315" s="90">
        <v>0</v>
      </c>
      <c r="L2315" s="90">
        <f t="shared" si="976"/>
        <v>0</v>
      </c>
      <c r="M2315" s="90">
        <f t="shared" si="995"/>
        <v>82491820</v>
      </c>
      <c r="N2315" s="90">
        <v>56016701.890000001</v>
      </c>
      <c r="O2315" s="90">
        <v>56014321.770000003</v>
      </c>
      <c r="P2315" s="90">
        <v>41163620.770000003</v>
      </c>
      <c r="Q2315" s="91">
        <v>41163620.770000003</v>
      </c>
    </row>
    <row r="2316" spans="1:17" ht="18.600000000000001" thickBot="1" x14ac:dyDescent="0.35">
      <c r="A2316" s="118" t="s">
        <v>451</v>
      </c>
      <c r="B2316" s="34" t="s">
        <v>96</v>
      </c>
      <c r="C2316" s="21" t="s">
        <v>21</v>
      </c>
      <c r="D2316" s="21">
        <v>20</v>
      </c>
      <c r="E2316" s="21" t="s">
        <v>22</v>
      </c>
      <c r="F2316" s="88" t="s">
        <v>97</v>
      </c>
      <c r="G2316" s="90">
        <v>2000000</v>
      </c>
      <c r="H2316" s="90">
        <v>0</v>
      </c>
      <c r="I2316" s="90">
        <v>0</v>
      </c>
      <c r="J2316" s="90">
        <v>0</v>
      </c>
      <c r="K2316" s="90">
        <v>0</v>
      </c>
      <c r="L2316" s="90">
        <f t="shared" si="976"/>
        <v>0</v>
      </c>
      <c r="M2316" s="90">
        <f t="shared" si="995"/>
        <v>2000000</v>
      </c>
      <c r="N2316" s="90">
        <v>210.04</v>
      </c>
      <c r="O2316" s="90">
        <v>10.039999999999999</v>
      </c>
      <c r="P2316" s="90">
        <v>10.039999999999999</v>
      </c>
      <c r="Q2316" s="91">
        <v>10.039999999999999</v>
      </c>
    </row>
    <row r="2317" spans="1:17" ht="47.4" thickBot="1" x14ac:dyDescent="0.35">
      <c r="A2317" s="118" t="s">
        <v>451</v>
      </c>
      <c r="B2317" s="34" t="s">
        <v>98</v>
      </c>
      <c r="C2317" s="21" t="s">
        <v>21</v>
      </c>
      <c r="D2317" s="21">
        <v>20</v>
      </c>
      <c r="E2317" s="21" t="s">
        <v>22</v>
      </c>
      <c r="F2317" s="88" t="s">
        <v>99</v>
      </c>
      <c r="G2317" s="90">
        <v>12000000</v>
      </c>
      <c r="H2317" s="90">
        <v>0</v>
      </c>
      <c r="I2317" s="90">
        <v>0</v>
      </c>
      <c r="J2317" s="90">
        <v>0</v>
      </c>
      <c r="K2317" s="90">
        <v>0</v>
      </c>
      <c r="L2317" s="90">
        <f t="shared" si="976"/>
        <v>0</v>
      </c>
      <c r="M2317" s="90">
        <f t="shared" si="995"/>
        <v>12000000</v>
      </c>
      <c r="N2317" s="90">
        <v>8027510.25</v>
      </c>
      <c r="O2317" s="90">
        <v>8027211.6799999997</v>
      </c>
      <c r="P2317" s="90">
        <v>1823798.01</v>
      </c>
      <c r="Q2317" s="91">
        <v>1712357.21</v>
      </c>
    </row>
    <row r="2318" spans="1:17" ht="18.600000000000001" thickBot="1" x14ac:dyDescent="0.35">
      <c r="A2318" s="118" t="s">
        <v>451</v>
      </c>
      <c r="B2318" s="34" t="s">
        <v>100</v>
      </c>
      <c r="C2318" s="21" t="s">
        <v>21</v>
      </c>
      <c r="D2318" s="21">
        <v>20</v>
      </c>
      <c r="E2318" s="21" t="s">
        <v>22</v>
      </c>
      <c r="F2318" s="88" t="s">
        <v>101</v>
      </c>
      <c r="G2318" s="90">
        <v>10000000</v>
      </c>
      <c r="H2318" s="90">
        <v>0</v>
      </c>
      <c r="I2318" s="90">
        <v>0</v>
      </c>
      <c r="J2318" s="90">
        <v>23501000</v>
      </c>
      <c r="K2318" s="90">
        <v>0</v>
      </c>
      <c r="L2318" s="90">
        <f t="shared" si="976"/>
        <v>23501000</v>
      </c>
      <c r="M2318" s="90">
        <f t="shared" si="995"/>
        <v>33501000</v>
      </c>
      <c r="N2318" s="90">
        <v>3500225.82</v>
      </c>
      <c r="O2318" s="90">
        <v>3500027</v>
      </c>
      <c r="P2318" s="90">
        <v>408864.85</v>
      </c>
      <c r="Q2318" s="91">
        <v>386742</v>
      </c>
    </row>
    <row r="2319" spans="1:17" ht="18.600000000000001" thickBot="1" x14ac:dyDescent="0.35">
      <c r="A2319" s="118" t="s">
        <v>451</v>
      </c>
      <c r="B2319" s="34" t="s">
        <v>102</v>
      </c>
      <c r="C2319" s="21" t="s">
        <v>21</v>
      </c>
      <c r="D2319" s="21">
        <v>20</v>
      </c>
      <c r="E2319" s="21" t="s">
        <v>22</v>
      </c>
      <c r="F2319" s="88" t="s">
        <v>103</v>
      </c>
      <c r="G2319" s="90">
        <v>52000000</v>
      </c>
      <c r="H2319" s="90">
        <v>0</v>
      </c>
      <c r="I2319" s="90">
        <v>0</v>
      </c>
      <c r="J2319" s="90">
        <v>25923884.280000001</v>
      </c>
      <c r="K2319" s="90">
        <v>0</v>
      </c>
      <c r="L2319" s="90">
        <f t="shared" si="976"/>
        <v>25923884.280000001</v>
      </c>
      <c r="M2319" s="90">
        <f t="shared" si="995"/>
        <v>77923884.280000001</v>
      </c>
      <c r="N2319" s="90">
        <v>77923884.280000001</v>
      </c>
      <c r="O2319" s="90">
        <v>77921423.590000004</v>
      </c>
      <c r="P2319" s="90">
        <v>22453138.59</v>
      </c>
      <c r="Q2319" s="91">
        <v>22453138.59</v>
      </c>
    </row>
    <row r="2320" spans="1:17" ht="31.8" thickBot="1" x14ac:dyDescent="0.35">
      <c r="A2320" s="118" t="s">
        <v>451</v>
      </c>
      <c r="B2320" s="33" t="s">
        <v>427</v>
      </c>
      <c r="C2320" s="16"/>
      <c r="D2320" s="16"/>
      <c r="E2320" s="16"/>
      <c r="F2320" s="85" t="s">
        <v>428</v>
      </c>
      <c r="G2320" s="95">
        <f>+G2321</f>
        <v>0</v>
      </c>
      <c r="H2320" s="95">
        <f>+H2321</f>
        <v>0</v>
      </c>
      <c r="I2320" s="95">
        <f>+I2321</f>
        <v>0</v>
      </c>
      <c r="J2320" s="95">
        <f>+J2321</f>
        <v>100000000</v>
      </c>
      <c r="K2320" s="95">
        <f>+K2321</f>
        <v>0</v>
      </c>
      <c r="L2320" s="95">
        <f t="shared" si="976"/>
        <v>100000000</v>
      </c>
      <c r="M2320" s="95">
        <f>+M2321</f>
        <v>100000000</v>
      </c>
      <c r="N2320" s="95">
        <f t="shared" ref="N2320:Q2320" si="996">+N2321</f>
        <v>3260600</v>
      </c>
      <c r="O2320" s="95">
        <f t="shared" si="996"/>
        <v>3260600</v>
      </c>
      <c r="P2320" s="95">
        <f t="shared" si="996"/>
        <v>0</v>
      </c>
      <c r="Q2320" s="97">
        <f t="shared" si="996"/>
        <v>0</v>
      </c>
    </row>
    <row r="2321" spans="1:17" ht="31.8" thickBot="1" x14ac:dyDescent="0.35">
      <c r="A2321" s="118" t="s">
        <v>451</v>
      </c>
      <c r="B2321" s="34" t="s">
        <v>429</v>
      </c>
      <c r="C2321" s="21" t="s">
        <v>21</v>
      </c>
      <c r="D2321" s="21">
        <v>20</v>
      </c>
      <c r="E2321" s="21" t="s">
        <v>22</v>
      </c>
      <c r="F2321" s="88" t="s">
        <v>430</v>
      </c>
      <c r="G2321" s="90">
        <v>0</v>
      </c>
      <c r="H2321" s="90">
        <v>0</v>
      </c>
      <c r="I2321" s="90">
        <v>0</v>
      </c>
      <c r="J2321" s="90">
        <v>100000000</v>
      </c>
      <c r="K2321" s="90">
        <v>0</v>
      </c>
      <c r="L2321" s="90">
        <f t="shared" si="976"/>
        <v>100000000</v>
      </c>
      <c r="M2321" s="90">
        <f>+G2321+L2321</f>
        <v>100000000</v>
      </c>
      <c r="N2321" s="90">
        <v>3260600</v>
      </c>
      <c r="O2321" s="90">
        <v>3260600</v>
      </c>
      <c r="P2321" s="90">
        <v>0</v>
      </c>
      <c r="Q2321" s="91">
        <v>0</v>
      </c>
    </row>
    <row r="2322" spans="1:17" ht="18.600000000000001" thickBot="1" x14ac:dyDescent="0.35">
      <c r="A2322" s="118" t="s">
        <v>451</v>
      </c>
      <c r="B2322" s="15" t="s">
        <v>104</v>
      </c>
      <c r="C2322" s="21"/>
      <c r="D2322" s="21"/>
      <c r="E2322" s="21"/>
      <c r="F2322" s="85" t="s">
        <v>105</v>
      </c>
      <c r="G2322" s="95">
        <f>+G2323+G2334+G2341+G2347+G2330</f>
        <v>19161579180</v>
      </c>
      <c r="H2322" s="95">
        <f>+H2323+H2334+H2341+H2347+H2330</f>
        <v>0</v>
      </c>
      <c r="I2322" s="95">
        <f>+I2323+I2334+I2341+I2347+I2330</f>
        <v>0</v>
      </c>
      <c r="J2322" s="95">
        <f>+J2323+J2334+J2341+J2347+J2330</f>
        <v>541825691.01999998</v>
      </c>
      <c r="K2322" s="95">
        <f>+K2323+K2334+K2341+K2347+K2330</f>
        <v>691250575.30000007</v>
      </c>
      <c r="L2322" s="95">
        <f t="shared" si="976"/>
        <v>-149424884.28000009</v>
      </c>
      <c r="M2322" s="95">
        <f>+M2323+M2334+M2341+M2347+M2330</f>
        <v>19012154295.720001</v>
      </c>
      <c r="N2322" s="95">
        <f t="shared" ref="N2322:Q2322" si="997">+N2323+N2334+N2341+N2347+N2330</f>
        <v>18689331990.669998</v>
      </c>
      <c r="O2322" s="95">
        <f t="shared" si="997"/>
        <v>18438917828.610001</v>
      </c>
      <c r="P2322" s="95">
        <f t="shared" si="997"/>
        <v>13876654706.810001</v>
      </c>
      <c r="Q2322" s="97">
        <f t="shared" si="997"/>
        <v>13857088248.810001</v>
      </c>
    </row>
    <row r="2323" spans="1:17" ht="63" thickBot="1" x14ac:dyDescent="0.35">
      <c r="A2323" s="118" t="s">
        <v>451</v>
      </c>
      <c r="B2323" s="15" t="s">
        <v>106</v>
      </c>
      <c r="C2323" s="21"/>
      <c r="D2323" s="21"/>
      <c r="E2323" s="21"/>
      <c r="F2323" s="85" t="s">
        <v>107</v>
      </c>
      <c r="G2323" s="95">
        <f>+G2324+G2327+G2328+G2329+G2326+G2325</f>
        <v>853000000</v>
      </c>
      <c r="H2323" s="95">
        <f t="shared" ref="H2323:K2323" si="998">+H2324+H2327+H2328+H2329+H2326+H2325</f>
        <v>0</v>
      </c>
      <c r="I2323" s="95">
        <f t="shared" si="998"/>
        <v>0</v>
      </c>
      <c r="J2323" s="95">
        <f t="shared" si="998"/>
        <v>8423220</v>
      </c>
      <c r="K2323" s="95">
        <f t="shared" si="998"/>
        <v>141316072</v>
      </c>
      <c r="L2323" s="95">
        <f t="shared" si="976"/>
        <v>-132892852</v>
      </c>
      <c r="M2323" s="95">
        <f>+M2324+M2327+M2328+M2329+M2326+M2325</f>
        <v>720107148</v>
      </c>
      <c r="N2323" s="95">
        <f t="shared" ref="N2323:Q2323" si="999">+N2324+N2327+N2328+N2329+N2326+N2325</f>
        <v>641210871.79999995</v>
      </c>
      <c r="O2323" s="95">
        <f t="shared" si="999"/>
        <v>591792371.98000002</v>
      </c>
      <c r="P2323" s="95">
        <f t="shared" si="999"/>
        <v>202024567.97999999</v>
      </c>
      <c r="Q2323" s="97">
        <f t="shared" si="999"/>
        <v>202024567.97999999</v>
      </c>
    </row>
    <row r="2324" spans="1:17" ht="31.8" thickBot="1" x14ac:dyDescent="0.35">
      <c r="A2324" s="118" t="s">
        <v>451</v>
      </c>
      <c r="B2324" s="20" t="s">
        <v>108</v>
      </c>
      <c r="C2324" s="21" t="s">
        <v>21</v>
      </c>
      <c r="D2324" s="21">
        <v>20</v>
      </c>
      <c r="E2324" s="21" t="s">
        <v>22</v>
      </c>
      <c r="F2324" s="88" t="s">
        <v>109</v>
      </c>
      <c r="G2324" s="90">
        <v>6000000</v>
      </c>
      <c r="H2324" s="90">
        <v>0</v>
      </c>
      <c r="I2324" s="90">
        <v>0</v>
      </c>
      <c r="J2324" s="90">
        <v>0</v>
      </c>
      <c r="K2324" s="90">
        <v>0</v>
      </c>
      <c r="L2324" s="90">
        <f t="shared" si="976"/>
        <v>0</v>
      </c>
      <c r="M2324" s="90">
        <f t="shared" ref="M2324:M2329" si="1000">+G2324+L2324</f>
        <v>6000000</v>
      </c>
      <c r="N2324" s="90">
        <v>2203000</v>
      </c>
      <c r="O2324" s="90">
        <v>2200000</v>
      </c>
      <c r="P2324" s="90">
        <v>2200000</v>
      </c>
      <c r="Q2324" s="91">
        <v>2200000</v>
      </c>
    </row>
    <row r="2325" spans="1:17" ht="18.600000000000001" thickBot="1" x14ac:dyDescent="0.35">
      <c r="A2325" s="118" t="s">
        <v>451</v>
      </c>
      <c r="B2325" s="20" t="s">
        <v>448</v>
      </c>
      <c r="C2325" s="21" t="s">
        <v>21</v>
      </c>
      <c r="D2325" s="21">
        <v>20</v>
      </c>
      <c r="E2325" s="21" t="s">
        <v>22</v>
      </c>
      <c r="F2325" s="88" t="s">
        <v>449</v>
      </c>
      <c r="G2325" s="90">
        <v>0</v>
      </c>
      <c r="H2325" s="90">
        <v>0</v>
      </c>
      <c r="I2325" s="90">
        <v>0</v>
      </c>
      <c r="J2325" s="90">
        <v>5000000</v>
      </c>
      <c r="K2325" s="90">
        <v>0</v>
      </c>
      <c r="L2325" s="90">
        <f t="shared" si="976"/>
        <v>5000000</v>
      </c>
      <c r="M2325" s="90">
        <f t="shared" si="1000"/>
        <v>5000000</v>
      </c>
      <c r="N2325" s="90">
        <v>5000000</v>
      </c>
      <c r="O2325" s="90">
        <v>0</v>
      </c>
      <c r="P2325" s="90">
        <v>0</v>
      </c>
      <c r="Q2325" s="91">
        <v>0</v>
      </c>
    </row>
    <row r="2326" spans="1:17" ht="18.600000000000001" thickBot="1" x14ac:dyDescent="0.35">
      <c r="A2326" s="118" t="s">
        <v>451</v>
      </c>
      <c r="B2326" s="20" t="s">
        <v>400</v>
      </c>
      <c r="C2326" s="21" t="s">
        <v>21</v>
      </c>
      <c r="D2326" s="21">
        <v>20</v>
      </c>
      <c r="E2326" s="21" t="s">
        <v>22</v>
      </c>
      <c r="F2326" s="88" t="s">
        <v>401</v>
      </c>
      <c r="G2326" s="90">
        <v>0</v>
      </c>
      <c r="H2326" s="90">
        <v>0</v>
      </c>
      <c r="I2326" s="90">
        <v>0</v>
      </c>
      <c r="J2326" s="90">
        <f>3422220+1000</f>
        <v>3423220</v>
      </c>
      <c r="K2326" s="90">
        <v>0</v>
      </c>
      <c r="L2326" s="90">
        <f t="shared" si="976"/>
        <v>3423220</v>
      </c>
      <c r="M2326" s="90">
        <f t="shared" si="1000"/>
        <v>3423220</v>
      </c>
      <c r="N2326" s="90">
        <v>3423220</v>
      </c>
      <c r="O2326" s="90">
        <v>3422228.7</v>
      </c>
      <c r="P2326" s="90">
        <v>240658.7</v>
      </c>
      <c r="Q2326" s="91">
        <v>240658.7</v>
      </c>
    </row>
    <row r="2327" spans="1:17" ht="18.600000000000001" thickBot="1" x14ac:dyDescent="0.35">
      <c r="A2327" s="118" t="s">
        <v>451</v>
      </c>
      <c r="B2327" s="20" t="s">
        <v>110</v>
      </c>
      <c r="C2327" s="21" t="s">
        <v>21</v>
      </c>
      <c r="D2327" s="21">
        <v>20</v>
      </c>
      <c r="E2327" s="21" t="s">
        <v>22</v>
      </c>
      <c r="F2327" s="88" t="s">
        <v>111</v>
      </c>
      <c r="G2327" s="90">
        <v>15000000</v>
      </c>
      <c r="H2327" s="90">
        <v>0</v>
      </c>
      <c r="I2327" s="90">
        <v>0</v>
      </c>
      <c r="J2327" s="90">
        <v>0</v>
      </c>
      <c r="K2327" s="90">
        <v>0</v>
      </c>
      <c r="L2327" s="90">
        <f t="shared" si="976"/>
        <v>0</v>
      </c>
      <c r="M2327" s="90">
        <f t="shared" si="1000"/>
        <v>15000000</v>
      </c>
      <c r="N2327" s="90">
        <v>8756010.8000000007</v>
      </c>
      <c r="O2327" s="90">
        <v>8753026.5899999999</v>
      </c>
      <c r="P2327" s="90">
        <v>6798376.5899999999</v>
      </c>
      <c r="Q2327" s="91">
        <v>6798376.5899999999</v>
      </c>
    </row>
    <row r="2328" spans="1:17" ht="18.600000000000001" thickBot="1" x14ac:dyDescent="0.35">
      <c r="A2328" s="118" t="s">
        <v>451</v>
      </c>
      <c r="B2328" s="20" t="s">
        <v>112</v>
      </c>
      <c r="C2328" s="21" t="s">
        <v>21</v>
      </c>
      <c r="D2328" s="21">
        <v>20</v>
      </c>
      <c r="E2328" s="21" t="s">
        <v>22</v>
      </c>
      <c r="F2328" s="88" t="s">
        <v>113</v>
      </c>
      <c r="G2328" s="90">
        <v>456000000</v>
      </c>
      <c r="H2328" s="90">
        <v>0</v>
      </c>
      <c r="I2328" s="90">
        <v>0</v>
      </c>
      <c r="J2328" s="90">
        <v>0</v>
      </c>
      <c r="K2328" s="90">
        <f>10000000+46316072</f>
        <v>56316072</v>
      </c>
      <c r="L2328" s="90">
        <f t="shared" si="976"/>
        <v>-56316072</v>
      </c>
      <c r="M2328" s="90">
        <f t="shared" si="1000"/>
        <v>399683928</v>
      </c>
      <c r="N2328" s="90">
        <v>384636584</v>
      </c>
      <c r="O2328" s="90">
        <v>384631584</v>
      </c>
      <c r="P2328" s="90">
        <v>0</v>
      </c>
      <c r="Q2328" s="91">
        <v>0</v>
      </c>
    </row>
    <row r="2329" spans="1:17" ht="31.8" thickBot="1" x14ac:dyDescent="0.35">
      <c r="A2329" s="118" t="s">
        <v>451</v>
      </c>
      <c r="B2329" s="20" t="s">
        <v>114</v>
      </c>
      <c r="C2329" s="21" t="s">
        <v>21</v>
      </c>
      <c r="D2329" s="21">
        <v>20</v>
      </c>
      <c r="E2329" s="21" t="s">
        <v>22</v>
      </c>
      <c r="F2329" s="88" t="s">
        <v>115</v>
      </c>
      <c r="G2329" s="90">
        <v>376000000</v>
      </c>
      <c r="H2329" s="90">
        <v>0</v>
      </c>
      <c r="I2329" s="90">
        <v>0</v>
      </c>
      <c r="J2329" s="90">
        <v>0</v>
      </c>
      <c r="K2329" s="90">
        <v>85000000</v>
      </c>
      <c r="L2329" s="90">
        <f t="shared" si="976"/>
        <v>-85000000</v>
      </c>
      <c r="M2329" s="90">
        <f t="shared" si="1000"/>
        <v>291000000</v>
      </c>
      <c r="N2329" s="90">
        <v>237192057</v>
      </c>
      <c r="O2329" s="90">
        <v>192785532.69</v>
      </c>
      <c r="P2329" s="90">
        <v>192785532.69</v>
      </c>
      <c r="Q2329" s="91">
        <v>192785532.69</v>
      </c>
    </row>
    <row r="2330" spans="1:17" ht="47.4" thickBot="1" x14ac:dyDescent="0.35">
      <c r="A2330" s="118" t="s">
        <v>451</v>
      </c>
      <c r="B2330" s="15" t="s">
        <v>116</v>
      </c>
      <c r="C2330" s="21"/>
      <c r="D2330" s="21"/>
      <c r="E2330" s="21"/>
      <c r="F2330" s="85" t="s">
        <v>117</v>
      </c>
      <c r="G2330" s="95">
        <f>+G2331+G2332+G2333</f>
        <v>9682389879</v>
      </c>
      <c r="H2330" s="95">
        <f>+H2331+H2332+H2333</f>
        <v>0</v>
      </c>
      <c r="I2330" s="95">
        <f>+I2331+I2332+I2333</f>
        <v>0</v>
      </c>
      <c r="J2330" s="95">
        <f>+J2331+J2332+J2333</f>
        <v>67264197</v>
      </c>
      <c r="K2330" s="95">
        <f>+K2331+K2332+K2333</f>
        <v>48037823.82</v>
      </c>
      <c r="L2330" s="95">
        <f t="shared" si="976"/>
        <v>19226373.18</v>
      </c>
      <c r="M2330" s="95">
        <f>+M2331+M2332+M2333</f>
        <v>9701616252.1800003</v>
      </c>
      <c r="N2330" s="95">
        <f t="shared" ref="N2330:Q2330" si="1001">+N2331+N2332+N2333</f>
        <v>9651061261.7799988</v>
      </c>
      <c r="O2330" s="95">
        <f t="shared" si="1001"/>
        <v>9503932677.7999992</v>
      </c>
      <c r="P2330" s="95">
        <f t="shared" si="1001"/>
        <v>7624469527.2700005</v>
      </c>
      <c r="Q2330" s="97">
        <f t="shared" si="1001"/>
        <v>7624210153.2700005</v>
      </c>
    </row>
    <row r="2331" spans="1:17" ht="18.600000000000001" thickBot="1" x14ac:dyDescent="0.35">
      <c r="A2331" s="118" t="s">
        <v>451</v>
      </c>
      <c r="B2331" s="20" t="s">
        <v>118</v>
      </c>
      <c r="C2331" s="21" t="s">
        <v>21</v>
      </c>
      <c r="D2331" s="21">
        <v>20</v>
      </c>
      <c r="E2331" s="21" t="s">
        <v>22</v>
      </c>
      <c r="F2331" s="88" t="s">
        <v>119</v>
      </c>
      <c r="G2331" s="90">
        <v>1764740547</v>
      </c>
      <c r="H2331" s="90">
        <v>0</v>
      </c>
      <c r="I2331" s="90">
        <v>0</v>
      </c>
      <c r="J2331" s="90">
        <f>55459348+1804849</f>
        <v>57264197</v>
      </c>
      <c r="K2331" s="90">
        <v>0</v>
      </c>
      <c r="L2331" s="90">
        <f t="shared" si="976"/>
        <v>57264197</v>
      </c>
      <c r="M2331" s="90">
        <f>+G2331+L2331</f>
        <v>1822004744</v>
      </c>
      <c r="N2331" s="90">
        <v>1822004744</v>
      </c>
      <c r="O2331" s="90">
        <v>1822004744</v>
      </c>
      <c r="P2331" s="90">
        <v>1821488566</v>
      </c>
      <c r="Q2331" s="91">
        <v>1821488566</v>
      </c>
    </row>
    <row r="2332" spans="1:17" ht="18.600000000000001" thickBot="1" x14ac:dyDescent="0.35">
      <c r="A2332" s="118" t="s">
        <v>451</v>
      </c>
      <c r="B2332" s="20" t="s">
        <v>120</v>
      </c>
      <c r="C2332" s="21" t="s">
        <v>21</v>
      </c>
      <c r="D2332" s="21">
        <v>20</v>
      </c>
      <c r="E2332" s="21" t="s">
        <v>22</v>
      </c>
      <c r="F2332" s="88" t="s">
        <v>121</v>
      </c>
      <c r="G2332" s="90">
        <v>7916649332</v>
      </c>
      <c r="H2332" s="90">
        <v>0</v>
      </c>
      <c r="I2332" s="90">
        <v>0</v>
      </c>
      <c r="J2332" s="90">
        <v>0</v>
      </c>
      <c r="K2332" s="90">
        <f>3422220+8575775.1+34234979.72+1804849</f>
        <v>48037823.82</v>
      </c>
      <c r="L2332" s="90">
        <f t="shared" si="976"/>
        <v>-48037823.82</v>
      </c>
      <c r="M2332" s="90">
        <f>+G2332+L2332</f>
        <v>7868611508.1800003</v>
      </c>
      <c r="N2332" s="90">
        <v>7818056517.7799997</v>
      </c>
      <c r="O2332" s="90">
        <v>7670927933.8000002</v>
      </c>
      <c r="P2332" s="90">
        <v>5800646594.6800003</v>
      </c>
      <c r="Q2332" s="91">
        <v>5800646594.6800003</v>
      </c>
    </row>
    <row r="2333" spans="1:17" ht="31.8" thickBot="1" x14ac:dyDescent="0.35">
      <c r="A2333" s="118" t="s">
        <v>451</v>
      </c>
      <c r="B2333" s="20" t="s">
        <v>122</v>
      </c>
      <c r="C2333" s="21" t="s">
        <v>21</v>
      </c>
      <c r="D2333" s="21">
        <v>20</v>
      </c>
      <c r="E2333" s="21" t="s">
        <v>22</v>
      </c>
      <c r="F2333" s="88" t="s">
        <v>123</v>
      </c>
      <c r="G2333" s="90">
        <v>1000000</v>
      </c>
      <c r="H2333" s="90">
        <v>0</v>
      </c>
      <c r="I2333" s="90">
        <v>0</v>
      </c>
      <c r="J2333" s="90">
        <v>10000000</v>
      </c>
      <c r="K2333" s="90">
        <v>0</v>
      </c>
      <c r="L2333" s="90">
        <f t="shared" si="976"/>
        <v>10000000</v>
      </c>
      <c r="M2333" s="90">
        <f>+G2333+L2333</f>
        <v>11000000</v>
      </c>
      <c r="N2333" s="90">
        <v>11000000</v>
      </c>
      <c r="O2333" s="90">
        <v>11000000</v>
      </c>
      <c r="P2333" s="90">
        <v>2334366.59</v>
      </c>
      <c r="Q2333" s="91">
        <v>2074992.59</v>
      </c>
    </row>
    <row r="2334" spans="1:17" ht="31.8" thickBot="1" x14ac:dyDescent="0.35">
      <c r="A2334" s="118" t="s">
        <v>451</v>
      </c>
      <c r="B2334" s="15" t="s">
        <v>124</v>
      </c>
      <c r="C2334" s="21"/>
      <c r="D2334" s="21"/>
      <c r="E2334" s="21"/>
      <c r="F2334" s="85" t="s">
        <v>125</v>
      </c>
      <c r="G2334" s="95">
        <f>SUM(G2335:G2340)</f>
        <v>8027189301</v>
      </c>
      <c r="H2334" s="95">
        <f>SUM(H2335:H2340)</f>
        <v>0</v>
      </c>
      <c r="I2334" s="95">
        <f>SUM(I2335:I2340)</f>
        <v>0</v>
      </c>
      <c r="J2334" s="95">
        <f>SUM(J2335:J2340)</f>
        <v>384107674.01999998</v>
      </c>
      <c r="K2334" s="95">
        <f>SUM(K2335:K2340)</f>
        <v>419896679.48000002</v>
      </c>
      <c r="L2334" s="95">
        <f t="shared" si="976"/>
        <v>-35789005.460000038</v>
      </c>
      <c r="M2334" s="95">
        <f>SUM(M2335:M2340)</f>
        <v>7991400295.539999</v>
      </c>
      <c r="N2334" s="95">
        <f t="shared" ref="N2334:Q2334" si="1002">SUM(N2335:N2340)</f>
        <v>7887949568.8600006</v>
      </c>
      <c r="O2334" s="95">
        <f t="shared" si="1002"/>
        <v>7835414019.6800003</v>
      </c>
      <c r="P2334" s="95">
        <f t="shared" si="1002"/>
        <v>5718800970.4100008</v>
      </c>
      <c r="Q2334" s="97">
        <f t="shared" si="1002"/>
        <v>5699493886.4100008</v>
      </c>
    </row>
    <row r="2335" spans="1:17" ht="18.600000000000001" thickBot="1" x14ac:dyDescent="0.35">
      <c r="A2335" s="118" t="s">
        <v>451</v>
      </c>
      <c r="B2335" s="20" t="s">
        <v>126</v>
      </c>
      <c r="C2335" s="21" t="s">
        <v>21</v>
      </c>
      <c r="D2335" s="21">
        <v>20</v>
      </c>
      <c r="E2335" s="21" t="s">
        <v>22</v>
      </c>
      <c r="F2335" s="88" t="s">
        <v>127</v>
      </c>
      <c r="G2335" s="90">
        <v>1901794484</v>
      </c>
      <c r="H2335" s="90">
        <v>0</v>
      </c>
      <c r="I2335" s="90">
        <v>0</v>
      </c>
      <c r="J2335" s="90">
        <f>58000000+84968400+46410000+46316072</f>
        <v>235694472</v>
      </c>
      <c r="K2335" s="90">
        <v>0</v>
      </c>
      <c r="L2335" s="90">
        <f t="shared" si="976"/>
        <v>235694472</v>
      </c>
      <c r="M2335" s="90">
        <f t="shared" ref="M2335:M2340" si="1003">+G2335+L2335</f>
        <v>2137488956</v>
      </c>
      <c r="N2335" s="90">
        <v>2131792586.23</v>
      </c>
      <c r="O2335" s="90">
        <v>2124081684.9300001</v>
      </c>
      <c r="P2335" s="90">
        <v>1505300228.9300001</v>
      </c>
      <c r="Q2335" s="91">
        <v>1505300228.9300001</v>
      </c>
    </row>
    <row r="2336" spans="1:17" ht="31.8" thickBot="1" x14ac:dyDescent="0.35">
      <c r="A2336" s="118" t="s">
        <v>451</v>
      </c>
      <c r="B2336" s="20" t="s">
        <v>128</v>
      </c>
      <c r="C2336" s="21" t="s">
        <v>21</v>
      </c>
      <c r="D2336" s="21">
        <v>20</v>
      </c>
      <c r="E2336" s="21" t="s">
        <v>22</v>
      </c>
      <c r="F2336" s="88" t="s">
        <v>129</v>
      </c>
      <c r="G2336" s="90">
        <v>3522762176</v>
      </c>
      <c r="H2336" s="90">
        <v>0</v>
      </c>
      <c r="I2336" s="90">
        <v>0</v>
      </c>
      <c r="J2336" s="90">
        <v>0</v>
      </c>
      <c r="K2336" s="90">
        <f>23501000+58000000</f>
        <v>81501000</v>
      </c>
      <c r="L2336" s="90">
        <f t="shared" si="976"/>
        <v>-81501000</v>
      </c>
      <c r="M2336" s="90">
        <f t="shared" si="1003"/>
        <v>3441261176</v>
      </c>
      <c r="N2336" s="90">
        <v>3362651876.1999998</v>
      </c>
      <c r="O2336" s="90">
        <v>3336383021.6599998</v>
      </c>
      <c r="P2336" s="90">
        <v>2466434669.6599998</v>
      </c>
      <c r="Q2336" s="91">
        <v>2466434669.6599998</v>
      </c>
    </row>
    <row r="2337" spans="1:17" ht="31.8" thickBot="1" x14ac:dyDescent="0.35">
      <c r="A2337" s="118" t="s">
        <v>451</v>
      </c>
      <c r="B2337" s="20" t="s">
        <v>130</v>
      </c>
      <c r="C2337" s="21" t="s">
        <v>21</v>
      </c>
      <c r="D2337" s="21">
        <v>20</v>
      </c>
      <c r="E2337" s="21" t="s">
        <v>22</v>
      </c>
      <c r="F2337" s="88" t="s">
        <v>131</v>
      </c>
      <c r="G2337" s="90">
        <v>438053756</v>
      </c>
      <c r="H2337" s="90">
        <v>0</v>
      </c>
      <c r="I2337" s="90">
        <v>0</v>
      </c>
      <c r="J2337" s="90">
        <v>0</v>
      </c>
      <c r="K2337" s="90">
        <f>99083304.05+46410000</f>
        <v>145493304.05000001</v>
      </c>
      <c r="L2337" s="90">
        <f t="shared" si="976"/>
        <v>-145493304.05000001</v>
      </c>
      <c r="M2337" s="90">
        <f t="shared" si="1003"/>
        <v>292560451.94999999</v>
      </c>
      <c r="N2337" s="90">
        <v>274341922.83999997</v>
      </c>
      <c r="O2337" s="90">
        <v>260020103.68000001</v>
      </c>
      <c r="P2337" s="90">
        <v>244631723.56999999</v>
      </c>
      <c r="Q2337" s="91">
        <v>244631723.56999999</v>
      </c>
    </row>
    <row r="2338" spans="1:17" ht="18.600000000000001" thickBot="1" x14ac:dyDescent="0.35">
      <c r="A2338" s="118" t="s">
        <v>451</v>
      </c>
      <c r="B2338" s="20" t="s">
        <v>132</v>
      </c>
      <c r="C2338" s="21" t="s">
        <v>21</v>
      </c>
      <c r="D2338" s="21">
        <v>20</v>
      </c>
      <c r="E2338" s="21" t="s">
        <v>22</v>
      </c>
      <c r="F2338" s="88" t="s">
        <v>133</v>
      </c>
      <c r="G2338" s="90">
        <v>1485186461</v>
      </c>
      <c r="H2338" s="90">
        <v>0</v>
      </c>
      <c r="I2338" s="90">
        <v>0</v>
      </c>
      <c r="J2338" s="90">
        <f>119466283.77+5000000</f>
        <v>124466283.77</v>
      </c>
      <c r="K2338" s="90">
        <f>100000000+10000000</f>
        <v>110000000</v>
      </c>
      <c r="L2338" s="90">
        <f t="shared" si="976"/>
        <v>14466283.769999996</v>
      </c>
      <c r="M2338" s="90">
        <f t="shared" si="1003"/>
        <v>1499652744.77</v>
      </c>
      <c r="N2338" s="90">
        <v>1498726216.77</v>
      </c>
      <c r="O2338" s="90">
        <v>1494600500.75</v>
      </c>
      <c r="P2338" s="90">
        <v>1066955708.9</v>
      </c>
      <c r="Q2338" s="91">
        <v>1047648624.9</v>
      </c>
    </row>
    <row r="2339" spans="1:17" ht="47.4" thickBot="1" x14ac:dyDescent="0.35">
      <c r="A2339" s="118" t="s">
        <v>451</v>
      </c>
      <c r="B2339" s="20" t="s">
        <v>134</v>
      </c>
      <c r="C2339" s="21" t="s">
        <v>21</v>
      </c>
      <c r="D2339" s="21">
        <v>20</v>
      </c>
      <c r="E2339" s="21" t="s">
        <v>22</v>
      </c>
      <c r="F2339" s="88" t="s">
        <v>135</v>
      </c>
      <c r="G2339" s="90">
        <v>160471120</v>
      </c>
      <c r="H2339" s="90">
        <v>0</v>
      </c>
      <c r="I2339" s="90">
        <v>0</v>
      </c>
      <c r="J2339" s="90">
        <v>10094918.25</v>
      </c>
      <c r="K2339" s="90">
        <v>0</v>
      </c>
      <c r="L2339" s="90">
        <f t="shared" si="976"/>
        <v>10094918.25</v>
      </c>
      <c r="M2339" s="90">
        <f t="shared" si="1003"/>
        <v>170566038.25</v>
      </c>
      <c r="N2339" s="90">
        <v>170566038.25</v>
      </c>
      <c r="O2339" s="90">
        <v>170500811.75</v>
      </c>
      <c r="P2339" s="90">
        <v>102474816.31</v>
      </c>
      <c r="Q2339" s="91">
        <v>102474816.31</v>
      </c>
    </row>
    <row r="2340" spans="1:17" ht="47.4" thickBot="1" x14ac:dyDescent="0.35">
      <c r="A2340" s="118" t="s">
        <v>451</v>
      </c>
      <c r="B2340" s="20" t="s">
        <v>136</v>
      </c>
      <c r="C2340" s="21" t="s">
        <v>21</v>
      </c>
      <c r="D2340" s="21">
        <v>20</v>
      </c>
      <c r="E2340" s="21" t="s">
        <v>22</v>
      </c>
      <c r="F2340" s="88" t="s">
        <v>137</v>
      </c>
      <c r="G2340" s="90">
        <v>518921304</v>
      </c>
      <c r="H2340" s="90">
        <v>0</v>
      </c>
      <c r="I2340" s="90">
        <v>0</v>
      </c>
      <c r="J2340" s="90">
        <v>13852000</v>
      </c>
      <c r="K2340" s="90">
        <f>55459348+27443027.43</f>
        <v>82902375.430000007</v>
      </c>
      <c r="L2340" s="90">
        <f t="shared" si="976"/>
        <v>-69050375.430000007</v>
      </c>
      <c r="M2340" s="90">
        <f t="shared" si="1003"/>
        <v>449870928.56999999</v>
      </c>
      <c r="N2340" s="90">
        <v>449870928.56999999</v>
      </c>
      <c r="O2340" s="90">
        <v>449827896.91000003</v>
      </c>
      <c r="P2340" s="90">
        <v>333003823.04000002</v>
      </c>
      <c r="Q2340" s="91">
        <v>333003823.04000002</v>
      </c>
    </row>
    <row r="2341" spans="1:17" ht="31.8" thickBot="1" x14ac:dyDescent="0.35">
      <c r="A2341" s="118" t="s">
        <v>451</v>
      </c>
      <c r="B2341" s="15" t="s">
        <v>138</v>
      </c>
      <c r="C2341" s="21"/>
      <c r="D2341" s="21"/>
      <c r="E2341" s="21"/>
      <c r="F2341" s="85" t="s">
        <v>139</v>
      </c>
      <c r="G2341" s="95">
        <f>SUM(G2342:G2346)</f>
        <v>563000000</v>
      </c>
      <c r="H2341" s="95">
        <f>SUM(H2342:H2346)</f>
        <v>0</v>
      </c>
      <c r="I2341" s="95">
        <f>SUM(I2342:I2346)</f>
        <v>0</v>
      </c>
      <c r="J2341" s="95">
        <f>SUM(J2342:J2346)</f>
        <v>82030600</v>
      </c>
      <c r="K2341" s="95">
        <f>SUM(K2342:K2346)</f>
        <v>82000000</v>
      </c>
      <c r="L2341" s="95">
        <f t="shared" ref="L2341:L2404" si="1004">+H2341-I2341+J2341-K2341</f>
        <v>30600</v>
      </c>
      <c r="M2341" s="95">
        <f>SUM(M2342:M2346)</f>
        <v>563030600</v>
      </c>
      <c r="N2341" s="95">
        <f t="shared" ref="N2341:Q2341" si="1005">SUM(N2342:N2346)</f>
        <v>498325751.72000003</v>
      </c>
      <c r="O2341" s="95">
        <f t="shared" si="1005"/>
        <v>496994222.64000005</v>
      </c>
      <c r="P2341" s="95">
        <f t="shared" si="1005"/>
        <v>320575104.63999999</v>
      </c>
      <c r="Q2341" s="97">
        <f t="shared" si="1005"/>
        <v>320575104.63999999</v>
      </c>
    </row>
    <row r="2342" spans="1:17" ht="18.600000000000001" thickBot="1" x14ac:dyDescent="0.35">
      <c r="A2342" s="118" t="s">
        <v>451</v>
      </c>
      <c r="B2342" s="20" t="s">
        <v>140</v>
      </c>
      <c r="C2342" s="21" t="s">
        <v>21</v>
      </c>
      <c r="D2342" s="21">
        <v>20</v>
      </c>
      <c r="E2342" s="21" t="s">
        <v>22</v>
      </c>
      <c r="F2342" s="88" t="s">
        <v>141</v>
      </c>
      <c r="G2342" s="90">
        <v>270000000</v>
      </c>
      <c r="H2342" s="90">
        <v>0</v>
      </c>
      <c r="I2342" s="90">
        <v>0</v>
      </c>
      <c r="J2342" s="90">
        <v>11000</v>
      </c>
      <c r="K2342" s="90">
        <v>0</v>
      </c>
      <c r="L2342" s="90">
        <f t="shared" si="1004"/>
        <v>11000</v>
      </c>
      <c r="M2342" s="90">
        <f t="shared" ref="M2342:M2347" si="1006">+G2342+L2342</f>
        <v>270011000</v>
      </c>
      <c r="N2342" s="90">
        <v>270011000</v>
      </c>
      <c r="O2342" s="90">
        <v>269692538.48000002</v>
      </c>
      <c r="P2342" s="90">
        <v>191082538.47999999</v>
      </c>
      <c r="Q2342" s="91">
        <v>191082538.47999999</v>
      </c>
    </row>
    <row r="2343" spans="1:17" ht="31.8" thickBot="1" x14ac:dyDescent="0.35">
      <c r="A2343" s="118" t="s">
        <v>451</v>
      </c>
      <c r="B2343" s="20" t="s">
        <v>142</v>
      </c>
      <c r="C2343" s="21" t="s">
        <v>21</v>
      </c>
      <c r="D2343" s="21">
        <v>20</v>
      </c>
      <c r="E2343" s="21" t="s">
        <v>22</v>
      </c>
      <c r="F2343" s="88" t="s">
        <v>143</v>
      </c>
      <c r="G2343" s="90">
        <v>50000000</v>
      </c>
      <c r="H2343" s="90">
        <v>0</v>
      </c>
      <c r="I2343" s="90">
        <v>0</v>
      </c>
      <c r="J2343" s="90">
        <v>0</v>
      </c>
      <c r="K2343" s="90">
        <v>0</v>
      </c>
      <c r="L2343" s="90">
        <f t="shared" si="1004"/>
        <v>0</v>
      </c>
      <c r="M2343" s="90">
        <f t="shared" si="1006"/>
        <v>50000000</v>
      </c>
      <c r="N2343" s="90">
        <v>16472813.720000001</v>
      </c>
      <c r="O2343" s="90">
        <v>16469813.720000001</v>
      </c>
      <c r="P2343" s="90">
        <v>3765103.72</v>
      </c>
      <c r="Q2343" s="91">
        <v>3765103.72</v>
      </c>
    </row>
    <row r="2344" spans="1:17" ht="47.4" thickBot="1" x14ac:dyDescent="0.35">
      <c r="A2344" s="118" t="s">
        <v>451</v>
      </c>
      <c r="B2344" s="20" t="s">
        <v>144</v>
      </c>
      <c r="C2344" s="21" t="s">
        <v>21</v>
      </c>
      <c r="D2344" s="21">
        <v>20</v>
      </c>
      <c r="E2344" s="21" t="s">
        <v>22</v>
      </c>
      <c r="F2344" s="88" t="s">
        <v>145</v>
      </c>
      <c r="G2344" s="90">
        <v>3000000</v>
      </c>
      <c r="H2344" s="90">
        <v>0</v>
      </c>
      <c r="I2344" s="90">
        <v>0</v>
      </c>
      <c r="J2344" s="90">
        <v>0</v>
      </c>
      <c r="K2344" s="90">
        <v>0</v>
      </c>
      <c r="L2344" s="90">
        <f t="shared" si="1004"/>
        <v>0</v>
      </c>
      <c r="M2344" s="90">
        <f t="shared" si="1006"/>
        <v>3000000</v>
      </c>
      <c r="N2344" s="90">
        <v>1822338</v>
      </c>
      <c r="O2344" s="90">
        <v>830315.78</v>
      </c>
      <c r="P2344" s="90">
        <v>830315.78</v>
      </c>
      <c r="Q2344" s="91">
        <v>830315.78</v>
      </c>
    </row>
    <row r="2345" spans="1:17" ht="31.8" thickBot="1" x14ac:dyDescent="0.35">
      <c r="A2345" s="118" t="s">
        <v>451</v>
      </c>
      <c r="B2345" s="20" t="s">
        <v>146</v>
      </c>
      <c r="C2345" s="21" t="s">
        <v>21</v>
      </c>
      <c r="D2345" s="21">
        <v>20</v>
      </c>
      <c r="E2345" s="21" t="s">
        <v>22</v>
      </c>
      <c r="F2345" s="88" t="s">
        <v>147</v>
      </c>
      <c r="G2345" s="90">
        <v>210000000</v>
      </c>
      <c r="H2345" s="90">
        <v>0</v>
      </c>
      <c r="I2345" s="90">
        <v>0</v>
      </c>
      <c r="J2345" s="90">
        <v>10600</v>
      </c>
      <c r="K2345" s="90">
        <v>82000000</v>
      </c>
      <c r="L2345" s="90">
        <f t="shared" si="1004"/>
        <v>-81989400</v>
      </c>
      <c r="M2345" s="92">
        <f t="shared" si="1006"/>
        <v>128010600</v>
      </c>
      <c r="N2345" s="90">
        <v>98010600</v>
      </c>
      <c r="O2345" s="90">
        <v>98000432.340000004</v>
      </c>
      <c r="P2345" s="90">
        <v>21762867.34</v>
      </c>
      <c r="Q2345" s="91">
        <v>21762867.34</v>
      </c>
    </row>
    <row r="2346" spans="1:17" ht="18.600000000000001" thickBot="1" x14ac:dyDescent="0.35">
      <c r="A2346" s="118" t="s">
        <v>451</v>
      </c>
      <c r="B2346" s="20" t="s">
        <v>148</v>
      </c>
      <c r="C2346" s="21" t="s">
        <v>21</v>
      </c>
      <c r="D2346" s="21">
        <v>20</v>
      </c>
      <c r="E2346" s="21" t="s">
        <v>22</v>
      </c>
      <c r="F2346" s="88" t="s">
        <v>149</v>
      </c>
      <c r="G2346" s="90">
        <v>30000000</v>
      </c>
      <c r="H2346" s="90">
        <v>0</v>
      </c>
      <c r="I2346" s="90">
        <v>0</v>
      </c>
      <c r="J2346" s="90">
        <f>82000000+9000</f>
        <v>82009000</v>
      </c>
      <c r="K2346" s="90">
        <v>0</v>
      </c>
      <c r="L2346" s="90">
        <f t="shared" si="1004"/>
        <v>82009000</v>
      </c>
      <c r="M2346" s="92">
        <f t="shared" si="1006"/>
        <v>112009000</v>
      </c>
      <c r="N2346" s="90">
        <v>112009000</v>
      </c>
      <c r="O2346" s="90">
        <v>112001122.31999999</v>
      </c>
      <c r="P2346" s="90">
        <v>103134279.31999999</v>
      </c>
      <c r="Q2346" s="91">
        <v>103134279.31999999</v>
      </c>
    </row>
    <row r="2347" spans="1:17" ht="18.600000000000001" thickBot="1" x14ac:dyDescent="0.35">
      <c r="A2347" s="118" t="s">
        <v>451</v>
      </c>
      <c r="B2347" s="15" t="s">
        <v>150</v>
      </c>
      <c r="C2347" s="21" t="s">
        <v>21</v>
      </c>
      <c r="D2347" s="21">
        <v>20</v>
      </c>
      <c r="E2347" s="21" t="s">
        <v>22</v>
      </c>
      <c r="F2347" s="85" t="s">
        <v>151</v>
      </c>
      <c r="G2347" s="95">
        <v>36000000</v>
      </c>
      <c r="H2347" s="95">
        <v>0</v>
      </c>
      <c r="I2347" s="95">
        <v>0</v>
      </c>
      <c r="J2347" s="95">
        <v>0</v>
      </c>
      <c r="K2347" s="95">
        <v>0</v>
      </c>
      <c r="L2347" s="95">
        <f t="shared" si="1004"/>
        <v>0</v>
      </c>
      <c r="M2347" s="95">
        <f t="shared" si="1006"/>
        <v>36000000</v>
      </c>
      <c r="N2347" s="95">
        <v>10784536.51</v>
      </c>
      <c r="O2347" s="95">
        <v>10784536.51</v>
      </c>
      <c r="P2347" s="95">
        <v>10784536.51</v>
      </c>
      <c r="Q2347" s="97">
        <v>10784536.51</v>
      </c>
    </row>
    <row r="2348" spans="1:17" ht="18.600000000000001" thickBot="1" x14ac:dyDescent="0.35">
      <c r="A2348" s="118" t="s">
        <v>451</v>
      </c>
      <c r="B2348" s="15" t="s">
        <v>152</v>
      </c>
      <c r="C2348" s="16"/>
      <c r="D2348" s="16"/>
      <c r="E2348" s="21"/>
      <c r="F2348" s="85" t="s">
        <v>153</v>
      </c>
      <c r="G2348" s="95">
        <f>+G2349+G2352+G2357</f>
        <v>27177626000</v>
      </c>
      <c r="H2348" s="95">
        <f>+H2349+H2352+H2357</f>
        <v>0</v>
      </c>
      <c r="I2348" s="95">
        <f>+I2349+I2352+I2357</f>
        <v>0</v>
      </c>
      <c r="J2348" s="95">
        <f>+J2349+J2352+J2357</f>
        <v>0</v>
      </c>
      <c r="K2348" s="95">
        <f>+K2349+K2352+K2357</f>
        <v>0</v>
      </c>
      <c r="L2348" s="95">
        <f t="shared" si="1004"/>
        <v>0</v>
      </c>
      <c r="M2348" s="95">
        <f>+M2349+M2352+M2357</f>
        <v>27177626000</v>
      </c>
      <c r="N2348" s="95">
        <f t="shared" ref="N2348:Q2348" si="1007">+N2349+N2352+N2357</f>
        <v>7355616826.3000002</v>
      </c>
      <c r="O2348" s="95">
        <f t="shared" si="1007"/>
        <v>7172193392.8599997</v>
      </c>
      <c r="P2348" s="95">
        <f t="shared" si="1007"/>
        <v>4927402032.8599997</v>
      </c>
      <c r="Q2348" s="97">
        <f t="shared" si="1007"/>
        <v>4927402032.8599997</v>
      </c>
    </row>
    <row r="2349" spans="1:17" ht="18.600000000000001" thickBot="1" x14ac:dyDescent="0.35">
      <c r="A2349" s="118" t="s">
        <v>451</v>
      </c>
      <c r="B2349" s="15" t="s">
        <v>154</v>
      </c>
      <c r="C2349" s="16"/>
      <c r="D2349" s="16"/>
      <c r="E2349" s="21"/>
      <c r="F2349" s="85" t="s">
        <v>155</v>
      </c>
      <c r="G2349" s="95">
        <f>+G2350</f>
        <v>18767000000</v>
      </c>
      <c r="H2349" s="95">
        <f t="shared" ref="H2349:K2350" si="1008">+H2350</f>
        <v>0</v>
      </c>
      <c r="I2349" s="95">
        <f t="shared" si="1008"/>
        <v>0</v>
      </c>
      <c r="J2349" s="95">
        <f t="shared" si="1008"/>
        <v>0</v>
      </c>
      <c r="K2349" s="95">
        <f t="shared" si="1008"/>
        <v>0</v>
      </c>
      <c r="L2349" s="95">
        <f t="shared" si="1004"/>
        <v>0</v>
      </c>
      <c r="M2349" s="95">
        <f>+M2350</f>
        <v>18767000000</v>
      </c>
      <c r="N2349" s="95">
        <f t="shared" ref="N2349:Q2350" si="1009">+N2350</f>
        <v>0</v>
      </c>
      <c r="O2349" s="95">
        <f t="shared" si="1009"/>
        <v>0</v>
      </c>
      <c r="P2349" s="95">
        <f t="shared" si="1009"/>
        <v>0</v>
      </c>
      <c r="Q2349" s="97">
        <f t="shared" si="1009"/>
        <v>0</v>
      </c>
    </row>
    <row r="2350" spans="1:17" ht="18.600000000000001" thickBot="1" x14ac:dyDescent="0.35">
      <c r="A2350" s="118" t="s">
        <v>451</v>
      </c>
      <c r="B2350" s="15" t="s">
        <v>156</v>
      </c>
      <c r="C2350" s="16"/>
      <c r="D2350" s="16"/>
      <c r="E2350" s="21"/>
      <c r="F2350" s="85" t="s">
        <v>157</v>
      </c>
      <c r="G2350" s="95">
        <v>18767000000</v>
      </c>
      <c r="H2350" s="95">
        <f t="shared" si="1008"/>
        <v>0</v>
      </c>
      <c r="I2350" s="95">
        <f t="shared" si="1008"/>
        <v>0</v>
      </c>
      <c r="J2350" s="95">
        <f t="shared" si="1008"/>
        <v>0</v>
      </c>
      <c r="K2350" s="95">
        <f t="shared" si="1008"/>
        <v>0</v>
      </c>
      <c r="L2350" s="95">
        <f t="shared" si="1004"/>
        <v>0</v>
      </c>
      <c r="M2350" s="95">
        <f>+G2350</f>
        <v>18767000000</v>
      </c>
      <c r="N2350" s="95">
        <f t="shared" si="1009"/>
        <v>0</v>
      </c>
      <c r="O2350" s="95">
        <f t="shared" si="1009"/>
        <v>0</v>
      </c>
      <c r="P2350" s="95">
        <f t="shared" si="1009"/>
        <v>0</v>
      </c>
      <c r="Q2350" s="97">
        <f t="shared" si="1009"/>
        <v>0</v>
      </c>
    </row>
    <row r="2351" spans="1:17" ht="47.4" thickBot="1" x14ac:dyDescent="0.35">
      <c r="A2351" s="118" t="s">
        <v>451</v>
      </c>
      <c r="B2351" s="20" t="s">
        <v>158</v>
      </c>
      <c r="C2351" s="21" t="s">
        <v>21</v>
      </c>
      <c r="D2351" s="21">
        <v>20</v>
      </c>
      <c r="E2351" s="21" t="s">
        <v>22</v>
      </c>
      <c r="F2351" s="88" t="s">
        <v>159</v>
      </c>
      <c r="G2351" s="106">
        <v>11946292120</v>
      </c>
      <c r="H2351" s="90">
        <v>0</v>
      </c>
      <c r="I2351" s="90">
        <v>0</v>
      </c>
      <c r="J2351" s="90">
        <v>0</v>
      </c>
      <c r="K2351" s="90">
        <v>0</v>
      </c>
      <c r="L2351" s="90">
        <f t="shared" si="1004"/>
        <v>0</v>
      </c>
      <c r="M2351" s="90">
        <f>+G2351+L2351</f>
        <v>11946292120</v>
      </c>
      <c r="N2351" s="90">
        <v>0</v>
      </c>
      <c r="O2351" s="90">
        <v>0</v>
      </c>
      <c r="P2351" s="90">
        <v>0</v>
      </c>
      <c r="Q2351" s="91">
        <v>0</v>
      </c>
    </row>
    <row r="2352" spans="1:17" ht="18.600000000000001" thickBot="1" x14ac:dyDescent="0.35">
      <c r="A2352" s="118" t="s">
        <v>451</v>
      </c>
      <c r="B2352" s="15" t="s">
        <v>160</v>
      </c>
      <c r="C2352" s="16"/>
      <c r="D2352" s="16"/>
      <c r="E2352" s="21"/>
      <c r="F2352" s="85" t="s">
        <v>432</v>
      </c>
      <c r="G2352" s="95">
        <f t="shared" ref="G2352:K2353" si="1010">+G2353</f>
        <v>188000000</v>
      </c>
      <c r="H2352" s="95">
        <f t="shared" si="1010"/>
        <v>0</v>
      </c>
      <c r="I2352" s="95">
        <f t="shared" si="1010"/>
        <v>0</v>
      </c>
      <c r="J2352" s="95">
        <f t="shared" si="1010"/>
        <v>0</v>
      </c>
      <c r="K2352" s="95">
        <f t="shared" si="1010"/>
        <v>0</v>
      </c>
      <c r="L2352" s="95">
        <f t="shared" si="1004"/>
        <v>0</v>
      </c>
      <c r="M2352" s="95">
        <f>+M2353</f>
        <v>188000000</v>
      </c>
      <c r="N2352" s="95">
        <f t="shared" ref="N2352:Q2353" si="1011">+N2353</f>
        <v>188000000</v>
      </c>
      <c r="O2352" s="95">
        <f t="shared" si="1011"/>
        <v>20952960.870000001</v>
      </c>
      <c r="P2352" s="95">
        <f t="shared" si="1011"/>
        <v>13602689.870000001</v>
      </c>
      <c r="Q2352" s="97">
        <f t="shared" si="1011"/>
        <v>13602689.870000001</v>
      </c>
    </row>
    <row r="2353" spans="1:17" ht="31.8" thickBot="1" x14ac:dyDescent="0.35">
      <c r="A2353" s="118" t="s">
        <v>451</v>
      </c>
      <c r="B2353" s="15" t="s">
        <v>162</v>
      </c>
      <c r="C2353" s="21"/>
      <c r="D2353" s="21"/>
      <c r="E2353" s="21"/>
      <c r="F2353" s="85" t="s">
        <v>163</v>
      </c>
      <c r="G2353" s="95">
        <f t="shared" si="1010"/>
        <v>188000000</v>
      </c>
      <c r="H2353" s="95">
        <f t="shared" si="1010"/>
        <v>0</v>
      </c>
      <c r="I2353" s="95">
        <f t="shared" si="1010"/>
        <v>0</v>
      </c>
      <c r="J2353" s="95">
        <f t="shared" si="1010"/>
        <v>0</v>
      </c>
      <c r="K2353" s="95">
        <f t="shared" si="1010"/>
        <v>0</v>
      </c>
      <c r="L2353" s="95">
        <f t="shared" si="1004"/>
        <v>0</v>
      </c>
      <c r="M2353" s="95">
        <f>+M2354</f>
        <v>188000000</v>
      </c>
      <c r="N2353" s="95">
        <f t="shared" si="1011"/>
        <v>188000000</v>
      </c>
      <c r="O2353" s="95">
        <f t="shared" si="1011"/>
        <v>20952960.870000001</v>
      </c>
      <c r="P2353" s="95">
        <f t="shared" si="1011"/>
        <v>13602689.870000001</v>
      </c>
      <c r="Q2353" s="97">
        <f t="shared" si="1011"/>
        <v>13602689.870000001</v>
      </c>
    </row>
    <row r="2354" spans="1:17" ht="31.8" thickBot="1" x14ac:dyDescent="0.35">
      <c r="A2354" s="118" t="s">
        <v>451</v>
      </c>
      <c r="B2354" s="15" t="s">
        <v>164</v>
      </c>
      <c r="C2354" s="21"/>
      <c r="D2354" s="21"/>
      <c r="E2354" s="21"/>
      <c r="F2354" s="85" t="s">
        <v>165</v>
      </c>
      <c r="G2354" s="95">
        <f>+G2355+G2356</f>
        <v>188000000</v>
      </c>
      <c r="H2354" s="95">
        <f>+H2355+H2356</f>
        <v>0</v>
      </c>
      <c r="I2354" s="95">
        <f>+I2355+I2356</f>
        <v>0</v>
      </c>
      <c r="J2354" s="95">
        <f>+J2355+J2356</f>
        <v>0</v>
      </c>
      <c r="K2354" s="95">
        <f>+K2355+K2356</f>
        <v>0</v>
      </c>
      <c r="L2354" s="95">
        <f t="shared" si="1004"/>
        <v>0</v>
      </c>
      <c r="M2354" s="95">
        <f>+M2355+M2356</f>
        <v>188000000</v>
      </c>
      <c r="N2354" s="95">
        <f t="shared" ref="N2354:Q2354" si="1012">+N2355+N2356</f>
        <v>188000000</v>
      </c>
      <c r="O2354" s="95">
        <f t="shared" si="1012"/>
        <v>20952960.870000001</v>
      </c>
      <c r="P2354" s="95">
        <f t="shared" si="1012"/>
        <v>13602689.870000001</v>
      </c>
      <c r="Q2354" s="97">
        <f t="shared" si="1012"/>
        <v>13602689.870000001</v>
      </c>
    </row>
    <row r="2355" spans="1:17" ht="18.600000000000001" thickBot="1" x14ac:dyDescent="0.35">
      <c r="A2355" s="118" t="s">
        <v>451</v>
      </c>
      <c r="B2355" s="20" t="s">
        <v>166</v>
      </c>
      <c r="C2355" s="21" t="s">
        <v>21</v>
      </c>
      <c r="D2355" s="21">
        <v>20</v>
      </c>
      <c r="E2355" s="21" t="s">
        <v>22</v>
      </c>
      <c r="F2355" s="88" t="s">
        <v>167</v>
      </c>
      <c r="G2355" s="90">
        <v>68000000</v>
      </c>
      <c r="H2355" s="90">
        <v>0</v>
      </c>
      <c r="I2355" s="90">
        <v>0</v>
      </c>
      <c r="J2355" s="90">
        <v>0</v>
      </c>
      <c r="K2355" s="90">
        <v>0</v>
      </c>
      <c r="L2355" s="90">
        <f t="shared" si="1004"/>
        <v>0</v>
      </c>
      <c r="M2355" s="90">
        <f>+G2355+L2355</f>
        <v>68000000</v>
      </c>
      <c r="N2355" s="90">
        <v>68000000</v>
      </c>
      <c r="O2355" s="90">
        <v>20924282.98</v>
      </c>
      <c r="P2355" s="90">
        <v>13574011.98</v>
      </c>
      <c r="Q2355" s="91">
        <v>13574011.98</v>
      </c>
    </row>
    <row r="2356" spans="1:17" ht="31.8" thickBot="1" x14ac:dyDescent="0.35">
      <c r="A2356" s="118" t="s">
        <v>451</v>
      </c>
      <c r="B2356" s="20" t="s">
        <v>168</v>
      </c>
      <c r="C2356" s="21" t="s">
        <v>21</v>
      </c>
      <c r="D2356" s="21">
        <v>20</v>
      </c>
      <c r="E2356" s="21" t="s">
        <v>22</v>
      </c>
      <c r="F2356" s="88" t="s">
        <v>169</v>
      </c>
      <c r="G2356" s="90">
        <v>120000000</v>
      </c>
      <c r="H2356" s="90">
        <v>0</v>
      </c>
      <c r="I2356" s="90">
        <v>0</v>
      </c>
      <c r="J2356" s="90">
        <v>0</v>
      </c>
      <c r="K2356" s="90">
        <v>0</v>
      </c>
      <c r="L2356" s="90">
        <f t="shared" si="1004"/>
        <v>0</v>
      </c>
      <c r="M2356" s="90">
        <f>+G2356+L2356</f>
        <v>120000000</v>
      </c>
      <c r="N2356" s="90">
        <v>120000000</v>
      </c>
      <c r="O2356" s="90">
        <v>28677.89</v>
      </c>
      <c r="P2356" s="90">
        <v>28677.89</v>
      </c>
      <c r="Q2356" s="91">
        <v>28677.89</v>
      </c>
    </row>
    <row r="2357" spans="1:17" ht="18.600000000000001" thickBot="1" x14ac:dyDescent="0.35">
      <c r="A2357" s="118" t="s">
        <v>451</v>
      </c>
      <c r="B2357" s="15" t="s">
        <v>170</v>
      </c>
      <c r="C2357" s="16"/>
      <c r="D2357" s="16"/>
      <c r="E2357" s="21"/>
      <c r="F2357" s="85" t="s">
        <v>171</v>
      </c>
      <c r="G2357" s="95">
        <f>+G2358</f>
        <v>8222626000</v>
      </c>
      <c r="H2357" s="95">
        <f>+H2358</f>
        <v>0</v>
      </c>
      <c r="I2357" s="95">
        <f>+I2358</f>
        <v>0</v>
      </c>
      <c r="J2357" s="95">
        <f>+J2358</f>
        <v>0</v>
      </c>
      <c r="K2357" s="95">
        <f>+K2358</f>
        <v>0</v>
      </c>
      <c r="L2357" s="95">
        <f t="shared" si="1004"/>
        <v>0</v>
      </c>
      <c r="M2357" s="95">
        <f>+M2358</f>
        <v>8222626000</v>
      </c>
      <c r="N2357" s="95">
        <f t="shared" ref="N2357:Q2357" si="1013">+N2358</f>
        <v>7167616826.3000002</v>
      </c>
      <c r="O2357" s="95">
        <f t="shared" si="1013"/>
        <v>7151240431.9899998</v>
      </c>
      <c r="P2357" s="95">
        <f t="shared" si="1013"/>
        <v>4913799342.9899998</v>
      </c>
      <c r="Q2357" s="97">
        <f t="shared" si="1013"/>
        <v>4913799342.9899998</v>
      </c>
    </row>
    <row r="2358" spans="1:17" ht="18.600000000000001" thickBot="1" x14ac:dyDescent="0.35">
      <c r="A2358" s="118" t="s">
        <v>451</v>
      </c>
      <c r="B2358" s="15" t="s">
        <v>172</v>
      </c>
      <c r="C2358" s="16"/>
      <c r="D2358" s="16"/>
      <c r="E2358" s="21"/>
      <c r="F2358" s="85" t="s">
        <v>173</v>
      </c>
      <c r="G2358" s="95">
        <f>+G2359+G2360+G2361</f>
        <v>8222626000</v>
      </c>
      <c r="H2358" s="95">
        <f>+H2359+H2360+H2361</f>
        <v>0</v>
      </c>
      <c r="I2358" s="95">
        <f>+I2359+I2360+I2361</f>
        <v>0</v>
      </c>
      <c r="J2358" s="95">
        <f>+J2359+J2360+J2361</f>
        <v>0</v>
      </c>
      <c r="K2358" s="95">
        <f>+K2359+K2360+K2361</f>
        <v>0</v>
      </c>
      <c r="L2358" s="95">
        <f t="shared" si="1004"/>
        <v>0</v>
      </c>
      <c r="M2358" s="95">
        <f>+M2359+M2360+M2361</f>
        <v>8222626000</v>
      </c>
      <c r="N2358" s="95">
        <f t="shared" ref="N2358:Q2358" si="1014">+N2359+N2360+N2361</f>
        <v>7167616826.3000002</v>
      </c>
      <c r="O2358" s="95">
        <f t="shared" si="1014"/>
        <v>7151240431.9899998</v>
      </c>
      <c r="P2358" s="95">
        <f t="shared" si="1014"/>
        <v>4913799342.9899998</v>
      </c>
      <c r="Q2358" s="97">
        <f t="shared" si="1014"/>
        <v>4913799342.9899998</v>
      </c>
    </row>
    <row r="2359" spans="1:17" ht="18.600000000000001" thickBot="1" x14ac:dyDescent="0.35">
      <c r="A2359" s="118" t="s">
        <v>451</v>
      </c>
      <c r="B2359" s="20" t="s">
        <v>174</v>
      </c>
      <c r="C2359" s="21" t="s">
        <v>175</v>
      </c>
      <c r="D2359" s="21">
        <v>10</v>
      </c>
      <c r="E2359" s="21" t="s">
        <v>22</v>
      </c>
      <c r="F2359" s="88" t="s">
        <v>176</v>
      </c>
      <c r="G2359" s="90">
        <v>1408779000</v>
      </c>
      <c r="H2359" s="90">
        <v>0</v>
      </c>
      <c r="I2359" s="90">
        <v>0</v>
      </c>
      <c r="J2359" s="90">
        <v>0</v>
      </c>
      <c r="K2359" s="90">
        <v>0</v>
      </c>
      <c r="L2359" s="90">
        <f t="shared" si="1004"/>
        <v>0</v>
      </c>
      <c r="M2359" s="90">
        <f>+G2359+L2359</f>
        <v>1408779000</v>
      </c>
      <c r="N2359" s="90">
        <v>1408779000</v>
      </c>
      <c r="O2359" s="90">
        <v>1408779000</v>
      </c>
      <c r="P2359" s="90">
        <v>1408779000</v>
      </c>
      <c r="Q2359" s="91">
        <v>1408779000</v>
      </c>
    </row>
    <row r="2360" spans="1:17" ht="18.600000000000001" thickBot="1" x14ac:dyDescent="0.35">
      <c r="A2360" s="118" t="s">
        <v>451</v>
      </c>
      <c r="B2360" s="20" t="s">
        <v>174</v>
      </c>
      <c r="C2360" s="21" t="s">
        <v>21</v>
      </c>
      <c r="D2360" s="21">
        <v>20</v>
      </c>
      <c r="E2360" s="21" t="s">
        <v>22</v>
      </c>
      <c r="F2360" s="88" t="s">
        <v>176</v>
      </c>
      <c r="G2360" s="90">
        <v>848378000</v>
      </c>
      <c r="H2360" s="90">
        <v>0</v>
      </c>
      <c r="I2360" s="90">
        <v>0</v>
      </c>
      <c r="J2360" s="90">
        <v>0</v>
      </c>
      <c r="K2360" s="90">
        <v>0</v>
      </c>
      <c r="L2360" s="90">
        <f t="shared" si="1004"/>
        <v>0</v>
      </c>
      <c r="M2360" s="90">
        <f>+G2360+L2360</f>
        <v>848378000</v>
      </c>
      <c r="N2360" s="90">
        <v>83785794.510000005</v>
      </c>
      <c r="O2360" s="90">
        <v>81430428.400000006</v>
      </c>
      <c r="P2360" s="90">
        <v>81430428.400000006</v>
      </c>
      <c r="Q2360" s="91">
        <v>81430428.400000006</v>
      </c>
    </row>
    <row r="2361" spans="1:17" ht="18.600000000000001" thickBot="1" x14ac:dyDescent="0.35">
      <c r="A2361" s="118" t="s">
        <v>451</v>
      </c>
      <c r="B2361" s="20" t="s">
        <v>177</v>
      </c>
      <c r="C2361" s="21" t="s">
        <v>21</v>
      </c>
      <c r="D2361" s="21">
        <v>20</v>
      </c>
      <c r="E2361" s="21" t="s">
        <v>22</v>
      </c>
      <c r="F2361" s="88" t="s">
        <v>178</v>
      </c>
      <c r="G2361" s="90">
        <v>5965469000</v>
      </c>
      <c r="H2361" s="90">
        <v>0</v>
      </c>
      <c r="I2361" s="90">
        <v>0</v>
      </c>
      <c r="J2361" s="90">
        <v>0</v>
      </c>
      <c r="K2361" s="90">
        <v>0</v>
      </c>
      <c r="L2361" s="90">
        <f t="shared" si="1004"/>
        <v>0</v>
      </c>
      <c r="M2361" s="90">
        <f>+G2361+L2361</f>
        <v>5965469000</v>
      </c>
      <c r="N2361" s="90">
        <v>5675052031.79</v>
      </c>
      <c r="O2361" s="90">
        <v>5661031003.5900002</v>
      </c>
      <c r="P2361" s="90">
        <v>3423589914.5900002</v>
      </c>
      <c r="Q2361" s="91">
        <v>3423589914.5900002</v>
      </c>
    </row>
    <row r="2362" spans="1:17" ht="31.8" thickBot="1" x14ac:dyDescent="0.35">
      <c r="A2362" s="118" t="s">
        <v>451</v>
      </c>
      <c r="B2362" s="15" t="s">
        <v>179</v>
      </c>
      <c r="C2362" s="16"/>
      <c r="D2362" s="16"/>
      <c r="E2362" s="21"/>
      <c r="F2362" s="85" t="s">
        <v>180</v>
      </c>
      <c r="G2362" s="95">
        <f t="shared" ref="G2362:K2363" si="1015">+G2363</f>
        <v>6122200000</v>
      </c>
      <c r="H2362" s="95">
        <f t="shared" si="1015"/>
        <v>0</v>
      </c>
      <c r="I2362" s="95">
        <f t="shared" si="1015"/>
        <v>0</v>
      </c>
      <c r="J2362" s="95">
        <f t="shared" si="1015"/>
        <v>0</v>
      </c>
      <c r="K2362" s="95">
        <f t="shared" si="1015"/>
        <v>0</v>
      </c>
      <c r="L2362" s="95">
        <f t="shared" si="1004"/>
        <v>0</v>
      </c>
      <c r="M2362" s="95">
        <f>+M2363</f>
        <v>6122200000</v>
      </c>
      <c r="N2362" s="95">
        <f t="shared" ref="N2362:Q2363" si="1016">+N2363</f>
        <v>6122200000</v>
      </c>
      <c r="O2362" s="95">
        <f t="shared" si="1016"/>
        <v>6122200000</v>
      </c>
      <c r="P2362" s="95">
        <f t="shared" si="1016"/>
        <v>6122200000</v>
      </c>
      <c r="Q2362" s="97">
        <f t="shared" si="1016"/>
        <v>6122200000</v>
      </c>
    </row>
    <row r="2363" spans="1:17" ht="18.600000000000001" thickBot="1" x14ac:dyDescent="0.35">
      <c r="A2363" s="118" t="s">
        <v>451</v>
      </c>
      <c r="B2363" s="15" t="s">
        <v>181</v>
      </c>
      <c r="C2363" s="16"/>
      <c r="D2363" s="16"/>
      <c r="E2363" s="21"/>
      <c r="F2363" s="85" t="s">
        <v>182</v>
      </c>
      <c r="G2363" s="95">
        <f t="shared" si="1015"/>
        <v>6122200000</v>
      </c>
      <c r="H2363" s="95">
        <f t="shared" si="1015"/>
        <v>0</v>
      </c>
      <c r="I2363" s="95">
        <f t="shared" si="1015"/>
        <v>0</v>
      </c>
      <c r="J2363" s="95">
        <f t="shared" si="1015"/>
        <v>0</v>
      </c>
      <c r="K2363" s="95">
        <f t="shared" si="1015"/>
        <v>0</v>
      </c>
      <c r="L2363" s="95">
        <f t="shared" si="1004"/>
        <v>0</v>
      </c>
      <c r="M2363" s="95">
        <f>+M2364</f>
        <v>6122200000</v>
      </c>
      <c r="N2363" s="95">
        <f t="shared" si="1016"/>
        <v>6122200000</v>
      </c>
      <c r="O2363" s="95">
        <f t="shared" si="1016"/>
        <v>6122200000</v>
      </c>
      <c r="P2363" s="95">
        <f t="shared" si="1016"/>
        <v>6122200000</v>
      </c>
      <c r="Q2363" s="97">
        <f t="shared" si="1016"/>
        <v>6122200000</v>
      </c>
    </row>
    <row r="2364" spans="1:17" ht="18.600000000000001" thickBot="1" x14ac:dyDescent="0.35">
      <c r="A2364" s="118" t="s">
        <v>451</v>
      </c>
      <c r="B2364" s="36" t="s">
        <v>183</v>
      </c>
      <c r="C2364" s="37" t="s">
        <v>21</v>
      </c>
      <c r="D2364" s="37">
        <v>20</v>
      </c>
      <c r="E2364" s="37" t="s">
        <v>22</v>
      </c>
      <c r="F2364" s="99" t="s">
        <v>184</v>
      </c>
      <c r="G2364" s="100">
        <v>6122200000</v>
      </c>
      <c r="H2364" s="100">
        <v>0</v>
      </c>
      <c r="I2364" s="100">
        <v>0</v>
      </c>
      <c r="J2364" s="100">
        <v>0</v>
      </c>
      <c r="K2364" s="100">
        <v>0</v>
      </c>
      <c r="L2364" s="100">
        <f t="shared" si="1004"/>
        <v>0</v>
      </c>
      <c r="M2364" s="100">
        <f>+G2364+L2364</f>
        <v>6122200000</v>
      </c>
      <c r="N2364" s="100">
        <v>6122200000</v>
      </c>
      <c r="O2364" s="100">
        <v>6122200000</v>
      </c>
      <c r="P2364" s="100">
        <v>6122200000</v>
      </c>
      <c r="Q2364" s="101">
        <v>6122200000</v>
      </c>
    </row>
    <row r="2365" spans="1:17" ht="18.600000000000001" thickBot="1" x14ac:dyDescent="0.35">
      <c r="A2365" s="118" t="s">
        <v>451</v>
      </c>
      <c r="B2365" s="5" t="s">
        <v>185</v>
      </c>
      <c r="C2365" s="6"/>
      <c r="D2365" s="6"/>
      <c r="E2365" s="6"/>
      <c r="F2365" s="81" t="s">
        <v>186</v>
      </c>
      <c r="G2365" s="8">
        <f>G2366+G2369</f>
        <v>969198470862</v>
      </c>
      <c r="H2365" s="8">
        <f>H2366+H2369</f>
        <v>0</v>
      </c>
      <c r="I2365" s="8">
        <f>I2366+I2369</f>
        <v>0</v>
      </c>
      <c r="J2365" s="8">
        <f>J2366+J2369</f>
        <v>134836170862</v>
      </c>
      <c r="K2365" s="8">
        <f>K2366+K2369</f>
        <v>134836170862</v>
      </c>
      <c r="L2365" s="8">
        <f t="shared" si="1004"/>
        <v>0</v>
      </c>
      <c r="M2365" s="8">
        <f>+M2366+M2369</f>
        <v>969198470862</v>
      </c>
      <c r="N2365" s="8">
        <f>N2366+N2369</f>
        <v>610780018793</v>
      </c>
      <c r="O2365" s="8">
        <f>+O2366+O2370+O2373</f>
        <v>610780018793</v>
      </c>
      <c r="P2365" s="8">
        <f t="shared" ref="P2365:Q2365" si="1017">P2366+P2369</f>
        <v>610780018793</v>
      </c>
      <c r="Q2365" s="9">
        <f t="shared" si="1017"/>
        <v>610780018793</v>
      </c>
    </row>
    <row r="2366" spans="1:17" ht="18.600000000000001" thickBot="1" x14ac:dyDescent="0.35">
      <c r="A2366" s="118" t="s">
        <v>451</v>
      </c>
      <c r="B2366" s="10" t="s">
        <v>187</v>
      </c>
      <c r="C2366" s="11"/>
      <c r="D2366" s="11"/>
      <c r="E2366" s="42"/>
      <c r="F2366" s="82" t="s">
        <v>188</v>
      </c>
      <c r="G2366" s="43">
        <f>G2367</f>
        <v>134836170862</v>
      </c>
      <c r="H2366" s="43">
        <f>H2367</f>
        <v>0</v>
      </c>
      <c r="I2366" s="43">
        <f>I2367</f>
        <v>0</v>
      </c>
      <c r="J2366" s="43">
        <f>J2367</f>
        <v>0</v>
      </c>
      <c r="K2366" s="43">
        <f>K2367</f>
        <v>134836170862</v>
      </c>
      <c r="L2366" s="43">
        <f t="shared" si="1004"/>
        <v>-134836170862</v>
      </c>
      <c r="M2366" s="43">
        <f>M2367</f>
        <v>0</v>
      </c>
      <c r="N2366" s="43">
        <f t="shared" ref="N2366:Q2366" si="1018">N2367</f>
        <v>0</v>
      </c>
      <c r="O2366" s="43">
        <f t="shared" si="1018"/>
        <v>0</v>
      </c>
      <c r="P2366" s="43">
        <f t="shared" si="1018"/>
        <v>0</v>
      </c>
      <c r="Q2366" s="44">
        <f t="shared" si="1018"/>
        <v>0</v>
      </c>
    </row>
    <row r="2367" spans="1:17" ht="18.600000000000001" thickBot="1" x14ac:dyDescent="0.35">
      <c r="A2367" s="118" t="s">
        <v>451</v>
      </c>
      <c r="B2367" s="15" t="s">
        <v>189</v>
      </c>
      <c r="C2367" s="16"/>
      <c r="D2367" s="16"/>
      <c r="E2367" s="21"/>
      <c r="F2367" s="85" t="s">
        <v>190</v>
      </c>
      <c r="G2367" s="45">
        <f>+G2368</f>
        <v>134836170862</v>
      </c>
      <c r="H2367" s="45">
        <f>+H2368</f>
        <v>0</v>
      </c>
      <c r="I2367" s="45">
        <f>+I2368</f>
        <v>0</v>
      </c>
      <c r="J2367" s="45">
        <f>+J2368</f>
        <v>0</v>
      </c>
      <c r="K2367" s="45">
        <f>+K2368</f>
        <v>134836170862</v>
      </c>
      <c r="L2367" s="45">
        <f t="shared" si="1004"/>
        <v>-134836170862</v>
      </c>
      <c r="M2367" s="45">
        <f>+M2368</f>
        <v>0</v>
      </c>
      <c r="N2367" s="45">
        <f t="shared" ref="N2367:Q2367" si="1019">+N2368</f>
        <v>0</v>
      </c>
      <c r="O2367" s="45">
        <f t="shared" si="1019"/>
        <v>0</v>
      </c>
      <c r="P2367" s="45">
        <f t="shared" si="1019"/>
        <v>0</v>
      </c>
      <c r="Q2367" s="46">
        <f t="shared" si="1019"/>
        <v>0</v>
      </c>
    </row>
    <row r="2368" spans="1:17" ht="18.600000000000001" thickBot="1" x14ac:dyDescent="0.35">
      <c r="A2368" s="118" t="s">
        <v>451</v>
      </c>
      <c r="B2368" s="20" t="s">
        <v>191</v>
      </c>
      <c r="C2368" s="21" t="s">
        <v>175</v>
      </c>
      <c r="D2368" s="21">
        <v>11</v>
      </c>
      <c r="E2368" s="21" t="s">
        <v>192</v>
      </c>
      <c r="F2368" s="88" t="s">
        <v>193</v>
      </c>
      <c r="G2368" s="47">
        <v>134836170862</v>
      </c>
      <c r="H2368" s="47">
        <v>0</v>
      </c>
      <c r="I2368" s="47">
        <v>0</v>
      </c>
      <c r="J2368" s="47">
        <v>0</v>
      </c>
      <c r="K2368" s="47">
        <v>134836170862</v>
      </c>
      <c r="L2368" s="47">
        <f t="shared" si="1004"/>
        <v>-134836170862</v>
      </c>
      <c r="M2368" s="47">
        <f>+G2368+L2368</f>
        <v>0</v>
      </c>
      <c r="N2368" s="47">
        <v>0</v>
      </c>
      <c r="O2368" s="47">
        <v>0</v>
      </c>
      <c r="P2368" s="47">
        <v>0</v>
      </c>
      <c r="Q2368" s="48">
        <v>0</v>
      </c>
    </row>
    <row r="2369" spans="1:17" ht="18.600000000000001" thickBot="1" x14ac:dyDescent="0.35">
      <c r="A2369" s="118" t="s">
        <v>451</v>
      </c>
      <c r="B2369" s="15" t="s">
        <v>194</v>
      </c>
      <c r="C2369" s="16"/>
      <c r="D2369" s="16"/>
      <c r="E2369" s="21"/>
      <c r="F2369" s="85" t="s">
        <v>195</v>
      </c>
      <c r="G2369" s="45">
        <f>+G2370+G2373</f>
        <v>834362300000</v>
      </c>
      <c r="H2369" s="45">
        <f>+H2370+H2373</f>
        <v>0</v>
      </c>
      <c r="I2369" s="45">
        <f>+I2370+I2373</f>
        <v>0</v>
      </c>
      <c r="J2369" s="45">
        <f>+J2370+J2373</f>
        <v>134836170862</v>
      </c>
      <c r="K2369" s="45">
        <f>+K2370+K2373</f>
        <v>0</v>
      </c>
      <c r="L2369" s="45">
        <f t="shared" si="1004"/>
        <v>134836170862</v>
      </c>
      <c r="M2369" s="45">
        <f>+M2370+M2373</f>
        <v>969198470862</v>
      </c>
      <c r="N2369" s="45">
        <f>+N2370+N2373</f>
        <v>610780018793</v>
      </c>
      <c r="O2369" s="45">
        <f>+O2370+O2373</f>
        <v>610780018793</v>
      </c>
      <c r="P2369" s="45">
        <f>+P2370+P2373</f>
        <v>610780018793</v>
      </c>
      <c r="Q2369" s="46">
        <f>+Q2370+Q2373</f>
        <v>610780018793</v>
      </c>
    </row>
    <row r="2370" spans="1:17" ht="18.600000000000001" thickBot="1" x14ac:dyDescent="0.35">
      <c r="A2370" s="118" t="s">
        <v>451</v>
      </c>
      <c r="B2370" s="15" t="s">
        <v>440</v>
      </c>
      <c r="C2370" s="16"/>
      <c r="D2370" s="16"/>
      <c r="E2370" s="21"/>
      <c r="F2370" s="85" t="s">
        <v>190</v>
      </c>
      <c r="G2370" s="45">
        <f t="shared" ref="G2370:K2371" si="1020">+G2371</f>
        <v>0</v>
      </c>
      <c r="H2370" s="45">
        <f t="shared" si="1020"/>
        <v>0</v>
      </c>
      <c r="I2370" s="45">
        <f t="shared" si="1020"/>
        <v>0</v>
      </c>
      <c r="J2370" s="45">
        <f t="shared" si="1020"/>
        <v>134836170862</v>
      </c>
      <c r="K2370" s="45">
        <f t="shared" si="1020"/>
        <v>0</v>
      </c>
      <c r="L2370" s="45">
        <f t="shared" si="1004"/>
        <v>134836170862</v>
      </c>
      <c r="M2370" s="45">
        <f t="shared" ref="M2370:Q2371" si="1021">+M2371</f>
        <v>134836170862</v>
      </c>
      <c r="N2370" s="45">
        <f t="shared" si="1021"/>
        <v>0</v>
      </c>
      <c r="O2370" s="45">
        <f t="shared" si="1021"/>
        <v>0</v>
      </c>
      <c r="P2370" s="45">
        <f t="shared" si="1021"/>
        <v>0</v>
      </c>
      <c r="Q2370" s="46">
        <f t="shared" si="1021"/>
        <v>0</v>
      </c>
    </row>
    <row r="2371" spans="1:17" ht="18.600000000000001" thickBot="1" x14ac:dyDescent="0.35">
      <c r="A2371" s="118" t="s">
        <v>451</v>
      </c>
      <c r="B2371" s="15" t="s">
        <v>441</v>
      </c>
      <c r="C2371" s="21"/>
      <c r="D2371" s="21"/>
      <c r="E2371" s="21"/>
      <c r="F2371" s="85" t="s">
        <v>193</v>
      </c>
      <c r="G2371" s="45">
        <f t="shared" si="1020"/>
        <v>0</v>
      </c>
      <c r="H2371" s="45">
        <f t="shared" si="1020"/>
        <v>0</v>
      </c>
      <c r="I2371" s="45">
        <f t="shared" si="1020"/>
        <v>0</v>
      </c>
      <c r="J2371" s="45">
        <f t="shared" si="1020"/>
        <v>134836170862</v>
      </c>
      <c r="K2371" s="45">
        <f t="shared" si="1020"/>
        <v>0</v>
      </c>
      <c r="L2371" s="45">
        <f t="shared" si="1004"/>
        <v>134836170862</v>
      </c>
      <c r="M2371" s="45">
        <f t="shared" si="1021"/>
        <v>134836170862</v>
      </c>
      <c r="N2371" s="45">
        <f t="shared" si="1021"/>
        <v>0</v>
      </c>
      <c r="O2371" s="45">
        <f t="shared" si="1021"/>
        <v>0</v>
      </c>
      <c r="P2371" s="45">
        <f t="shared" si="1021"/>
        <v>0</v>
      </c>
      <c r="Q2371" s="46">
        <f t="shared" si="1021"/>
        <v>0</v>
      </c>
    </row>
    <row r="2372" spans="1:17" ht="18.600000000000001" thickBot="1" x14ac:dyDescent="0.35">
      <c r="A2372" s="118" t="s">
        <v>451</v>
      </c>
      <c r="B2372" s="20" t="s">
        <v>442</v>
      </c>
      <c r="C2372" s="21" t="s">
        <v>175</v>
      </c>
      <c r="D2372" s="21">
        <v>11</v>
      </c>
      <c r="E2372" s="21" t="s">
        <v>192</v>
      </c>
      <c r="F2372" s="88" t="s">
        <v>175</v>
      </c>
      <c r="G2372" s="47">
        <v>0</v>
      </c>
      <c r="H2372" s="47">
        <v>0</v>
      </c>
      <c r="I2372" s="47">
        <v>0</v>
      </c>
      <c r="J2372" s="47">
        <v>134836170862</v>
      </c>
      <c r="K2372" s="47">
        <v>0</v>
      </c>
      <c r="L2372" s="47">
        <f t="shared" si="1004"/>
        <v>134836170862</v>
      </c>
      <c r="M2372" s="47">
        <f>+G2372+L2372</f>
        <v>134836170862</v>
      </c>
      <c r="N2372" s="47">
        <v>0</v>
      </c>
      <c r="O2372" s="47">
        <v>0</v>
      </c>
      <c r="P2372" s="47">
        <v>0</v>
      </c>
      <c r="Q2372" s="48">
        <v>0</v>
      </c>
    </row>
    <row r="2373" spans="1:17" ht="18.600000000000001" thickBot="1" x14ac:dyDescent="0.35">
      <c r="A2373" s="118" t="s">
        <v>451</v>
      </c>
      <c r="B2373" s="15" t="s">
        <v>196</v>
      </c>
      <c r="C2373" s="16"/>
      <c r="D2373" s="16"/>
      <c r="E2373" s="21"/>
      <c r="F2373" s="85" t="s">
        <v>197</v>
      </c>
      <c r="G2373" s="45">
        <f>+G2374</f>
        <v>834362300000</v>
      </c>
      <c r="H2373" s="45">
        <f>+H2374</f>
        <v>0</v>
      </c>
      <c r="I2373" s="45">
        <f>+I2374</f>
        <v>0</v>
      </c>
      <c r="J2373" s="45">
        <f>+J2374</f>
        <v>0</v>
      </c>
      <c r="K2373" s="45">
        <f>+K2374</f>
        <v>0</v>
      </c>
      <c r="L2373" s="45">
        <f t="shared" si="1004"/>
        <v>0</v>
      </c>
      <c r="M2373" s="45">
        <f>+M2374</f>
        <v>834362300000</v>
      </c>
      <c r="N2373" s="45">
        <f t="shared" ref="N2373:Q2373" si="1022">+N2374</f>
        <v>610780018793</v>
      </c>
      <c r="O2373" s="45">
        <f t="shared" si="1022"/>
        <v>610780018793</v>
      </c>
      <c r="P2373" s="45">
        <f t="shared" si="1022"/>
        <v>610780018793</v>
      </c>
      <c r="Q2373" s="46">
        <f t="shared" si="1022"/>
        <v>610780018793</v>
      </c>
    </row>
    <row r="2374" spans="1:17" ht="18.600000000000001" thickBot="1" x14ac:dyDescent="0.35">
      <c r="A2374" s="118" t="s">
        <v>451</v>
      </c>
      <c r="B2374" s="36" t="s">
        <v>198</v>
      </c>
      <c r="C2374" s="37" t="s">
        <v>175</v>
      </c>
      <c r="D2374" s="37">
        <v>11</v>
      </c>
      <c r="E2374" s="37" t="s">
        <v>22</v>
      </c>
      <c r="F2374" s="99" t="s">
        <v>199</v>
      </c>
      <c r="G2374" s="49">
        <v>834362300000</v>
      </c>
      <c r="H2374" s="49">
        <v>0</v>
      </c>
      <c r="I2374" s="49">
        <v>0</v>
      </c>
      <c r="J2374" s="49">
        <v>0</v>
      </c>
      <c r="K2374" s="49">
        <v>0</v>
      </c>
      <c r="L2374" s="49">
        <f t="shared" si="1004"/>
        <v>0</v>
      </c>
      <c r="M2374" s="49">
        <f>+G2374+L2374</f>
        <v>834362300000</v>
      </c>
      <c r="N2374" s="49">
        <v>610780018793</v>
      </c>
      <c r="O2374" s="49">
        <v>610780018793</v>
      </c>
      <c r="P2374" s="49">
        <v>610780018793</v>
      </c>
      <c r="Q2374" s="50">
        <v>610780018793</v>
      </c>
    </row>
    <row r="2375" spans="1:17" ht="18.600000000000001" thickBot="1" x14ac:dyDescent="0.35">
      <c r="A2375" s="118" t="s">
        <v>451</v>
      </c>
      <c r="B2375" s="5" t="s">
        <v>200</v>
      </c>
      <c r="C2375" s="6"/>
      <c r="D2375" s="6"/>
      <c r="E2375" s="6"/>
      <c r="F2375" s="81" t="s">
        <v>450</v>
      </c>
      <c r="G2375" s="8">
        <f>+G2376+G2480+G2486+G2498+G2509</f>
        <v>4237527256305</v>
      </c>
      <c r="H2375" s="8">
        <f>+H2376+H2480+H2486+H2498+H2509</f>
        <v>0</v>
      </c>
      <c r="I2375" s="8">
        <f>+I2376+I2480+I2486+I2498+I2509</f>
        <v>0</v>
      </c>
      <c r="J2375" s="8">
        <f>+J2376+J2480+J2486+J2498+J2509</f>
        <v>27388884022</v>
      </c>
      <c r="K2375" s="8">
        <f>+K2376+K2480+K2486+K2498+K2509</f>
        <v>27388884022</v>
      </c>
      <c r="L2375" s="8">
        <f t="shared" si="1004"/>
        <v>0</v>
      </c>
      <c r="M2375" s="8">
        <f>+M2376+M2480+M2486+M2498+M2509</f>
        <v>4237527256305</v>
      </c>
      <c r="N2375" s="8">
        <f t="shared" ref="N2375:Q2375" si="1023">+N2376+N2480+N2486+N2498+N2509</f>
        <v>4125284207675.6104</v>
      </c>
      <c r="O2375" s="8">
        <f t="shared" si="1023"/>
        <v>4121773208090.1499</v>
      </c>
      <c r="P2375" s="8">
        <f t="shared" si="1023"/>
        <v>177919183245.26999</v>
      </c>
      <c r="Q2375" s="9">
        <f t="shared" si="1023"/>
        <v>177898833091.26999</v>
      </c>
    </row>
    <row r="2376" spans="1:17" ht="18.600000000000001" thickBot="1" x14ac:dyDescent="0.35">
      <c r="A2376" s="118" t="s">
        <v>451</v>
      </c>
      <c r="B2376" s="10" t="s">
        <v>201</v>
      </c>
      <c r="C2376" s="11"/>
      <c r="D2376" s="11"/>
      <c r="E2376" s="42"/>
      <c r="F2376" s="82" t="s">
        <v>202</v>
      </c>
      <c r="G2376" s="102">
        <f>+G2377</f>
        <v>4013197084476</v>
      </c>
      <c r="H2376" s="102">
        <f>+H2377</f>
        <v>0</v>
      </c>
      <c r="I2376" s="102">
        <f>+I2377</f>
        <v>0</v>
      </c>
      <c r="J2376" s="102">
        <f>+J2377</f>
        <v>0</v>
      </c>
      <c r="K2376" s="102">
        <f>+K2377</f>
        <v>0</v>
      </c>
      <c r="L2376" s="102">
        <f t="shared" si="1004"/>
        <v>0</v>
      </c>
      <c r="M2376" s="102">
        <f>+M2377</f>
        <v>4013197084476</v>
      </c>
      <c r="N2376" s="102">
        <f t="shared" ref="N2376:Q2376" si="1024">+N2377</f>
        <v>3999708862128.8701</v>
      </c>
      <c r="O2376" s="102">
        <f t="shared" si="1024"/>
        <v>3999326166114.46</v>
      </c>
      <c r="P2376" s="102">
        <f t="shared" si="1024"/>
        <v>130789426120.77</v>
      </c>
      <c r="Q2376" s="103">
        <f t="shared" si="1024"/>
        <v>130779960642.77</v>
      </c>
    </row>
    <row r="2377" spans="1:17" ht="18.600000000000001" thickBot="1" x14ac:dyDescent="0.35">
      <c r="A2377" s="118" t="s">
        <v>451</v>
      </c>
      <c r="B2377" s="15" t="s">
        <v>203</v>
      </c>
      <c r="C2377" s="16"/>
      <c r="D2377" s="16"/>
      <c r="E2377" s="21"/>
      <c r="F2377" s="85" t="s">
        <v>204</v>
      </c>
      <c r="G2377" s="95">
        <f>+G2378+G2382+G2386+G2390+G2394+G2398+G2402+G2406+G2410+G2414+G2420+G2424+G2428+G2432+G2436+G2440+G2444+G2449+G2452+G2456+G2460+G2464+G2468+G2472</f>
        <v>4013197084476</v>
      </c>
      <c r="H2377" s="95">
        <f>+H2378+H2382+H2386+H2390+H2394+H2398+H2402+H2406+H2410+H2414+H2420+H2424+H2428+H2432+H2436+H2440+H2444+H2449+H2452+H2456+H2460+H2464+H2468+H2472</f>
        <v>0</v>
      </c>
      <c r="I2377" s="95">
        <f>+I2378+I2382+I2386+I2390+I2394+I2398+I2402+I2406+I2410+I2414+I2420+I2424+I2428+I2432+I2436+I2440+I2444+I2449+I2452+I2456+I2460+I2464+I2468+I2472</f>
        <v>0</v>
      </c>
      <c r="J2377" s="95">
        <f>+J2378+J2382+J2386+J2390+J2394+J2398+J2402+J2406+J2410+J2414+J2420+J2424+J2428+J2432+J2436+J2440+J2444+J2449+J2452+J2456+J2460+J2464+J2468+J2472</f>
        <v>0</v>
      </c>
      <c r="K2377" s="95">
        <f>+K2378+K2382+K2386+K2390+K2394+K2398+K2402+K2406+K2410+K2414+K2420+K2424+K2428+K2432+K2436+K2440+K2444+K2449+K2452+K2456+K2460+K2464+K2468+K2472</f>
        <v>0</v>
      </c>
      <c r="L2377" s="95">
        <f t="shared" si="1004"/>
        <v>0</v>
      </c>
      <c r="M2377" s="95">
        <f>+M2378+M2382+M2386+M2390+M2394+M2398+M2402+M2406+M2410+M2414+M2420+M2424+M2428+M2432+M2436+M2440+M2444+M2449+M2452+M2456+M2460+M2464+M2468+M2472</f>
        <v>4013197084476</v>
      </c>
      <c r="N2377" s="95">
        <f t="shared" ref="N2377:Q2377" si="1025">+N2378+N2382+N2386+N2390+N2394+N2398+N2402+N2406+N2410+N2414+N2420+N2424+N2428+N2432+N2436+N2440+N2444+N2449+N2452+N2456+N2460+N2464+N2468+N2472</f>
        <v>3999708862128.8701</v>
      </c>
      <c r="O2377" s="95">
        <f t="shared" si="1025"/>
        <v>3999326166114.46</v>
      </c>
      <c r="P2377" s="95">
        <f t="shared" si="1025"/>
        <v>130789426120.77</v>
      </c>
      <c r="Q2377" s="97">
        <f t="shared" si="1025"/>
        <v>130779960642.77</v>
      </c>
    </row>
    <row r="2378" spans="1:17" ht="47.4" thickBot="1" x14ac:dyDescent="0.35">
      <c r="A2378" s="118" t="s">
        <v>451</v>
      </c>
      <c r="B2378" s="15" t="s">
        <v>205</v>
      </c>
      <c r="C2378" s="21"/>
      <c r="D2378" s="21"/>
      <c r="E2378" s="21"/>
      <c r="F2378" s="85" t="s">
        <v>206</v>
      </c>
      <c r="G2378" s="95">
        <f t="shared" ref="G2378:K2380" si="1026">+G2379</f>
        <v>197403295128</v>
      </c>
      <c r="H2378" s="95">
        <f t="shared" si="1026"/>
        <v>0</v>
      </c>
      <c r="I2378" s="95">
        <f t="shared" si="1026"/>
        <v>0</v>
      </c>
      <c r="J2378" s="95">
        <f t="shared" si="1026"/>
        <v>0</v>
      </c>
      <c r="K2378" s="95">
        <f t="shared" si="1026"/>
        <v>0</v>
      </c>
      <c r="L2378" s="95">
        <f t="shared" si="1004"/>
        <v>0</v>
      </c>
      <c r="M2378" s="95">
        <f>+M2379</f>
        <v>197403295128</v>
      </c>
      <c r="N2378" s="95">
        <f t="shared" ref="N2378:Q2380" si="1027">+N2379</f>
        <v>197403295128</v>
      </c>
      <c r="O2378" s="95">
        <f t="shared" si="1027"/>
        <v>197403295128</v>
      </c>
      <c r="P2378" s="95">
        <f t="shared" si="1027"/>
        <v>0</v>
      </c>
      <c r="Q2378" s="97">
        <f t="shared" si="1027"/>
        <v>0</v>
      </c>
    </row>
    <row r="2379" spans="1:17" ht="47.4" thickBot="1" x14ac:dyDescent="0.35">
      <c r="A2379" s="118" t="s">
        <v>451</v>
      </c>
      <c r="B2379" s="15" t="s">
        <v>207</v>
      </c>
      <c r="C2379" s="53"/>
      <c r="D2379" s="53"/>
      <c r="E2379" s="21"/>
      <c r="F2379" s="85" t="s">
        <v>206</v>
      </c>
      <c r="G2379" s="95">
        <f t="shared" si="1026"/>
        <v>197403295128</v>
      </c>
      <c r="H2379" s="95">
        <f t="shared" si="1026"/>
        <v>0</v>
      </c>
      <c r="I2379" s="95">
        <f t="shared" si="1026"/>
        <v>0</v>
      </c>
      <c r="J2379" s="95">
        <f t="shared" si="1026"/>
        <v>0</v>
      </c>
      <c r="K2379" s="95">
        <f t="shared" si="1026"/>
        <v>0</v>
      </c>
      <c r="L2379" s="95">
        <f t="shared" si="1004"/>
        <v>0</v>
      </c>
      <c r="M2379" s="95">
        <f>+M2380</f>
        <v>197403295128</v>
      </c>
      <c r="N2379" s="95">
        <f t="shared" si="1027"/>
        <v>197403295128</v>
      </c>
      <c r="O2379" s="95">
        <f t="shared" si="1027"/>
        <v>197403295128</v>
      </c>
      <c r="P2379" s="95">
        <f t="shared" si="1027"/>
        <v>0</v>
      </c>
      <c r="Q2379" s="97">
        <f t="shared" si="1027"/>
        <v>0</v>
      </c>
    </row>
    <row r="2380" spans="1:17" ht="18.600000000000001" thickBot="1" x14ac:dyDescent="0.35">
      <c r="A2380" s="118" t="s">
        <v>451</v>
      </c>
      <c r="B2380" s="15" t="s">
        <v>208</v>
      </c>
      <c r="C2380" s="53"/>
      <c r="D2380" s="53"/>
      <c r="E2380" s="21"/>
      <c r="F2380" s="85" t="s">
        <v>209</v>
      </c>
      <c r="G2380" s="95">
        <f t="shared" si="1026"/>
        <v>197403295128</v>
      </c>
      <c r="H2380" s="95">
        <f t="shared" si="1026"/>
        <v>0</v>
      </c>
      <c r="I2380" s="95">
        <f t="shared" si="1026"/>
        <v>0</v>
      </c>
      <c r="J2380" s="95">
        <f t="shared" si="1026"/>
        <v>0</v>
      </c>
      <c r="K2380" s="95">
        <f t="shared" si="1026"/>
        <v>0</v>
      </c>
      <c r="L2380" s="95">
        <f t="shared" si="1004"/>
        <v>0</v>
      </c>
      <c r="M2380" s="95">
        <f>+M2381</f>
        <v>197403295128</v>
      </c>
      <c r="N2380" s="95">
        <f t="shared" si="1027"/>
        <v>197403295128</v>
      </c>
      <c r="O2380" s="95">
        <f t="shared" si="1027"/>
        <v>197403295128</v>
      </c>
      <c r="P2380" s="95">
        <f t="shared" si="1027"/>
        <v>0</v>
      </c>
      <c r="Q2380" s="97">
        <f t="shared" si="1027"/>
        <v>0</v>
      </c>
    </row>
    <row r="2381" spans="1:17" ht="18.600000000000001" thickBot="1" x14ac:dyDescent="0.35">
      <c r="A2381" s="118" t="s">
        <v>451</v>
      </c>
      <c r="B2381" s="20" t="s">
        <v>210</v>
      </c>
      <c r="C2381" s="21" t="s">
        <v>175</v>
      </c>
      <c r="D2381" s="21">
        <v>11</v>
      </c>
      <c r="E2381" s="21" t="s">
        <v>22</v>
      </c>
      <c r="F2381" s="88" t="s">
        <v>211</v>
      </c>
      <c r="G2381" s="90">
        <v>197403295128</v>
      </c>
      <c r="H2381" s="90">
        <v>0</v>
      </c>
      <c r="I2381" s="90">
        <v>0</v>
      </c>
      <c r="J2381" s="90">
        <v>0</v>
      </c>
      <c r="K2381" s="90">
        <v>0</v>
      </c>
      <c r="L2381" s="90">
        <f t="shared" si="1004"/>
        <v>0</v>
      </c>
      <c r="M2381" s="90">
        <f>+G2381+L2381</f>
        <v>197403295128</v>
      </c>
      <c r="N2381" s="90">
        <v>197403295128</v>
      </c>
      <c r="O2381" s="90">
        <v>197403295128</v>
      </c>
      <c r="P2381" s="90">
        <v>0</v>
      </c>
      <c r="Q2381" s="91">
        <v>0</v>
      </c>
    </row>
    <row r="2382" spans="1:17" ht="47.4" thickBot="1" x14ac:dyDescent="0.35">
      <c r="A2382" s="118" t="s">
        <v>451</v>
      </c>
      <c r="B2382" s="15" t="s">
        <v>212</v>
      </c>
      <c r="C2382" s="53"/>
      <c r="D2382" s="53"/>
      <c r="E2382" s="21"/>
      <c r="F2382" s="85" t="s">
        <v>213</v>
      </c>
      <c r="G2382" s="95">
        <f t="shared" ref="G2382:K2384" si="1028">+G2383</f>
        <v>1740600000</v>
      </c>
      <c r="H2382" s="95">
        <f t="shared" si="1028"/>
        <v>0</v>
      </c>
      <c r="I2382" s="95">
        <f t="shared" si="1028"/>
        <v>0</v>
      </c>
      <c r="J2382" s="95">
        <f t="shared" si="1028"/>
        <v>0</v>
      </c>
      <c r="K2382" s="95">
        <f t="shared" si="1028"/>
        <v>0</v>
      </c>
      <c r="L2382" s="95">
        <f t="shared" si="1004"/>
        <v>0</v>
      </c>
      <c r="M2382" s="95">
        <f>+M2383</f>
        <v>1740600000</v>
      </c>
      <c r="N2382" s="95">
        <f t="shared" ref="N2382:Q2384" si="1029">+N2383</f>
        <v>1740600000</v>
      </c>
      <c r="O2382" s="95">
        <f t="shared" si="1029"/>
        <v>1740600000</v>
      </c>
      <c r="P2382" s="95">
        <f t="shared" si="1029"/>
        <v>0</v>
      </c>
      <c r="Q2382" s="97">
        <f t="shared" si="1029"/>
        <v>0</v>
      </c>
    </row>
    <row r="2383" spans="1:17" ht="47.4" thickBot="1" x14ac:dyDescent="0.35">
      <c r="A2383" s="118" t="s">
        <v>451</v>
      </c>
      <c r="B2383" s="15" t="s">
        <v>214</v>
      </c>
      <c r="C2383" s="21"/>
      <c r="D2383" s="21"/>
      <c r="E2383" s="21"/>
      <c r="F2383" s="104" t="s">
        <v>213</v>
      </c>
      <c r="G2383" s="95">
        <f t="shared" si="1028"/>
        <v>1740600000</v>
      </c>
      <c r="H2383" s="95">
        <f t="shared" si="1028"/>
        <v>0</v>
      </c>
      <c r="I2383" s="95">
        <f t="shared" si="1028"/>
        <v>0</v>
      </c>
      <c r="J2383" s="95">
        <f t="shared" si="1028"/>
        <v>0</v>
      </c>
      <c r="K2383" s="95">
        <f t="shared" si="1028"/>
        <v>0</v>
      </c>
      <c r="L2383" s="95">
        <f t="shared" si="1004"/>
        <v>0</v>
      </c>
      <c r="M2383" s="95">
        <f>+M2384</f>
        <v>1740600000</v>
      </c>
      <c r="N2383" s="95">
        <f t="shared" si="1029"/>
        <v>1740600000</v>
      </c>
      <c r="O2383" s="95">
        <f t="shared" si="1029"/>
        <v>1740600000</v>
      </c>
      <c r="P2383" s="95">
        <f t="shared" si="1029"/>
        <v>0</v>
      </c>
      <c r="Q2383" s="97">
        <f t="shared" si="1029"/>
        <v>0</v>
      </c>
    </row>
    <row r="2384" spans="1:17" ht="18.600000000000001" thickBot="1" x14ac:dyDescent="0.35">
      <c r="A2384" s="118" t="s">
        <v>451</v>
      </c>
      <c r="B2384" s="15" t="s">
        <v>215</v>
      </c>
      <c r="C2384" s="21"/>
      <c r="D2384" s="21"/>
      <c r="E2384" s="21"/>
      <c r="F2384" s="85" t="s">
        <v>209</v>
      </c>
      <c r="G2384" s="95">
        <f t="shared" si="1028"/>
        <v>1740600000</v>
      </c>
      <c r="H2384" s="95">
        <f t="shared" si="1028"/>
        <v>0</v>
      </c>
      <c r="I2384" s="95">
        <f t="shared" si="1028"/>
        <v>0</v>
      </c>
      <c r="J2384" s="95">
        <f t="shared" si="1028"/>
        <v>0</v>
      </c>
      <c r="K2384" s="95">
        <f t="shared" si="1028"/>
        <v>0</v>
      </c>
      <c r="L2384" s="95">
        <f t="shared" si="1004"/>
        <v>0</v>
      </c>
      <c r="M2384" s="95">
        <f>+M2385</f>
        <v>1740600000</v>
      </c>
      <c r="N2384" s="95">
        <f t="shared" si="1029"/>
        <v>1740600000</v>
      </c>
      <c r="O2384" s="95">
        <f t="shared" si="1029"/>
        <v>1740600000</v>
      </c>
      <c r="P2384" s="95">
        <f t="shared" si="1029"/>
        <v>0</v>
      </c>
      <c r="Q2384" s="97">
        <f t="shared" si="1029"/>
        <v>0</v>
      </c>
    </row>
    <row r="2385" spans="1:17" ht="18.600000000000001" thickBot="1" x14ac:dyDescent="0.35">
      <c r="A2385" s="118" t="s">
        <v>451</v>
      </c>
      <c r="B2385" s="20" t="s">
        <v>216</v>
      </c>
      <c r="C2385" s="21" t="s">
        <v>175</v>
      </c>
      <c r="D2385" s="21">
        <v>11</v>
      </c>
      <c r="E2385" s="21" t="s">
        <v>22</v>
      </c>
      <c r="F2385" s="88" t="s">
        <v>211</v>
      </c>
      <c r="G2385" s="90">
        <v>1740600000</v>
      </c>
      <c r="H2385" s="90">
        <v>0</v>
      </c>
      <c r="I2385" s="90">
        <v>0</v>
      </c>
      <c r="J2385" s="90">
        <v>0</v>
      </c>
      <c r="K2385" s="90">
        <v>0</v>
      </c>
      <c r="L2385" s="90">
        <f t="shared" si="1004"/>
        <v>0</v>
      </c>
      <c r="M2385" s="90">
        <f>+G2385+L2385</f>
        <v>1740600000</v>
      </c>
      <c r="N2385" s="90">
        <v>1740600000</v>
      </c>
      <c r="O2385" s="90">
        <v>1740600000</v>
      </c>
      <c r="P2385" s="90">
        <v>0</v>
      </c>
      <c r="Q2385" s="91">
        <v>0</v>
      </c>
    </row>
    <row r="2386" spans="1:17" ht="63" thickBot="1" x14ac:dyDescent="0.35">
      <c r="A2386" s="118" t="s">
        <v>451</v>
      </c>
      <c r="B2386" s="15" t="s">
        <v>217</v>
      </c>
      <c r="C2386" s="21"/>
      <c r="D2386" s="21"/>
      <c r="E2386" s="21"/>
      <c r="F2386" s="85" t="s">
        <v>218</v>
      </c>
      <c r="G2386" s="95">
        <f t="shared" ref="G2386:K2388" si="1030">+G2387</f>
        <v>152413550265</v>
      </c>
      <c r="H2386" s="95">
        <f t="shared" si="1030"/>
        <v>0</v>
      </c>
      <c r="I2386" s="95">
        <f t="shared" si="1030"/>
        <v>0</v>
      </c>
      <c r="J2386" s="95">
        <f t="shared" si="1030"/>
        <v>0</v>
      </c>
      <c r="K2386" s="95">
        <f t="shared" si="1030"/>
        <v>0</v>
      </c>
      <c r="L2386" s="95">
        <f t="shared" si="1004"/>
        <v>0</v>
      </c>
      <c r="M2386" s="95">
        <f>+M2387</f>
        <v>152413550265</v>
      </c>
      <c r="N2386" s="95">
        <f t="shared" ref="N2386:Q2388" si="1031">+N2387</f>
        <v>152413550265</v>
      </c>
      <c r="O2386" s="95">
        <f t="shared" si="1031"/>
        <v>152413550265</v>
      </c>
      <c r="P2386" s="95">
        <f t="shared" si="1031"/>
        <v>0</v>
      </c>
      <c r="Q2386" s="97">
        <f t="shared" si="1031"/>
        <v>0</v>
      </c>
    </row>
    <row r="2387" spans="1:17" ht="63" thickBot="1" x14ac:dyDescent="0.35">
      <c r="A2387" s="118" t="s">
        <v>451</v>
      </c>
      <c r="B2387" s="15" t="s">
        <v>219</v>
      </c>
      <c r="C2387" s="53"/>
      <c r="D2387" s="53"/>
      <c r="E2387" s="21"/>
      <c r="F2387" s="85" t="s">
        <v>218</v>
      </c>
      <c r="G2387" s="95">
        <f t="shared" si="1030"/>
        <v>152413550265</v>
      </c>
      <c r="H2387" s="95">
        <f t="shared" si="1030"/>
        <v>0</v>
      </c>
      <c r="I2387" s="95">
        <f t="shared" si="1030"/>
        <v>0</v>
      </c>
      <c r="J2387" s="95">
        <f t="shared" si="1030"/>
        <v>0</v>
      </c>
      <c r="K2387" s="95">
        <f t="shared" si="1030"/>
        <v>0</v>
      </c>
      <c r="L2387" s="95">
        <f t="shared" si="1004"/>
        <v>0</v>
      </c>
      <c r="M2387" s="95">
        <f>+M2388</f>
        <v>152413550265</v>
      </c>
      <c r="N2387" s="95">
        <f t="shared" si="1031"/>
        <v>152413550265</v>
      </c>
      <c r="O2387" s="95">
        <f t="shared" si="1031"/>
        <v>152413550265</v>
      </c>
      <c r="P2387" s="95">
        <f t="shared" si="1031"/>
        <v>0</v>
      </c>
      <c r="Q2387" s="97">
        <f t="shared" si="1031"/>
        <v>0</v>
      </c>
    </row>
    <row r="2388" spans="1:17" ht="18.600000000000001" thickBot="1" x14ac:dyDescent="0.35">
      <c r="A2388" s="118" t="s">
        <v>451</v>
      </c>
      <c r="B2388" s="15" t="s">
        <v>220</v>
      </c>
      <c r="C2388" s="53"/>
      <c r="D2388" s="53"/>
      <c r="E2388" s="21"/>
      <c r="F2388" s="85" t="s">
        <v>221</v>
      </c>
      <c r="G2388" s="95">
        <f t="shared" si="1030"/>
        <v>152413550265</v>
      </c>
      <c r="H2388" s="95">
        <f t="shared" si="1030"/>
        <v>0</v>
      </c>
      <c r="I2388" s="95">
        <f t="shared" si="1030"/>
        <v>0</v>
      </c>
      <c r="J2388" s="95">
        <f t="shared" si="1030"/>
        <v>0</v>
      </c>
      <c r="K2388" s="95">
        <f t="shared" si="1030"/>
        <v>0</v>
      </c>
      <c r="L2388" s="95">
        <f t="shared" si="1004"/>
        <v>0</v>
      </c>
      <c r="M2388" s="95">
        <f>+M2389</f>
        <v>152413550265</v>
      </c>
      <c r="N2388" s="95">
        <f t="shared" si="1031"/>
        <v>152413550265</v>
      </c>
      <c r="O2388" s="95">
        <f t="shared" si="1031"/>
        <v>152413550265</v>
      </c>
      <c r="P2388" s="95">
        <f t="shared" si="1031"/>
        <v>0</v>
      </c>
      <c r="Q2388" s="97">
        <f t="shared" si="1031"/>
        <v>0</v>
      </c>
    </row>
    <row r="2389" spans="1:17" ht="18.600000000000001" thickBot="1" x14ac:dyDescent="0.35">
      <c r="A2389" s="118" t="s">
        <v>451</v>
      </c>
      <c r="B2389" s="20" t="s">
        <v>222</v>
      </c>
      <c r="C2389" s="21" t="s">
        <v>175</v>
      </c>
      <c r="D2389" s="21">
        <v>11</v>
      </c>
      <c r="E2389" s="21" t="s">
        <v>22</v>
      </c>
      <c r="F2389" s="88" t="s">
        <v>211</v>
      </c>
      <c r="G2389" s="90">
        <v>152413550265</v>
      </c>
      <c r="H2389" s="90">
        <v>0</v>
      </c>
      <c r="I2389" s="90">
        <v>0</v>
      </c>
      <c r="J2389" s="90">
        <v>0</v>
      </c>
      <c r="K2389" s="90">
        <v>0</v>
      </c>
      <c r="L2389" s="90">
        <f t="shared" si="1004"/>
        <v>0</v>
      </c>
      <c r="M2389" s="90">
        <f>+G2389+L2389</f>
        <v>152413550265</v>
      </c>
      <c r="N2389" s="90">
        <v>152413550265</v>
      </c>
      <c r="O2389" s="90">
        <v>152413550265</v>
      </c>
      <c r="P2389" s="90">
        <v>0</v>
      </c>
      <c r="Q2389" s="91">
        <v>0</v>
      </c>
    </row>
    <row r="2390" spans="1:17" ht="78.599999999999994" thickBot="1" x14ac:dyDescent="0.35">
      <c r="A2390" s="118" t="s">
        <v>451</v>
      </c>
      <c r="B2390" s="15" t="s">
        <v>223</v>
      </c>
      <c r="C2390" s="21"/>
      <c r="D2390" s="21"/>
      <c r="E2390" s="21"/>
      <c r="F2390" s="104" t="s">
        <v>224</v>
      </c>
      <c r="G2390" s="95">
        <f t="shared" ref="G2390:K2392" si="1032">+G2391</f>
        <v>174246806812</v>
      </c>
      <c r="H2390" s="95">
        <f t="shared" si="1032"/>
        <v>0</v>
      </c>
      <c r="I2390" s="95">
        <f t="shared" si="1032"/>
        <v>0</v>
      </c>
      <c r="J2390" s="95">
        <f t="shared" si="1032"/>
        <v>0</v>
      </c>
      <c r="K2390" s="95">
        <f t="shared" si="1032"/>
        <v>0</v>
      </c>
      <c r="L2390" s="95">
        <f t="shared" si="1004"/>
        <v>0</v>
      </c>
      <c r="M2390" s="95">
        <f>+M2391</f>
        <v>174246806812</v>
      </c>
      <c r="N2390" s="95">
        <f t="shared" ref="N2390:Q2392" si="1033">+N2391</f>
        <v>174246806812</v>
      </c>
      <c r="O2390" s="95">
        <f t="shared" si="1033"/>
        <v>174246806812</v>
      </c>
      <c r="P2390" s="95">
        <f t="shared" si="1033"/>
        <v>0</v>
      </c>
      <c r="Q2390" s="97">
        <f t="shared" si="1033"/>
        <v>0</v>
      </c>
    </row>
    <row r="2391" spans="1:17" ht="78.599999999999994" thickBot="1" x14ac:dyDescent="0.35">
      <c r="A2391" s="118" t="s">
        <v>451</v>
      </c>
      <c r="B2391" s="15" t="s">
        <v>225</v>
      </c>
      <c r="C2391" s="53"/>
      <c r="D2391" s="53"/>
      <c r="E2391" s="21"/>
      <c r="F2391" s="104" t="s">
        <v>224</v>
      </c>
      <c r="G2391" s="95">
        <f t="shared" si="1032"/>
        <v>174246806812</v>
      </c>
      <c r="H2391" s="95">
        <f t="shared" si="1032"/>
        <v>0</v>
      </c>
      <c r="I2391" s="95">
        <f t="shared" si="1032"/>
        <v>0</v>
      </c>
      <c r="J2391" s="95">
        <f t="shared" si="1032"/>
        <v>0</v>
      </c>
      <c r="K2391" s="95">
        <f t="shared" si="1032"/>
        <v>0</v>
      </c>
      <c r="L2391" s="95">
        <f t="shared" si="1004"/>
        <v>0</v>
      </c>
      <c r="M2391" s="95">
        <f>+M2392</f>
        <v>174246806812</v>
      </c>
      <c r="N2391" s="95">
        <f t="shared" si="1033"/>
        <v>174246806812</v>
      </c>
      <c r="O2391" s="95">
        <f t="shared" si="1033"/>
        <v>174246806812</v>
      </c>
      <c r="P2391" s="95">
        <f t="shared" si="1033"/>
        <v>0</v>
      </c>
      <c r="Q2391" s="97">
        <f t="shared" si="1033"/>
        <v>0</v>
      </c>
    </row>
    <row r="2392" spans="1:17" ht="18.600000000000001" thickBot="1" x14ac:dyDescent="0.35">
      <c r="A2392" s="118" t="s">
        <v>451</v>
      </c>
      <c r="B2392" s="15" t="s">
        <v>226</v>
      </c>
      <c r="C2392" s="53"/>
      <c r="D2392" s="53"/>
      <c r="E2392" s="21"/>
      <c r="F2392" s="85" t="s">
        <v>221</v>
      </c>
      <c r="G2392" s="95">
        <f t="shared" si="1032"/>
        <v>174246806812</v>
      </c>
      <c r="H2392" s="95">
        <f t="shared" si="1032"/>
        <v>0</v>
      </c>
      <c r="I2392" s="95">
        <f t="shared" si="1032"/>
        <v>0</v>
      </c>
      <c r="J2392" s="95">
        <f t="shared" si="1032"/>
        <v>0</v>
      </c>
      <c r="K2392" s="95">
        <f t="shared" si="1032"/>
        <v>0</v>
      </c>
      <c r="L2392" s="95">
        <f t="shared" si="1004"/>
        <v>0</v>
      </c>
      <c r="M2392" s="95">
        <f>+M2393</f>
        <v>174246806812</v>
      </c>
      <c r="N2392" s="95">
        <f t="shared" si="1033"/>
        <v>174246806812</v>
      </c>
      <c r="O2392" s="95">
        <f t="shared" si="1033"/>
        <v>174246806812</v>
      </c>
      <c r="P2392" s="95">
        <f t="shared" si="1033"/>
        <v>0</v>
      </c>
      <c r="Q2392" s="97">
        <f t="shared" si="1033"/>
        <v>0</v>
      </c>
    </row>
    <row r="2393" spans="1:17" ht="18.600000000000001" thickBot="1" x14ac:dyDescent="0.35">
      <c r="A2393" s="118" t="s">
        <v>451</v>
      </c>
      <c r="B2393" s="20" t="s">
        <v>227</v>
      </c>
      <c r="C2393" s="21" t="s">
        <v>175</v>
      </c>
      <c r="D2393" s="21">
        <v>11</v>
      </c>
      <c r="E2393" s="21" t="s">
        <v>22</v>
      </c>
      <c r="F2393" s="88" t="s">
        <v>211</v>
      </c>
      <c r="G2393" s="90">
        <v>174246806812</v>
      </c>
      <c r="H2393" s="90">
        <v>0</v>
      </c>
      <c r="I2393" s="90">
        <v>0</v>
      </c>
      <c r="J2393" s="90">
        <v>0</v>
      </c>
      <c r="K2393" s="90">
        <v>0</v>
      </c>
      <c r="L2393" s="90">
        <f t="shared" si="1004"/>
        <v>0</v>
      </c>
      <c r="M2393" s="90">
        <f>+G2393+L2393</f>
        <v>174246806812</v>
      </c>
      <c r="N2393" s="90">
        <v>174246806812</v>
      </c>
      <c r="O2393" s="90">
        <v>174246806812</v>
      </c>
      <c r="P2393" s="90">
        <v>0</v>
      </c>
      <c r="Q2393" s="91">
        <v>0</v>
      </c>
    </row>
    <row r="2394" spans="1:17" ht="63" thickBot="1" x14ac:dyDescent="0.35">
      <c r="A2394" s="118" t="s">
        <v>451</v>
      </c>
      <c r="B2394" s="15" t="s">
        <v>228</v>
      </c>
      <c r="C2394" s="16"/>
      <c r="D2394" s="16"/>
      <c r="E2394" s="16"/>
      <c r="F2394" s="85" t="s">
        <v>229</v>
      </c>
      <c r="G2394" s="95">
        <f t="shared" ref="G2394:K2396" si="1034">+G2395</f>
        <v>251092107058</v>
      </c>
      <c r="H2394" s="95">
        <f t="shared" si="1034"/>
        <v>0</v>
      </c>
      <c r="I2394" s="95">
        <f t="shared" si="1034"/>
        <v>0</v>
      </c>
      <c r="J2394" s="95">
        <f t="shared" si="1034"/>
        <v>0</v>
      </c>
      <c r="K2394" s="95">
        <f t="shared" si="1034"/>
        <v>0</v>
      </c>
      <c r="L2394" s="95">
        <f t="shared" si="1004"/>
        <v>0</v>
      </c>
      <c r="M2394" s="95">
        <f>+M2395</f>
        <v>251092107058</v>
      </c>
      <c r="N2394" s="95">
        <f t="shared" ref="N2394:Q2396" si="1035">+N2395</f>
        <v>251092107058</v>
      </c>
      <c r="O2394" s="95">
        <f t="shared" si="1035"/>
        <v>251092107058</v>
      </c>
      <c r="P2394" s="95">
        <f t="shared" si="1035"/>
        <v>0</v>
      </c>
      <c r="Q2394" s="97">
        <f t="shared" si="1035"/>
        <v>0</v>
      </c>
    </row>
    <row r="2395" spans="1:17" ht="63" thickBot="1" x14ac:dyDescent="0.35">
      <c r="A2395" s="118" t="s">
        <v>451</v>
      </c>
      <c r="B2395" s="15" t="s">
        <v>230</v>
      </c>
      <c r="C2395" s="55"/>
      <c r="D2395" s="55"/>
      <c r="E2395" s="16"/>
      <c r="F2395" s="104" t="s">
        <v>229</v>
      </c>
      <c r="G2395" s="95">
        <f t="shared" si="1034"/>
        <v>251092107058</v>
      </c>
      <c r="H2395" s="95">
        <f t="shared" si="1034"/>
        <v>0</v>
      </c>
      <c r="I2395" s="95">
        <f t="shared" si="1034"/>
        <v>0</v>
      </c>
      <c r="J2395" s="95">
        <f t="shared" si="1034"/>
        <v>0</v>
      </c>
      <c r="K2395" s="95">
        <f t="shared" si="1034"/>
        <v>0</v>
      </c>
      <c r="L2395" s="95">
        <f t="shared" si="1004"/>
        <v>0</v>
      </c>
      <c r="M2395" s="95">
        <f>+M2396</f>
        <v>251092107058</v>
      </c>
      <c r="N2395" s="95">
        <f t="shared" si="1035"/>
        <v>251092107058</v>
      </c>
      <c r="O2395" s="95">
        <f t="shared" si="1035"/>
        <v>251092107058</v>
      </c>
      <c r="P2395" s="95">
        <f t="shared" si="1035"/>
        <v>0</v>
      </c>
      <c r="Q2395" s="97">
        <f t="shared" si="1035"/>
        <v>0</v>
      </c>
    </row>
    <row r="2396" spans="1:17" ht="18.600000000000001" thickBot="1" x14ac:dyDescent="0.35">
      <c r="A2396" s="118" t="s">
        <v>451</v>
      </c>
      <c r="B2396" s="15" t="s">
        <v>231</v>
      </c>
      <c r="C2396" s="55"/>
      <c r="D2396" s="55"/>
      <c r="E2396" s="16"/>
      <c r="F2396" s="85" t="s">
        <v>221</v>
      </c>
      <c r="G2396" s="95">
        <f t="shared" si="1034"/>
        <v>251092107058</v>
      </c>
      <c r="H2396" s="95">
        <f t="shared" si="1034"/>
        <v>0</v>
      </c>
      <c r="I2396" s="95">
        <f t="shared" si="1034"/>
        <v>0</v>
      </c>
      <c r="J2396" s="95">
        <f t="shared" si="1034"/>
        <v>0</v>
      </c>
      <c r="K2396" s="95">
        <f t="shared" si="1034"/>
        <v>0</v>
      </c>
      <c r="L2396" s="95">
        <f t="shared" si="1004"/>
        <v>0</v>
      </c>
      <c r="M2396" s="95">
        <f>+M2397</f>
        <v>251092107058</v>
      </c>
      <c r="N2396" s="95">
        <f t="shared" si="1035"/>
        <v>251092107058</v>
      </c>
      <c r="O2396" s="95">
        <f t="shared" si="1035"/>
        <v>251092107058</v>
      </c>
      <c r="P2396" s="95">
        <f t="shared" si="1035"/>
        <v>0</v>
      </c>
      <c r="Q2396" s="97">
        <f t="shared" si="1035"/>
        <v>0</v>
      </c>
    </row>
    <row r="2397" spans="1:17" ht="18.600000000000001" thickBot="1" x14ac:dyDescent="0.35">
      <c r="A2397" s="118" t="s">
        <v>451</v>
      </c>
      <c r="B2397" s="20" t="s">
        <v>232</v>
      </c>
      <c r="C2397" s="21" t="s">
        <v>175</v>
      </c>
      <c r="D2397" s="21">
        <v>11</v>
      </c>
      <c r="E2397" s="21" t="s">
        <v>22</v>
      </c>
      <c r="F2397" s="88" t="s">
        <v>211</v>
      </c>
      <c r="G2397" s="90">
        <v>251092107058</v>
      </c>
      <c r="H2397" s="90">
        <v>0</v>
      </c>
      <c r="I2397" s="90">
        <v>0</v>
      </c>
      <c r="J2397" s="90">
        <v>0</v>
      </c>
      <c r="K2397" s="90">
        <v>0</v>
      </c>
      <c r="L2397" s="90">
        <f t="shared" si="1004"/>
        <v>0</v>
      </c>
      <c r="M2397" s="90">
        <f>+G2397+L2397</f>
        <v>251092107058</v>
      </c>
      <c r="N2397" s="90">
        <v>251092107058</v>
      </c>
      <c r="O2397" s="90">
        <v>251092107058</v>
      </c>
      <c r="P2397" s="90">
        <v>0</v>
      </c>
      <c r="Q2397" s="91">
        <v>0</v>
      </c>
    </row>
    <row r="2398" spans="1:17" ht="78.599999999999994" thickBot="1" x14ac:dyDescent="0.35">
      <c r="A2398" s="118" t="s">
        <v>451</v>
      </c>
      <c r="B2398" s="15" t="s">
        <v>233</v>
      </c>
      <c r="C2398" s="21"/>
      <c r="D2398" s="21"/>
      <c r="E2398" s="21"/>
      <c r="F2398" s="85" t="s">
        <v>234</v>
      </c>
      <c r="G2398" s="95">
        <f t="shared" ref="G2398:K2400" si="1036">+G2399</f>
        <v>242233026988</v>
      </c>
      <c r="H2398" s="95">
        <f t="shared" si="1036"/>
        <v>0</v>
      </c>
      <c r="I2398" s="95">
        <f t="shared" si="1036"/>
        <v>0</v>
      </c>
      <c r="J2398" s="95">
        <f t="shared" si="1036"/>
        <v>0</v>
      </c>
      <c r="K2398" s="95">
        <f t="shared" si="1036"/>
        <v>0</v>
      </c>
      <c r="L2398" s="95">
        <f t="shared" si="1004"/>
        <v>0</v>
      </c>
      <c r="M2398" s="95">
        <f>+M2399</f>
        <v>242233026988</v>
      </c>
      <c r="N2398" s="95">
        <f t="shared" ref="N2398:Q2400" si="1037">+N2399</f>
        <v>242233026988</v>
      </c>
      <c r="O2398" s="95">
        <f t="shared" si="1037"/>
        <v>242233026988</v>
      </c>
      <c r="P2398" s="95">
        <f t="shared" si="1037"/>
        <v>8850428804</v>
      </c>
      <c r="Q2398" s="97">
        <f t="shared" si="1037"/>
        <v>8850428804</v>
      </c>
    </row>
    <row r="2399" spans="1:17" ht="78.599999999999994" thickBot="1" x14ac:dyDescent="0.35">
      <c r="A2399" s="118" t="s">
        <v>451</v>
      </c>
      <c r="B2399" s="15" t="s">
        <v>235</v>
      </c>
      <c r="C2399" s="53"/>
      <c r="D2399" s="53"/>
      <c r="E2399" s="21"/>
      <c r="F2399" s="85" t="s">
        <v>234</v>
      </c>
      <c r="G2399" s="95">
        <f t="shared" si="1036"/>
        <v>242233026988</v>
      </c>
      <c r="H2399" s="95">
        <f t="shared" si="1036"/>
        <v>0</v>
      </c>
      <c r="I2399" s="95">
        <f t="shared" si="1036"/>
        <v>0</v>
      </c>
      <c r="J2399" s="95">
        <f t="shared" si="1036"/>
        <v>0</v>
      </c>
      <c r="K2399" s="95">
        <f t="shared" si="1036"/>
        <v>0</v>
      </c>
      <c r="L2399" s="95">
        <f t="shared" si="1004"/>
        <v>0</v>
      </c>
      <c r="M2399" s="95">
        <f>+M2400</f>
        <v>242233026988</v>
      </c>
      <c r="N2399" s="95">
        <f t="shared" si="1037"/>
        <v>242233026988</v>
      </c>
      <c r="O2399" s="95">
        <f t="shared" si="1037"/>
        <v>242233026988</v>
      </c>
      <c r="P2399" s="95">
        <f t="shared" si="1037"/>
        <v>8850428804</v>
      </c>
      <c r="Q2399" s="97">
        <f t="shared" si="1037"/>
        <v>8850428804</v>
      </c>
    </row>
    <row r="2400" spans="1:17" ht="18.600000000000001" thickBot="1" x14ac:dyDescent="0.35">
      <c r="A2400" s="118" t="s">
        <v>451</v>
      </c>
      <c r="B2400" s="15" t="s">
        <v>236</v>
      </c>
      <c r="C2400" s="53"/>
      <c r="D2400" s="53"/>
      <c r="E2400" s="21"/>
      <c r="F2400" s="85" t="s">
        <v>221</v>
      </c>
      <c r="G2400" s="95">
        <f t="shared" si="1036"/>
        <v>242233026988</v>
      </c>
      <c r="H2400" s="95">
        <f t="shared" si="1036"/>
        <v>0</v>
      </c>
      <c r="I2400" s="95">
        <f t="shared" si="1036"/>
        <v>0</v>
      </c>
      <c r="J2400" s="95">
        <f t="shared" si="1036"/>
        <v>0</v>
      </c>
      <c r="K2400" s="95">
        <f t="shared" si="1036"/>
        <v>0</v>
      </c>
      <c r="L2400" s="95">
        <f t="shared" si="1004"/>
        <v>0</v>
      </c>
      <c r="M2400" s="95">
        <f>+M2401</f>
        <v>242233026988</v>
      </c>
      <c r="N2400" s="95">
        <f t="shared" si="1037"/>
        <v>242233026988</v>
      </c>
      <c r="O2400" s="95">
        <f t="shared" si="1037"/>
        <v>242233026988</v>
      </c>
      <c r="P2400" s="95">
        <f t="shared" si="1037"/>
        <v>8850428804</v>
      </c>
      <c r="Q2400" s="97">
        <f t="shared" si="1037"/>
        <v>8850428804</v>
      </c>
    </row>
    <row r="2401" spans="1:17" ht="18.600000000000001" thickBot="1" x14ac:dyDescent="0.35">
      <c r="A2401" s="118" t="s">
        <v>451</v>
      </c>
      <c r="B2401" s="20" t="s">
        <v>237</v>
      </c>
      <c r="C2401" s="21" t="s">
        <v>175</v>
      </c>
      <c r="D2401" s="21">
        <v>11</v>
      </c>
      <c r="E2401" s="21" t="s">
        <v>22</v>
      </c>
      <c r="F2401" s="88" t="s">
        <v>211</v>
      </c>
      <c r="G2401" s="90">
        <v>242233026988</v>
      </c>
      <c r="H2401" s="90">
        <v>0</v>
      </c>
      <c r="I2401" s="90">
        <v>0</v>
      </c>
      <c r="J2401" s="90">
        <v>0</v>
      </c>
      <c r="K2401" s="90">
        <v>0</v>
      </c>
      <c r="L2401" s="90">
        <f t="shared" si="1004"/>
        <v>0</v>
      </c>
      <c r="M2401" s="90">
        <f>+G2401+L2401</f>
        <v>242233026988</v>
      </c>
      <c r="N2401" s="90">
        <v>242233026988</v>
      </c>
      <c r="O2401" s="90">
        <v>242233026988</v>
      </c>
      <c r="P2401" s="90">
        <v>8850428804</v>
      </c>
      <c r="Q2401" s="91">
        <v>8850428804</v>
      </c>
    </row>
    <row r="2402" spans="1:17" ht="63" thickBot="1" x14ac:dyDescent="0.35">
      <c r="A2402" s="118" t="s">
        <v>451</v>
      </c>
      <c r="B2402" s="15" t="s">
        <v>238</v>
      </c>
      <c r="C2402" s="21"/>
      <c r="D2402" s="21"/>
      <c r="E2402" s="21"/>
      <c r="F2402" s="85" t="s">
        <v>239</v>
      </c>
      <c r="G2402" s="95">
        <f t="shared" ref="G2402:K2404" si="1038">+G2403</f>
        <v>172797196133</v>
      </c>
      <c r="H2402" s="95">
        <f t="shared" si="1038"/>
        <v>0</v>
      </c>
      <c r="I2402" s="95">
        <f t="shared" si="1038"/>
        <v>0</v>
      </c>
      <c r="J2402" s="95">
        <f t="shared" si="1038"/>
        <v>0</v>
      </c>
      <c r="K2402" s="95">
        <f t="shared" si="1038"/>
        <v>0</v>
      </c>
      <c r="L2402" s="95">
        <f t="shared" si="1004"/>
        <v>0</v>
      </c>
      <c r="M2402" s="95">
        <f>+M2403</f>
        <v>172797196133</v>
      </c>
      <c r="N2402" s="95">
        <f t="shared" ref="N2402:Q2404" si="1039">+N2403</f>
        <v>172797196133</v>
      </c>
      <c r="O2402" s="95">
        <f t="shared" si="1039"/>
        <v>172797196133</v>
      </c>
      <c r="P2402" s="95">
        <f t="shared" si="1039"/>
        <v>11739643239</v>
      </c>
      <c r="Q2402" s="97">
        <f t="shared" si="1039"/>
        <v>11739643239</v>
      </c>
    </row>
    <row r="2403" spans="1:17" ht="63" thickBot="1" x14ac:dyDescent="0.35">
      <c r="A2403" s="118" t="s">
        <v>451</v>
      </c>
      <c r="B2403" s="15" t="s">
        <v>240</v>
      </c>
      <c r="C2403" s="53"/>
      <c r="D2403" s="53"/>
      <c r="E2403" s="21"/>
      <c r="F2403" s="104" t="s">
        <v>239</v>
      </c>
      <c r="G2403" s="95">
        <f t="shared" si="1038"/>
        <v>172797196133</v>
      </c>
      <c r="H2403" s="95">
        <f t="shared" si="1038"/>
        <v>0</v>
      </c>
      <c r="I2403" s="95">
        <f t="shared" si="1038"/>
        <v>0</v>
      </c>
      <c r="J2403" s="95">
        <f t="shared" si="1038"/>
        <v>0</v>
      </c>
      <c r="K2403" s="95">
        <f t="shared" si="1038"/>
        <v>0</v>
      </c>
      <c r="L2403" s="95">
        <f t="shared" si="1004"/>
        <v>0</v>
      </c>
      <c r="M2403" s="95">
        <f>+M2404</f>
        <v>172797196133</v>
      </c>
      <c r="N2403" s="95">
        <f t="shared" si="1039"/>
        <v>172797196133</v>
      </c>
      <c r="O2403" s="95">
        <f t="shared" si="1039"/>
        <v>172797196133</v>
      </c>
      <c r="P2403" s="95">
        <f t="shared" si="1039"/>
        <v>11739643239</v>
      </c>
      <c r="Q2403" s="97">
        <f t="shared" si="1039"/>
        <v>11739643239</v>
      </c>
    </row>
    <row r="2404" spans="1:17" ht="18.600000000000001" thickBot="1" x14ac:dyDescent="0.35">
      <c r="A2404" s="118" t="s">
        <v>451</v>
      </c>
      <c r="B2404" s="15" t="s">
        <v>241</v>
      </c>
      <c r="C2404" s="53"/>
      <c r="D2404" s="53"/>
      <c r="E2404" s="21"/>
      <c r="F2404" s="85" t="s">
        <v>221</v>
      </c>
      <c r="G2404" s="95">
        <f t="shared" si="1038"/>
        <v>172797196133</v>
      </c>
      <c r="H2404" s="95">
        <f t="shared" si="1038"/>
        <v>0</v>
      </c>
      <c r="I2404" s="95">
        <f t="shared" si="1038"/>
        <v>0</v>
      </c>
      <c r="J2404" s="95">
        <f t="shared" si="1038"/>
        <v>0</v>
      </c>
      <c r="K2404" s="95">
        <f t="shared" si="1038"/>
        <v>0</v>
      </c>
      <c r="L2404" s="95">
        <f t="shared" si="1004"/>
        <v>0</v>
      </c>
      <c r="M2404" s="95">
        <f>+M2405</f>
        <v>172797196133</v>
      </c>
      <c r="N2404" s="95">
        <f t="shared" si="1039"/>
        <v>172797196133</v>
      </c>
      <c r="O2404" s="95">
        <f t="shared" si="1039"/>
        <v>172797196133</v>
      </c>
      <c r="P2404" s="95">
        <f t="shared" si="1039"/>
        <v>11739643239</v>
      </c>
      <c r="Q2404" s="97">
        <f t="shared" si="1039"/>
        <v>11739643239</v>
      </c>
    </row>
    <row r="2405" spans="1:17" ht="18.600000000000001" thickBot="1" x14ac:dyDescent="0.35">
      <c r="A2405" s="118" t="s">
        <v>451</v>
      </c>
      <c r="B2405" s="20" t="s">
        <v>242</v>
      </c>
      <c r="C2405" s="21" t="s">
        <v>175</v>
      </c>
      <c r="D2405" s="21">
        <v>11</v>
      </c>
      <c r="E2405" s="21" t="s">
        <v>22</v>
      </c>
      <c r="F2405" s="88" t="s">
        <v>211</v>
      </c>
      <c r="G2405" s="90">
        <v>172797196133</v>
      </c>
      <c r="H2405" s="90">
        <v>0</v>
      </c>
      <c r="I2405" s="90">
        <v>0</v>
      </c>
      <c r="J2405" s="90">
        <v>0</v>
      </c>
      <c r="K2405" s="90">
        <v>0</v>
      </c>
      <c r="L2405" s="90">
        <f t="shared" ref="L2405:L2468" si="1040">+H2405-I2405+J2405-K2405</f>
        <v>0</v>
      </c>
      <c r="M2405" s="90">
        <f>+G2405+L2405</f>
        <v>172797196133</v>
      </c>
      <c r="N2405" s="90">
        <v>172797196133</v>
      </c>
      <c r="O2405" s="90">
        <v>172797196133</v>
      </c>
      <c r="P2405" s="90">
        <v>11739643239</v>
      </c>
      <c r="Q2405" s="91">
        <v>11739643239</v>
      </c>
    </row>
    <row r="2406" spans="1:17" ht="63" thickBot="1" x14ac:dyDescent="0.35">
      <c r="A2406" s="118" t="s">
        <v>451</v>
      </c>
      <c r="B2406" s="15" t="s">
        <v>243</v>
      </c>
      <c r="C2406" s="21"/>
      <c r="D2406" s="21"/>
      <c r="E2406" s="21"/>
      <c r="F2406" s="85" t="s">
        <v>244</v>
      </c>
      <c r="G2406" s="95">
        <f t="shared" ref="G2406:K2408" si="1041">+G2407</f>
        <v>186940477824</v>
      </c>
      <c r="H2406" s="95">
        <f t="shared" si="1041"/>
        <v>0</v>
      </c>
      <c r="I2406" s="95">
        <f t="shared" si="1041"/>
        <v>0</v>
      </c>
      <c r="J2406" s="95">
        <f t="shared" si="1041"/>
        <v>0</v>
      </c>
      <c r="K2406" s="95">
        <f t="shared" si="1041"/>
        <v>0</v>
      </c>
      <c r="L2406" s="95">
        <f t="shared" si="1040"/>
        <v>0</v>
      </c>
      <c r="M2406" s="95">
        <f>+M2407</f>
        <v>186940477824</v>
      </c>
      <c r="N2406" s="95">
        <f t="shared" ref="N2406:Q2408" si="1042">+N2407</f>
        <v>186940477824</v>
      </c>
      <c r="O2406" s="95">
        <f t="shared" si="1042"/>
        <v>186940477824</v>
      </c>
      <c r="P2406" s="95">
        <f t="shared" si="1042"/>
        <v>17558442757</v>
      </c>
      <c r="Q2406" s="97">
        <f t="shared" si="1042"/>
        <v>17558442757</v>
      </c>
    </row>
    <row r="2407" spans="1:17" ht="63" thickBot="1" x14ac:dyDescent="0.35">
      <c r="A2407" s="118" t="s">
        <v>451</v>
      </c>
      <c r="B2407" s="15" t="s">
        <v>245</v>
      </c>
      <c r="C2407" s="53"/>
      <c r="D2407" s="53"/>
      <c r="E2407" s="21"/>
      <c r="F2407" s="104" t="s">
        <v>244</v>
      </c>
      <c r="G2407" s="95">
        <f t="shared" si="1041"/>
        <v>186940477824</v>
      </c>
      <c r="H2407" s="95">
        <f t="shared" si="1041"/>
        <v>0</v>
      </c>
      <c r="I2407" s="95">
        <f t="shared" si="1041"/>
        <v>0</v>
      </c>
      <c r="J2407" s="95">
        <f t="shared" si="1041"/>
        <v>0</v>
      </c>
      <c r="K2407" s="95">
        <f t="shared" si="1041"/>
        <v>0</v>
      </c>
      <c r="L2407" s="95">
        <f t="shared" si="1040"/>
        <v>0</v>
      </c>
      <c r="M2407" s="95">
        <f>+M2408</f>
        <v>186940477824</v>
      </c>
      <c r="N2407" s="95">
        <f t="shared" si="1042"/>
        <v>186940477824</v>
      </c>
      <c r="O2407" s="95">
        <f t="shared" si="1042"/>
        <v>186940477824</v>
      </c>
      <c r="P2407" s="95">
        <f t="shared" si="1042"/>
        <v>17558442757</v>
      </c>
      <c r="Q2407" s="97">
        <f t="shared" si="1042"/>
        <v>17558442757</v>
      </c>
    </row>
    <row r="2408" spans="1:17" ht="18.600000000000001" thickBot="1" x14ac:dyDescent="0.35">
      <c r="A2408" s="118" t="s">
        <v>451</v>
      </c>
      <c r="B2408" s="15" t="s">
        <v>246</v>
      </c>
      <c r="C2408" s="53"/>
      <c r="D2408" s="53"/>
      <c r="E2408" s="21"/>
      <c r="F2408" s="85" t="s">
        <v>221</v>
      </c>
      <c r="G2408" s="95">
        <f t="shared" si="1041"/>
        <v>186940477824</v>
      </c>
      <c r="H2408" s="95">
        <f t="shared" si="1041"/>
        <v>0</v>
      </c>
      <c r="I2408" s="95">
        <f t="shared" si="1041"/>
        <v>0</v>
      </c>
      <c r="J2408" s="95">
        <f t="shared" si="1041"/>
        <v>0</v>
      </c>
      <c r="K2408" s="95">
        <f t="shared" si="1041"/>
        <v>0</v>
      </c>
      <c r="L2408" s="95">
        <f t="shared" si="1040"/>
        <v>0</v>
      </c>
      <c r="M2408" s="95">
        <f>+M2409</f>
        <v>186940477824</v>
      </c>
      <c r="N2408" s="95">
        <f t="shared" si="1042"/>
        <v>186940477824</v>
      </c>
      <c r="O2408" s="95">
        <f t="shared" si="1042"/>
        <v>186940477824</v>
      </c>
      <c r="P2408" s="95">
        <f t="shared" si="1042"/>
        <v>17558442757</v>
      </c>
      <c r="Q2408" s="97">
        <f t="shared" si="1042"/>
        <v>17558442757</v>
      </c>
    </row>
    <row r="2409" spans="1:17" ht="18.600000000000001" thickBot="1" x14ac:dyDescent="0.35">
      <c r="A2409" s="118" t="s">
        <v>451</v>
      </c>
      <c r="B2409" s="20" t="s">
        <v>247</v>
      </c>
      <c r="C2409" s="21" t="s">
        <v>175</v>
      </c>
      <c r="D2409" s="21">
        <v>11</v>
      </c>
      <c r="E2409" s="21" t="s">
        <v>22</v>
      </c>
      <c r="F2409" s="88" t="s">
        <v>211</v>
      </c>
      <c r="G2409" s="90">
        <v>186940477824</v>
      </c>
      <c r="H2409" s="90">
        <v>0</v>
      </c>
      <c r="I2409" s="90">
        <v>0</v>
      </c>
      <c r="J2409" s="90">
        <v>0</v>
      </c>
      <c r="K2409" s="90">
        <v>0</v>
      </c>
      <c r="L2409" s="90">
        <f t="shared" si="1040"/>
        <v>0</v>
      </c>
      <c r="M2409" s="90">
        <f>+G2409+L2409</f>
        <v>186940477824</v>
      </c>
      <c r="N2409" s="90">
        <v>186940477824</v>
      </c>
      <c r="O2409" s="90">
        <v>186940477824</v>
      </c>
      <c r="P2409" s="90">
        <v>17558442757</v>
      </c>
      <c r="Q2409" s="91">
        <v>17558442757</v>
      </c>
    </row>
    <row r="2410" spans="1:17" ht="63" thickBot="1" x14ac:dyDescent="0.35">
      <c r="A2410" s="118" t="s">
        <v>451</v>
      </c>
      <c r="B2410" s="15" t="s">
        <v>248</v>
      </c>
      <c r="C2410" s="21"/>
      <c r="D2410" s="21"/>
      <c r="E2410" s="21"/>
      <c r="F2410" s="85" t="s">
        <v>249</v>
      </c>
      <c r="G2410" s="95">
        <f t="shared" ref="G2410:K2412" si="1043">+G2411</f>
        <v>203096408219</v>
      </c>
      <c r="H2410" s="95">
        <f t="shared" si="1043"/>
        <v>0</v>
      </c>
      <c r="I2410" s="95">
        <f t="shared" si="1043"/>
        <v>0</v>
      </c>
      <c r="J2410" s="95">
        <f t="shared" si="1043"/>
        <v>0</v>
      </c>
      <c r="K2410" s="95">
        <f t="shared" si="1043"/>
        <v>0</v>
      </c>
      <c r="L2410" s="95">
        <f t="shared" si="1040"/>
        <v>0</v>
      </c>
      <c r="M2410" s="95">
        <f>+M2411</f>
        <v>203096408219</v>
      </c>
      <c r="N2410" s="95">
        <f t="shared" ref="N2410:Q2412" si="1044">+N2411</f>
        <v>203096408219</v>
      </c>
      <c r="O2410" s="95">
        <f t="shared" si="1044"/>
        <v>203096408219</v>
      </c>
      <c r="P2410" s="95">
        <f t="shared" si="1044"/>
        <v>10481033855</v>
      </c>
      <c r="Q2410" s="97">
        <f t="shared" si="1044"/>
        <v>10481033855</v>
      </c>
    </row>
    <row r="2411" spans="1:17" ht="63" thickBot="1" x14ac:dyDescent="0.35">
      <c r="A2411" s="118" t="s">
        <v>451</v>
      </c>
      <c r="B2411" s="15" t="s">
        <v>250</v>
      </c>
      <c r="C2411" s="53"/>
      <c r="D2411" s="53"/>
      <c r="E2411" s="21"/>
      <c r="F2411" s="104" t="s">
        <v>249</v>
      </c>
      <c r="G2411" s="95">
        <f t="shared" si="1043"/>
        <v>203096408219</v>
      </c>
      <c r="H2411" s="95">
        <f t="shared" si="1043"/>
        <v>0</v>
      </c>
      <c r="I2411" s="95">
        <f t="shared" si="1043"/>
        <v>0</v>
      </c>
      <c r="J2411" s="95">
        <f t="shared" si="1043"/>
        <v>0</v>
      </c>
      <c r="K2411" s="95">
        <f t="shared" si="1043"/>
        <v>0</v>
      </c>
      <c r="L2411" s="95">
        <f t="shared" si="1040"/>
        <v>0</v>
      </c>
      <c r="M2411" s="95">
        <f>+M2412</f>
        <v>203096408219</v>
      </c>
      <c r="N2411" s="95">
        <f t="shared" si="1044"/>
        <v>203096408219</v>
      </c>
      <c r="O2411" s="95">
        <f t="shared" si="1044"/>
        <v>203096408219</v>
      </c>
      <c r="P2411" s="95">
        <f t="shared" si="1044"/>
        <v>10481033855</v>
      </c>
      <c r="Q2411" s="97">
        <f t="shared" si="1044"/>
        <v>10481033855</v>
      </c>
    </row>
    <row r="2412" spans="1:17" ht="18.600000000000001" thickBot="1" x14ac:dyDescent="0.35">
      <c r="A2412" s="118" t="s">
        <v>451</v>
      </c>
      <c r="B2412" s="15" t="s">
        <v>251</v>
      </c>
      <c r="C2412" s="53"/>
      <c r="D2412" s="53"/>
      <c r="E2412" s="21"/>
      <c r="F2412" s="85" t="s">
        <v>221</v>
      </c>
      <c r="G2412" s="95">
        <f t="shared" si="1043"/>
        <v>203096408219</v>
      </c>
      <c r="H2412" s="95">
        <f t="shared" si="1043"/>
        <v>0</v>
      </c>
      <c r="I2412" s="95">
        <f t="shared" si="1043"/>
        <v>0</v>
      </c>
      <c r="J2412" s="95">
        <f t="shared" si="1043"/>
        <v>0</v>
      </c>
      <c r="K2412" s="95">
        <f t="shared" si="1043"/>
        <v>0</v>
      </c>
      <c r="L2412" s="95">
        <f t="shared" si="1040"/>
        <v>0</v>
      </c>
      <c r="M2412" s="95">
        <f>+M2413</f>
        <v>203096408219</v>
      </c>
      <c r="N2412" s="95">
        <f t="shared" si="1044"/>
        <v>203096408219</v>
      </c>
      <c r="O2412" s="95">
        <f t="shared" si="1044"/>
        <v>203096408219</v>
      </c>
      <c r="P2412" s="95">
        <f t="shared" si="1044"/>
        <v>10481033855</v>
      </c>
      <c r="Q2412" s="97">
        <f t="shared" si="1044"/>
        <v>10481033855</v>
      </c>
    </row>
    <row r="2413" spans="1:17" ht="18.600000000000001" thickBot="1" x14ac:dyDescent="0.35">
      <c r="A2413" s="118" t="s">
        <v>451</v>
      </c>
      <c r="B2413" s="20" t="s">
        <v>252</v>
      </c>
      <c r="C2413" s="21" t="s">
        <v>175</v>
      </c>
      <c r="D2413" s="21">
        <v>11</v>
      </c>
      <c r="E2413" s="21" t="s">
        <v>22</v>
      </c>
      <c r="F2413" s="88" t="s">
        <v>211</v>
      </c>
      <c r="G2413" s="90">
        <v>203096408219</v>
      </c>
      <c r="H2413" s="90">
        <v>0</v>
      </c>
      <c r="I2413" s="90">
        <v>0</v>
      </c>
      <c r="J2413" s="90">
        <v>0</v>
      </c>
      <c r="K2413" s="90">
        <v>0</v>
      </c>
      <c r="L2413" s="90">
        <f t="shared" si="1040"/>
        <v>0</v>
      </c>
      <c r="M2413" s="90">
        <f>+G2413+L2413</f>
        <v>203096408219</v>
      </c>
      <c r="N2413" s="90">
        <v>203096408219</v>
      </c>
      <c r="O2413" s="90">
        <v>203096408219</v>
      </c>
      <c r="P2413" s="90">
        <v>10481033855</v>
      </c>
      <c r="Q2413" s="91">
        <v>10481033855</v>
      </c>
    </row>
    <row r="2414" spans="1:17" ht="31.8" thickBot="1" x14ac:dyDescent="0.35">
      <c r="A2414" s="118" t="s">
        <v>451</v>
      </c>
      <c r="B2414" s="56" t="s">
        <v>253</v>
      </c>
      <c r="C2414" s="21"/>
      <c r="D2414" s="21"/>
      <c r="E2414" s="21"/>
      <c r="F2414" s="85" t="s">
        <v>256</v>
      </c>
      <c r="G2414" s="95">
        <f t="shared" ref="G2414:K2415" si="1045">+G2415</f>
        <v>15000000000</v>
      </c>
      <c r="H2414" s="95">
        <f t="shared" si="1045"/>
        <v>0</v>
      </c>
      <c r="I2414" s="95">
        <f t="shared" si="1045"/>
        <v>0</v>
      </c>
      <c r="J2414" s="95">
        <f t="shared" si="1045"/>
        <v>0</v>
      </c>
      <c r="K2414" s="95">
        <f t="shared" si="1045"/>
        <v>0</v>
      </c>
      <c r="L2414" s="95">
        <f t="shared" si="1040"/>
        <v>0</v>
      </c>
      <c r="M2414" s="95">
        <f>+G2414+L2414</f>
        <v>15000000000</v>
      </c>
      <c r="N2414" s="95">
        <f t="shared" ref="N2414:Q2415" si="1046">+N2415</f>
        <v>9939331411.5699997</v>
      </c>
      <c r="O2414" s="95">
        <f t="shared" si="1046"/>
        <v>9714715838.1599998</v>
      </c>
      <c r="P2414" s="95">
        <f t="shared" si="1046"/>
        <v>7038535379.4699993</v>
      </c>
      <c r="Q2414" s="97">
        <f t="shared" si="1046"/>
        <v>7029069901.4699993</v>
      </c>
    </row>
    <row r="2415" spans="1:17" ht="31.8" thickBot="1" x14ac:dyDescent="0.35">
      <c r="A2415" s="118" t="s">
        <v>451</v>
      </c>
      <c r="B2415" s="15" t="s">
        <v>255</v>
      </c>
      <c r="C2415" s="53"/>
      <c r="D2415" s="53"/>
      <c r="E2415" s="21"/>
      <c r="F2415" s="85" t="s">
        <v>256</v>
      </c>
      <c r="G2415" s="95">
        <f t="shared" si="1045"/>
        <v>15000000000</v>
      </c>
      <c r="H2415" s="95">
        <f t="shared" si="1045"/>
        <v>0</v>
      </c>
      <c r="I2415" s="95">
        <f t="shared" si="1045"/>
        <v>0</v>
      </c>
      <c r="J2415" s="95">
        <f t="shared" si="1045"/>
        <v>0</v>
      </c>
      <c r="K2415" s="95">
        <f t="shared" si="1045"/>
        <v>0</v>
      </c>
      <c r="L2415" s="95">
        <f t="shared" si="1040"/>
        <v>0</v>
      </c>
      <c r="M2415" s="95">
        <f>+M2416</f>
        <v>15000000000</v>
      </c>
      <c r="N2415" s="95">
        <f t="shared" si="1046"/>
        <v>9939331411.5699997</v>
      </c>
      <c r="O2415" s="95">
        <f t="shared" si="1046"/>
        <v>9714715838.1599998</v>
      </c>
      <c r="P2415" s="95">
        <f t="shared" si="1046"/>
        <v>7038535379.4699993</v>
      </c>
      <c r="Q2415" s="97">
        <f t="shared" si="1046"/>
        <v>7029069901.4699993</v>
      </c>
    </row>
    <row r="2416" spans="1:17" ht="47.4" thickBot="1" x14ac:dyDescent="0.35">
      <c r="A2416" s="118" t="s">
        <v>451</v>
      </c>
      <c r="B2416" s="15" t="s">
        <v>257</v>
      </c>
      <c r="C2416" s="53"/>
      <c r="D2416" s="53"/>
      <c r="E2416" s="21"/>
      <c r="F2416" s="85" t="s">
        <v>258</v>
      </c>
      <c r="G2416" s="95">
        <f>SUM(G2417:G2419)</f>
        <v>15000000000</v>
      </c>
      <c r="H2416" s="95">
        <f>SUM(H2417:H2419)</f>
        <v>0</v>
      </c>
      <c r="I2416" s="95">
        <f>SUM(I2417:I2419)</f>
        <v>0</v>
      </c>
      <c r="J2416" s="95">
        <f>SUM(J2417:J2419)</f>
        <v>0</v>
      </c>
      <c r="K2416" s="95">
        <f>SUM(K2417:K2419)</f>
        <v>0</v>
      </c>
      <c r="L2416" s="95">
        <f t="shared" si="1040"/>
        <v>0</v>
      </c>
      <c r="M2416" s="95">
        <f>SUM(M2417:M2419)</f>
        <v>15000000000</v>
      </c>
      <c r="N2416" s="95">
        <f t="shared" ref="N2416:Q2416" si="1047">SUM(N2417:N2419)</f>
        <v>9939331411.5699997</v>
      </c>
      <c r="O2416" s="95">
        <f t="shared" si="1047"/>
        <v>9714715838.1599998</v>
      </c>
      <c r="P2416" s="95">
        <f t="shared" si="1047"/>
        <v>7038535379.4699993</v>
      </c>
      <c r="Q2416" s="97">
        <f t="shared" si="1047"/>
        <v>7029069901.4699993</v>
      </c>
    </row>
    <row r="2417" spans="1:17" ht="18.600000000000001" thickBot="1" x14ac:dyDescent="0.35">
      <c r="A2417" s="118" t="s">
        <v>451</v>
      </c>
      <c r="B2417" s="20" t="s">
        <v>259</v>
      </c>
      <c r="C2417" s="21" t="s">
        <v>175</v>
      </c>
      <c r="D2417" s="21">
        <v>11</v>
      </c>
      <c r="E2417" s="21" t="s">
        <v>22</v>
      </c>
      <c r="F2417" s="88" t="s">
        <v>211</v>
      </c>
      <c r="G2417" s="90">
        <v>6455000000</v>
      </c>
      <c r="H2417" s="90">
        <v>0</v>
      </c>
      <c r="I2417" s="90">
        <v>0</v>
      </c>
      <c r="J2417" s="90">
        <v>0</v>
      </c>
      <c r="K2417" s="90">
        <v>0</v>
      </c>
      <c r="L2417" s="90">
        <f t="shared" si="1040"/>
        <v>0</v>
      </c>
      <c r="M2417" s="90">
        <f>+G2417+L2417</f>
        <v>6455000000</v>
      </c>
      <c r="N2417" s="90">
        <v>6176915193.3000002</v>
      </c>
      <c r="O2417" s="90">
        <v>6176915193.3000002</v>
      </c>
      <c r="P2417" s="90">
        <v>4543466857.6099997</v>
      </c>
      <c r="Q2417" s="91">
        <v>4540271177.6099997</v>
      </c>
    </row>
    <row r="2418" spans="1:17" ht="18.600000000000001" thickBot="1" x14ac:dyDescent="0.35">
      <c r="A2418" s="118" t="s">
        <v>451</v>
      </c>
      <c r="B2418" s="20" t="s">
        <v>259</v>
      </c>
      <c r="C2418" s="21" t="s">
        <v>175</v>
      </c>
      <c r="D2418" s="21">
        <v>54</v>
      </c>
      <c r="E2418" s="21" t="s">
        <v>22</v>
      </c>
      <c r="F2418" s="88" t="s">
        <v>211</v>
      </c>
      <c r="G2418" s="90">
        <v>1000000000</v>
      </c>
      <c r="H2418" s="90">
        <v>0</v>
      </c>
      <c r="I2418" s="90">
        <v>0</v>
      </c>
      <c r="J2418" s="90">
        <v>0</v>
      </c>
      <c r="K2418" s="90">
        <v>0</v>
      </c>
      <c r="L2418" s="90">
        <f t="shared" si="1040"/>
        <v>0</v>
      </c>
      <c r="M2418" s="90">
        <f>+G2418+L2418</f>
        <v>1000000000</v>
      </c>
      <c r="N2418" s="90">
        <v>767719659.21000004</v>
      </c>
      <c r="O2418" s="90">
        <v>589734565.79999995</v>
      </c>
      <c r="P2418" s="90">
        <v>389602342</v>
      </c>
      <c r="Q2418" s="91">
        <v>383832544</v>
      </c>
    </row>
    <row r="2419" spans="1:17" ht="18.600000000000001" thickBot="1" x14ac:dyDescent="0.35">
      <c r="A2419" s="118" t="s">
        <v>451</v>
      </c>
      <c r="B2419" s="20" t="s">
        <v>259</v>
      </c>
      <c r="C2419" s="21" t="s">
        <v>21</v>
      </c>
      <c r="D2419" s="21">
        <v>20</v>
      </c>
      <c r="E2419" s="21" t="s">
        <v>22</v>
      </c>
      <c r="F2419" s="88" t="s">
        <v>211</v>
      </c>
      <c r="G2419" s="90">
        <v>7545000000</v>
      </c>
      <c r="H2419" s="90">
        <v>0</v>
      </c>
      <c r="I2419" s="90">
        <v>0</v>
      </c>
      <c r="J2419" s="90">
        <v>0</v>
      </c>
      <c r="K2419" s="90">
        <v>0</v>
      </c>
      <c r="L2419" s="90">
        <f t="shared" si="1040"/>
        <v>0</v>
      </c>
      <c r="M2419" s="90">
        <f>+G2419+L2419</f>
        <v>7545000000</v>
      </c>
      <c r="N2419" s="90">
        <v>2994696559.0599999</v>
      </c>
      <c r="O2419" s="90">
        <v>2948066079.0599999</v>
      </c>
      <c r="P2419" s="90">
        <v>2105466179.8599999</v>
      </c>
      <c r="Q2419" s="91">
        <v>2104966179.8599999</v>
      </c>
    </row>
    <row r="2420" spans="1:17" ht="63" thickBot="1" x14ac:dyDescent="0.35">
      <c r="A2420" s="118" t="s">
        <v>451</v>
      </c>
      <c r="B2420" s="15" t="s">
        <v>260</v>
      </c>
      <c r="C2420" s="53"/>
      <c r="D2420" s="53"/>
      <c r="E2420" s="21"/>
      <c r="F2420" s="85" t="s">
        <v>261</v>
      </c>
      <c r="G2420" s="95">
        <f t="shared" ref="G2420:K2422" si="1048">+G2421</f>
        <v>232164420822</v>
      </c>
      <c r="H2420" s="95">
        <f t="shared" si="1048"/>
        <v>0</v>
      </c>
      <c r="I2420" s="95">
        <f t="shared" si="1048"/>
        <v>0</v>
      </c>
      <c r="J2420" s="95">
        <f t="shared" si="1048"/>
        <v>0</v>
      </c>
      <c r="K2420" s="95">
        <f t="shared" si="1048"/>
        <v>0</v>
      </c>
      <c r="L2420" s="95">
        <f t="shared" si="1040"/>
        <v>0</v>
      </c>
      <c r="M2420" s="95">
        <f>+M2421</f>
        <v>232164420822</v>
      </c>
      <c r="N2420" s="95">
        <f t="shared" ref="N2420:Q2422" si="1049">+N2421</f>
        <v>232164420822</v>
      </c>
      <c r="O2420" s="95">
        <f t="shared" si="1049"/>
        <v>232164420822</v>
      </c>
      <c r="P2420" s="95">
        <f t="shared" si="1049"/>
        <v>0</v>
      </c>
      <c r="Q2420" s="97">
        <f t="shared" si="1049"/>
        <v>0</v>
      </c>
    </row>
    <row r="2421" spans="1:17" ht="63" thickBot="1" x14ac:dyDescent="0.35">
      <c r="A2421" s="118" t="s">
        <v>451</v>
      </c>
      <c r="B2421" s="15" t="s">
        <v>262</v>
      </c>
      <c r="C2421" s="21"/>
      <c r="D2421" s="21"/>
      <c r="E2421" s="21"/>
      <c r="F2421" s="104" t="s">
        <v>261</v>
      </c>
      <c r="G2421" s="95">
        <f t="shared" si="1048"/>
        <v>232164420822</v>
      </c>
      <c r="H2421" s="95">
        <f t="shared" si="1048"/>
        <v>0</v>
      </c>
      <c r="I2421" s="95">
        <f t="shared" si="1048"/>
        <v>0</v>
      </c>
      <c r="J2421" s="95">
        <f t="shared" si="1048"/>
        <v>0</v>
      </c>
      <c r="K2421" s="95">
        <f t="shared" si="1048"/>
        <v>0</v>
      </c>
      <c r="L2421" s="95">
        <f t="shared" si="1040"/>
        <v>0</v>
      </c>
      <c r="M2421" s="95">
        <f>+M2422</f>
        <v>232164420822</v>
      </c>
      <c r="N2421" s="95">
        <f t="shared" si="1049"/>
        <v>232164420822</v>
      </c>
      <c r="O2421" s="95">
        <f t="shared" si="1049"/>
        <v>232164420822</v>
      </c>
      <c r="P2421" s="95">
        <f t="shared" si="1049"/>
        <v>0</v>
      </c>
      <c r="Q2421" s="97">
        <f t="shared" si="1049"/>
        <v>0</v>
      </c>
    </row>
    <row r="2422" spans="1:17" ht="18.600000000000001" thickBot="1" x14ac:dyDescent="0.35">
      <c r="A2422" s="118" t="s">
        <v>451</v>
      </c>
      <c r="B2422" s="15" t="s">
        <v>263</v>
      </c>
      <c r="C2422" s="21"/>
      <c r="D2422" s="21"/>
      <c r="E2422" s="21"/>
      <c r="F2422" s="85" t="s">
        <v>221</v>
      </c>
      <c r="G2422" s="95">
        <f t="shared" si="1048"/>
        <v>232164420822</v>
      </c>
      <c r="H2422" s="95">
        <f t="shared" si="1048"/>
        <v>0</v>
      </c>
      <c r="I2422" s="95">
        <f t="shared" si="1048"/>
        <v>0</v>
      </c>
      <c r="J2422" s="95">
        <f t="shared" si="1048"/>
        <v>0</v>
      </c>
      <c r="K2422" s="95">
        <f t="shared" si="1048"/>
        <v>0</v>
      </c>
      <c r="L2422" s="95">
        <f t="shared" si="1040"/>
        <v>0</v>
      </c>
      <c r="M2422" s="95">
        <f>+M2423</f>
        <v>232164420822</v>
      </c>
      <c r="N2422" s="95">
        <f t="shared" si="1049"/>
        <v>232164420822</v>
      </c>
      <c r="O2422" s="95">
        <f t="shared" si="1049"/>
        <v>232164420822</v>
      </c>
      <c r="P2422" s="95">
        <f t="shared" si="1049"/>
        <v>0</v>
      </c>
      <c r="Q2422" s="97">
        <f t="shared" si="1049"/>
        <v>0</v>
      </c>
    </row>
    <row r="2423" spans="1:17" ht="18.600000000000001" thickBot="1" x14ac:dyDescent="0.35">
      <c r="A2423" s="118" t="s">
        <v>451</v>
      </c>
      <c r="B2423" s="20" t="s">
        <v>264</v>
      </c>
      <c r="C2423" s="21" t="s">
        <v>175</v>
      </c>
      <c r="D2423" s="21">
        <v>11</v>
      </c>
      <c r="E2423" s="21" t="s">
        <v>22</v>
      </c>
      <c r="F2423" s="88" t="s">
        <v>211</v>
      </c>
      <c r="G2423" s="90">
        <v>232164420822</v>
      </c>
      <c r="H2423" s="90">
        <v>0</v>
      </c>
      <c r="I2423" s="90">
        <v>0</v>
      </c>
      <c r="J2423" s="90">
        <v>0</v>
      </c>
      <c r="K2423" s="90">
        <v>0</v>
      </c>
      <c r="L2423" s="90">
        <f t="shared" si="1040"/>
        <v>0</v>
      </c>
      <c r="M2423" s="90">
        <f>+G2423+L2423</f>
        <v>232164420822</v>
      </c>
      <c r="N2423" s="90">
        <v>232164420822</v>
      </c>
      <c r="O2423" s="90">
        <v>232164420822</v>
      </c>
      <c r="P2423" s="90">
        <v>0</v>
      </c>
      <c r="Q2423" s="91">
        <v>0</v>
      </c>
    </row>
    <row r="2424" spans="1:17" ht="47.4" thickBot="1" x14ac:dyDescent="0.35">
      <c r="A2424" s="118" t="s">
        <v>451</v>
      </c>
      <c r="B2424" s="15" t="s">
        <v>265</v>
      </c>
      <c r="C2424" s="53"/>
      <c r="D2424" s="53"/>
      <c r="E2424" s="53"/>
      <c r="F2424" s="85" t="s">
        <v>266</v>
      </c>
      <c r="G2424" s="95">
        <f t="shared" ref="G2424:K2426" si="1050">+G2425</f>
        <v>231825213115</v>
      </c>
      <c r="H2424" s="95">
        <f t="shared" si="1050"/>
        <v>0</v>
      </c>
      <c r="I2424" s="95">
        <f t="shared" si="1050"/>
        <v>0</v>
      </c>
      <c r="J2424" s="95">
        <f t="shared" si="1050"/>
        <v>0</v>
      </c>
      <c r="K2424" s="95">
        <f t="shared" si="1050"/>
        <v>0</v>
      </c>
      <c r="L2424" s="95">
        <f t="shared" si="1040"/>
        <v>0</v>
      </c>
      <c r="M2424" s="95">
        <f>+M2425</f>
        <v>231825213115</v>
      </c>
      <c r="N2424" s="95">
        <f t="shared" ref="N2424:Q2426" si="1051">+N2425</f>
        <v>231825213115</v>
      </c>
      <c r="O2424" s="95">
        <f t="shared" si="1051"/>
        <v>231825213115</v>
      </c>
      <c r="P2424" s="95">
        <f t="shared" si="1051"/>
        <v>0</v>
      </c>
      <c r="Q2424" s="97">
        <f t="shared" si="1051"/>
        <v>0</v>
      </c>
    </row>
    <row r="2425" spans="1:17" ht="47.4" thickBot="1" x14ac:dyDescent="0.35">
      <c r="A2425" s="118" t="s">
        <v>451</v>
      </c>
      <c r="B2425" s="15" t="s">
        <v>267</v>
      </c>
      <c r="C2425" s="21"/>
      <c r="D2425" s="21"/>
      <c r="E2425" s="21"/>
      <c r="F2425" s="85" t="s">
        <v>266</v>
      </c>
      <c r="G2425" s="95">
        <f t="shared" si="1050"/>
        <v>231825213115</v>
      </c>
      <c r="H2425" s="95">
        <f t="shared" si="1050"/>
        <v>0</v>
      </c>
      <c r="I2425" s="95">
        <f t="shared" si="1050"/>
        <v>0</v>
      </c>
      <c r="J2425" s="95">
        <f t="shared" si="1050"/>
        <v>0</v>
      </c>
      <c r="K2425" s="95">
        <f t="shared" si="1050"/>
        <v>0</v>
      </c>
      <c r="L2425" s="95">
        <f t="shared" si="1040"/>
        <v>0</v>
      </c>
      <c r="M2425" s="95">
        <f>+M2426</f>
        <v>231825213115</v>
      </c>
      <c r="N2425" s="95">
        <f t="shared" si="1051"/>
        <v>231825213115</v>
      </c>
      <c r="O2425" s="95">
        <f t="shared" si="1051"/>
        <v>231825213115</v>
      </c>
      <c r="P2425" s="95">
        <f t="shared" si="1051"/>
        <v>0</v>
      </c>
      <c r="Q2425" s="97">
        <f t="shared" si="1051"/>
        <v>0</v>
      </c>
    </row>
    <row r="2426" spans="1:17" ht="18.600000000000001" thickBot="1" x14ac:dyDescent="0.35">
      <c r="A2426" s="118" t="s">
        <v>451</v>
      </c>
      <c r="B2426" s="15" t="s">
        <v>268</v>
      </c>
      <c r="C2426" s="21"/>
      <c r="D2426" s="21"/>
      <c r="E2426" s="21"/>
      <c r="F2426" s="85" t="s">
        <v>221</v>
      </c>
      <c r="G2426" s="95">
        <f t="shared" si="1050"/>
        <v>231825213115</v>
      </c>
      <c r="H2426" s="95">
        <f t="shared" si="1050"/>
        <v>0</v>
      </c>
      <c r="I2426" s="95">
        <f t="shared" si="1050"/>
        <v>0</v>
      </c>
      <c r="J2426" s="95">
        <f t="shared" si="1050"/>
        <v>0</v>
      </c>
      <c r="K2426" s="95">
        <f t="shared" si="1050"/>
        <v>0</v>
      </c>
      <c r="L2426" s="95">
        <f t="shared" si="1040"/>
        <v>0</v>
      </c>
      <c r="M2426" s="95">
        <f>+M2427</f>
        <v>231825213115</v>
      </c>
      <c r="N2426" s="95">
        <f t="shared" si="1051"/>
        <v>231825213115</v>
      </c>
      <c r="O2426" s="95">
        <f t="shared" si="1051"/>
        <v>231825213115</v>
      </c>
      <c r="P2426" s="95">
        <f t="shared" si="1051"/>
        <v>0</v>
      </c>
      <c r="Q2426" s="97">
        <f t="shared" si="1051"/>
        <v>0</v>
      </c>
    </row>
    <row r="2427" spans="1:17" ht="18.600000000000001" thickBot="1" x14ac:dyDescent="0.35">
      <c r="A2427" s="118" t="s">
        <v>451</v>
      </c>
      <c r="B2427" s="20" t="s">
        <v>269</v>
      </c>
      <c r="C2427" s="21" t="s">
        <v>175</v>
      </c>
      <c r="D2427" s="21">
        <v>11</v>
      </c>
      <c r="E2427" s="21" t="s">
        <v>22</v>
      </c>
      <c r="F2427" s="88" t="s">
        <v>211</v>
      </c>
      <c r="G2427" s="90">
        <v>231825213115</v>
      </c>
      <c r="H2427" s="90">
        <v>0</v>
      </c>
      <c r="I2427" s="90">
        <v>0</v>
      </c>
      <c r="J2427" s="90">
        <v>0</v>
      </c>
      <c r="K2427" s="90">
        <v>0</v>
      </c>
      <c r="L2427" s="90">
        <f t="shared" si="1040"/>
        <v>0</v>
      </c>
      <c r="M2427" s="90">
        <f>+G2427+L2427</f>
        <v>231825213115</v>
      </c>
      <c r="N2427" s="90">
        <v>231825213115</v>
      </c>
      <c r="O2427" s="90">
        <v>231825213115</v>
      </c>
      <c r="P2427" s="90">
        <v>0</v>
      </c>
      <c r="Q2427" s="91">
        <v>0</v>
      </c>
    </row>
    <row r="2428" spans="1:17" ht="63" thickBot="1" x14ac:dyDescent="0.35">
      <c r="A2428" s="118" t="s">
        <v>451</v>
      </c>
      <c r="B2428" s="15" t="s">
        <v>270</v>
      </c>
      <c r="C2428" s="53"/>
      <c r="D2428" s="53"/>
      <c r="E2428" s="53"/>
      <c r="F2428" s="85" t="s">
        <v>271</v>
      </c>
      <c r="G2428" s="95">
        <f t="shared" ref="G2428:K2430" si="1052">+G2429</f>
        <v>126080065359</v>
      </c>
      <c r="H2428" s="95">
        <f t="shared" si="1052"/>
        <v>0</v>
      </c>
      <c r="I2428" s="95">
        <f t="shared" si="1052"/>
        <v>0</v>
      </c>
      <c r="J2428" s="95">
        <f t="shared" si="1052"/>
        <v>0</v>
      </c>
      <c r="K2428" s="95">
        <f t="shared" si="1052"/>
        <v>0</v>
      </c>
      <c r="L2428" s="95">
        <f t="shared" si="1040"/>
        <v>0</v>
      </c>
      <c r="M2428" s="95">
        <f>+M2429</f>
        <v>126080065359</v>
      </c>
      <c r="N2428" s="95">
        <f t="shared" ref="N2428:Q2430" si="1053">+N2429</f>
        <v>126080065359</v>
      </c>
      <c r="O2428" s="95">
        <f t="shared" si="1053"/>
        <v>126080065359</v>
      </c>
      <c r="P2428" s="95">
        <f t="shared" si="1053"/>
        <v>0</v>
      </c>
      <c r="Q2428" s="97">
        <f t="shared" si="1053"/>
        <v>0</v>
      </c>
    </row>
    <row r="2429" spans="1:17" ht="63" thickBot="1" x14ac:dyDescent="0.35">
      <c r="A2429" s="118" t="s">
        <v>451</v>
      </c>
      <c r="B2429" s="15" t="s">
        <v>272</v>
      </c>
      <c r="C2429" s="21"/>
      <c r="D2429" s="21"/>
      <c r="E2429" s="21"/>
      <c r="F2429" s="104" t="s">
        <v>271</v>
      </c>
      <c r="G2429" s="95">
        <f t="shared" si="1052"/>
        <v>126080065359</v>
      </c>
      <c r="H2429" s="95">
        <f t="shared" si="1052"/>
        <v>0</v>
      </c>
      <c r="I2429" s="95">
        <f t="shared" si="1052"/>
        <v>0</v>
      </c>
      <c r="J2429" s="95">
        <f t="shared" si="1052"/>
        <v>0</v>
      </c>
      <c r="K2429" s="95">
        <f t="shared" si="1052"/>
        <v>0</v>
      </c>
      <c r="L2429" s="95">
        <f t="shared" si="1040"/>
        <v>0</v>
      </c>
      <c r="M2429" s="95">
        <f>+M2430</f>
        <v>126080065359</v>
      </c>
      <c r="N2429" s="95">
        <f t="shared" si="1053"/>
        <v>126080065359</v>
      </c>
      <c r="O2429" s="95">
        <f t="shared" si="1053"/>
        <v>126080065359</v>
      </c>
      <c r="P2429" s="95">
        <f t="shared" si="1053"/>
        <v>0</v>
      </c>
      <c r="Q2429" s="97">
        <f t="shared" si="1053"/>
        <v>0</v>
      </c>
    </row>
    <row r="2430" spans="1:17" ht="18.600000000000001" thickBot="1" x14ac:dyDescent="0.35">
      <c r="A2430" s="118" t="s">
        <v>451</v>
      </c>
      <c r="B2430" s="15" t="s">
        <v>273</v>
      </c>
      <c r="C2430" s="21"/>
      <c r="D2430" s="21"/>
      <c r="E2430" s="21"/>
      <c r="F2430" s="85" t="s">
        <v>221</v>
      </c>
      <c r="G2430" s="95">
        <f t="shared" si="1052"/>
        <v>126080065359</v>
      </c>
      <c r="H2430" s="95">
        <f t="shared" si="1052"/>
        <v>0</v>
      </c>
      <c r="I2430" s="95">
        <f t="shared" si="1052"/>
        <v>0</v>
      </c>
      <c r="J2430" s="95">
        <f t="shared" si="1052"/>
        <v>0</v>
      </c>
      <c r="K2430" s="95">
        <f t="shared" si="1052"/>
        <v>0</v>
      </c>
      <c r="L2430" s="95">
        <f t="shared" si="1040"/>
        <v>0</v>
      </c>
      <c r="M2430" s="95">
        <f>+M2431</f>
        <v>126080065359</v>
      </c>
      <c r="N2430" s="95">
        <f t="shared" si="1053"/>
        <v>126080065359</v>
      </c>
      <c r="O2430" s="95">
        <f t="shared" si="1053"/>
        <v>126080065359</v>
      </c>
      <c r="P2430" s="95">
        <f t="shared" si="1053"/>
        <v>0</v>
      </c>
      <c r="Q2430" s="97">
        <f t="shared" si="1053"/>
        <v>0</v>
      </c>
    </row>
    <row r="2431" spans="1:17" ht="18.600000000000001" thickBot="1" x14ac:dyDescent="0.35">
      <c r="A2431" s="118" t="s">
        <v>451</v>
      </c>
      <c r="B2431" s="20" t="s">
        <v>274</v>
      </c>
      <c r="C2431" s="21" t="s">
        <v>175</v>
      </c>
      <c r="D2431" s="21">
        <v>11</v>
      </c>
      <c r="E2431" s="21" t="s">
        <v>22</v>
      </c>
      <c r="F2431" s="88" t="s">
        <v>211</v>
      </c>
      <c r="G2431" s="90">
        <v>126080065359</v>
      </c>
      <c r="H2431" s="90">
        <v>0</v>
      </c>
      <c r="I2431" s="90">
        <v>0</v>
      </c>
      <c r="J2431" s="90">
        <v>0</v>
      </c>
      <c r="K2431" s="90">
        <v>0</v>
      </c>
      <c r="L2431" s="90">
        <f t="shared" si="1040"/>
        <v>0</v>
      </c>
      <c r="M2431" s="90">
        <f>+G2431+L2431</f>
        <v>126080065359</v>
      </c>
      <c r="N2431" s="90">
        <v>126080065359</v>
      </c>
      <c r="O2431" s="90">
        <v>126080065359</v>
      </c>
      <c r="P2431" s="90">
        <v>0</v>
      </c>
      <c r="Q2431" s="91">
        <v>0</v>
      </c>
    </row>
    <row r="2432" spans="1:17" ht="63" thickBot="1" x14ac:dyDescent="0.35">
      <c r="A2432" s="118" t="s">
        <v>451</v>
      </c>
      <c r="B2432" s="15" t="s">
        <v>275</v>
      </c>
      <c r="C2432" s="53"/>
      <c r="D2432" s="53"/>
      <c r="E2432" s="53"/>
      <c r="F2432" s="85" t="s">
        <v>276</v>
      </c>
      <c r="G2432" s="95">
        <f t="shared" ref="G2432:K2434" si="1054">+G2433</f>
        <v>91282312485</v>
      </c>
      <c r="H2432" s="95">
        <f t="shared" si="1054"/>
        <v>0</v>
      </c>
      <c r="I2432" s="95">
        <f t="shared" si="1054"/>
        <v>0</v>
      </c>
      <c r="J2432" s="95">
        <f t="shared" si="1054"/>
        <v>0</v>
      </c>
      <c r="K2432" s="95">
        <f t="shared" si="1054"/>
        <v>0</v>
      </c>
      <c r="L2432" s="95">
        <f t="shared" si="1040"/>
        <v>0</v>
      </c>
      <c r="M2432" s="95">
        <f>+M2433</f>
        <v>91282312485</v>
      </c>
      <c r="N2432" s="95">
        <f t="shared" ref="N2432:Q2434" si="1055">+N2433</f>
        <v>91282312485</v>
      </c>
      <c r="O2432" s="95">
        <f t="shared" si="1055"/>
        <v>91282312485</v>
      </c>
      <c r="P2432" s="95">
        <f t="shared" si="1055"/>
        <v>0</v>
      </c>
      <c r="Q2432" s="97">
        <f t="shared" si="1055"/>
        <v>0</v>
      </c>
    </row>
    <row r="2433" spans="1:17" ht="63" thickBot="1" x14ac:dyDescent="0.35">
      <c r="A2433" s="118" t="s">
        <v>451</v>
      </c>
      <c r="B2433" s="15" t="s">
        <v>277</v>
      </c>
      <c r="C2433" s="21"/>
      <c r="D2433" s="21"/>
      <c r="E2433" s="21"/>
      <c r="F2433" s="104" t="s">
        <v>276</v>
      </c>
      <c r="G2433" s="95">
        <f t="shared" si="1054"/>
        <v>91282312485</v>
      </c>
      <c r="H2433" s="95">
        <f t="shared" si="1054"/>
        <v>0</v>
      </c>
      <c r="I2433" s="95">
        <f t="shared" si="1054"/>
        <v>0</v>
      </c>
      <c r="J2433" s="95">
        <f t="shared" si="1054"/>
        <v>0</v>
      </c>
      <c r="K2433" s="95">
        <f t="shared" si="1054"/>
        <v>0</v>
      </c>
      <c r="L2433" s="95">
        <f t="shared" si="1040"/>
        <v>0</v>
      </c>
      <c r="M2433" s="95">
        <f>+M2434</f>
        <v>91282312485</v>
      </c>
      <c r="N2433" s="95">
        <f t="shared" si="1055"/>
        <v>91282312485</v>
      </c>
      <c r="O2433" s="95">
        <f t="shared" si="1055"/>
        <v>91282312485</v>
      </c>
      <c r="P2433" s="95">
        <f t="shared" si="1055"/>
        <v>0</v>
      </c>
      <c r="Q2433" s="97">
        <f t="shared" si="1055"/>
        <v>0</v>
      </c>
    </row>
    <row r="2434" spans="1:17" ht="18.600000000000001" thickBot="1" x14ac:dyDescent="0.35">
      <c r="A2434" s="118" t="s">
        <v>451</v>
      </c>
      <c r="B2434" s="15" t="s">
        <v>278</v>
      </c>
      <c r="C2434" s="21"/>
      <c r="D2434" s="21"/>
      <c r="E2434" s="21"/>
      <c r="F2434" s="85" t="s">
        <v>221</v>
      </c>
      <c r="G2434" s="95">
        <f t="shared" si="1054"/>
        <v>91282312485</v>
      </c>
      <c r="H2434" s="95">
        <f t="shared" si="1054"/>
        <v>0</v>
      </c>
      <c r="I2434" s="95">
        <f t="shared" si="1054"/>
        <v>0</v>
      </c>
      <c r="J2434" s="95">
        <f t="shared" si="1054"/>
        <v>0</v>
      </c>
      <c r="K2434" s="95">
        <f t="shared" si="1054"/>
        <v>0</v>
      </c>
      <c r="L2434" s="95">
        <f t="shared" si="1040"/>
        <v>0</v>
      </c>
      <c r="M2434" s="95">
        <f>+M2435</f>
        <v>91282312485</v>
      </c>
      <c r="N2434" s="95">
        <f t="shared" si="1055"/>
        <v>91282312485</v>
      </c>
      <c r="O2434" s="95">
        <f t="shared" si="1055"/>
        <v>91282312485</v>
      </c>
      <c r="P2434" s="95">
        <f t="shared" si="1055"/>
        <v>0</v>
      </c>
      <c r="Q2434" s="97">
        <f t="shared" si="1055"/>
        <v>0</v>
      </c>
    </row>
    <row r="2435" spans="1:17" ht="18.600000000000001" thickBot="1" x14ac:dyDescent="0.35">
      <c r="A2435" s="118" t="s">
        <v>451</v>
      </c>
      <c r="B2435" s="20" t="s">
        <v>279</v>
      </c>
      <c r="C2435" s="21" t="s">
        <v>175</v>
      </c>
      <c r="D2435" s="21">
        <v>11</v>
      </c>
      <c r="E2435" s="21" t="s">
        <v>22</v>
      </c>
      <c r="F2435" s="88" t="s">
        <v>211</v>
      </c>
      <c r="G2435" s="90">
        <v>91282312485</v>
      </c>
      <c r="H2435" s="90">
        <v>0</v>
      </c>
      <c r="I2435" s="90">
        <v>0</v>
      </c>
      <c r="J2435" s="90">
        <v>0</v>
      </c>
      <c r="K2435" s="90">
        <v>0</v>
      </c>
      <c r="L2435" s="90">
        <f t="shared" si="1040"/>
        <v>0</v>
      </c>
      <c r="M2435" s="90">
        <f>+G2435+L2435</f>
        <v>91282312485</v>
      </c>
      <c r="N2435" s="90">
        <v>91282312485</v>
      </c>
      <c r="O2435" s="90">
        <v>91282312485</v>
      </c>
      <c r="P2435" s="90">
        <v>0</v>
      </c>
      <c r="Q2435" s="91">
        <v>0</v>
      </c>
    </row>
    <row r="2436" spans="1:17" ht="78.599999999999994" thickBot="1" x14ac:dyDescent="0.35">
      <c r="A2436" s="118" t="s">
        <v>451</v>
      </c>
      <c r="B2436" s="15" t="s">
        <v>280</v>
      </c>
      <c r="C2436" s="53"/>
      <c r="D2436" s="53"/>
      <c r="E2436" s="53"/>
      <c r="F2436" s="85" t="s">
        <v>281</v>
      </c>
      <c r="G2436" s="95">
        <f t="shared" ref="G2436:K2438" si="1056">+G2437</f>
        <v>175214577228</v>
      </c>
      <c r="H2436" s="95">
        <f t="shared" si="1056"/>
        <v>0</v>
      </c>
      <c r="I2436" s="95">
        <f t="shared" si="1056"/>
        <v>0</v>
      </c>
      <c r="J2436" s="95">
        <f t="shared" si="1056"/>
        <v>0</v>
      </c>
      <c r="K2436" s="95">
        <f t="shared" si="1056"/>
        <v>0</v>
      </c>
      <c r="L2436" s="95">
        <f t="shared" si="1040"/>
        <v>0</v>
      </c>
      <c r="M2436" s="95">
        <f>+M2437</f>
        <v>175214577228</v>
      </c>
      <c r="N2436" s="95">
        <f t="shared" ref="N2436:Q2438" si="1057">+N2437</f>
        <v>175214577228</v>
      </c>
      <c r="O2436" s="95">
        <f t="shared" si="1057"/>
        <v>175214577228</v>
      </c>
      <c r="P2436" s="95">
        <f t="shared" si="1057"/>
        <v>8358018752</v>
      </c>
      <c r="Q2436" s="97">
        <f t="shared" si="1057"/>
        <v>8358018752</v>
      </c>
    </row>
    <row r="2437" spans="1:17" ht="78.599999999999994" thickBot="1" x14ac:dyDescent="0.35">
      <c r="A2437" s="118" t="s">
        <v>451</v>
      </c>
      <c r="B2437" s="15" t="s">
        <v>282</v>
      </c>
      <c r="C2437" s="21"/>
      <c r="D2437" s="21"/>
      <c r="E2437" s="21"/>
      <c r="F2437" s="104" t="s">
        <v>281</v>
      </c>
      <c r="G2437" s="95">
        <f t="shared" si="1056"/>
        <v>175214577228</v>
      </c>
      <c r="H2437" s="95">
        <f t="shared" si="1056"/>
        <v>0</v>
      </c>
      <c r="I2437" s="95">
        <f t="shared" si="1056"/>
        <v>0</v>
      </c>
      <c r="J2437" s="95">
        <f t="shared" si="1056"/>
        <v>0</v>
      </c>
      <c r="K2437" s="95">
        <f t="shared" si="1056"/>
        <v>0</v>
      </c>
      <c r="L2437" s="95">
        <f t="shared" si="1040"/>
        <v>0</v>
      </c>
      <c r="M2437" s="95">
        <f>+M2438</f>
        <v>175214577228</v>
      </c>
      <c r="N2437" s="95">
        <f t="shared" si="1057"/>
        <v>175214577228</v>
      </c>
      <c r="O2437" s="95">
        <f t="shared" si="1057"/>
        <v>175214577228</v>
      </c>
      <c r="P2437" s="95">
        <f t="shared" si="1057"/>
        <v>8358018752</v>
      </c>
      <c r="Q2437" s="97">
        <f t="shared" si="1057"/>
        <v>8358018752</v>
      </c>
    </row>
    <row r="2438" spans="1:17" ht="18.600000000000001" thickBot="1" x14ac:dyDescent="0.35">
      <c r="A2438" s="118" t="s">
        <v>451</v>
      </c>
      <c r="B2438" s="15" t="s">
        <v>283</v>
      </c>
      <c r="C2438" s="21"/>
      <c r="D2438" s="21"/>
      <c r="E2438" s="21"/>
      <c r="F2438" s="85" t="s">
        <v>221</v>
      </c>
      <c r="G2438" s="95">
        <f t="shared" si="1056"/>
        <v>175214577228</v>
      </c>
      <c r="H2438" s="95">
        <f t="shared" si="1056"/>
        <v>0</v>
      </c>
      <c r="I2438" s="95">
        <f t="shared" si="1056"/>
        <v>0</v>
      </c>
      <c r="J2438" s="95">
        <f t="shared" si="1056"/>
        <v>0</v>
      </c>
      <c r="K2438" s="95">
        <f t="shared" si="1056"/>
        <v>0</v>
      </c>
      <c r="L2438" s="95">
        <f t="shared" si="1040"/>
        <v>0</v>
      </c>
      <c r="M2438" s="95">
        <f>+M2439</f>
        <v>175214577228</v>
      </c>
      <c r="N2438" s="95">
        <f t="shared" si="1057"/>
        <v>175214577228</v>
      </c>
      <c r="O2438" s="95">
        <f t="shared" si="1057"/>
        <v>175214577228</v>
      </c>
      <c r="P2438" s="95">
        <f t="shared" si="1057"/>
        <v>8358018752</v>
      </c>
      <c r="Q2438" s="97">
        <f t="shared" si="1057"/>
        <v>8358018752</v>
      </c>
    </row>
    <row r="2439" spans="1:17" ht="18.600000000000001" thickBot="1" x14ac:dyDescent="0.35">
      <c r="A2439" s="118" t="s">
        <v>451</v>
      </c>
      <c r="B2439" s="20" t="s">
        <v>284</v>
      </c>
      <c r="C2439" s="21" t="s">
        <v>175</v>
      </c>
      <c r="D2439" s="21">
        <v>11</v>
      </c>
      <c r="E2439" s="21" t="s">
        <v>22</v>
      </c>
      <c r="F2439" s="88" t="s">
        <v>211</v>
      </c>
      <c r="G2439" s="90">
        <v>175214577228</v>
      </c>
      <c r="H2439" s="90">
        <v>0</v>
      </c>
      <c r="I2439" s="90">
        <v>0</v>
      </c>
      <c r="J2439" s="90">
        <v>0</v>
      </c>
      <c r="K2439" s="90">
        <v>0</v>
      </c>
      <c r="L2439" s="90">
        <f t="shared" si="1040"/>
        <v>0</v>
      </c>
      <c r="M2439" s="90">
        <f>+G2439+L2439</f>
        <v>175214577228</v>
      </c>
      <c r="N2439" s="90">
        <v>175214577228</v>
      </c>
      <c r="O2439" s="90">
        <v>175214577228</v>
      </c>
      <c r="P2439" s="90">
        <v>8358018752</v>
      </c>
      <c r="Q2439" s="91">
        <v>8358018752</v>
      </c>
    </row>
    <row r="2440" spans="1:17" ht="47.4" thickBot="1" x14ac:dyDescent="0.35">
      <c r="A2440" s="118" t="s">
        <v>451</v>
      </c>
      <c r="B2440" s="15" t="s">
        <v>285</v>
      </c>
      <c r="C2440" s="53"/>
      <c r="D2440" s="53"/>
      <c r="E2440" s="53"/>
      <c r="F2440" s="85" t="s">
        <v>286</v>
      </c>
      <c r="G2440" s="95">
        <f t="shared" ref="G2440:K2442" si="1058">+G2441</f>
        <v>109796058849</v>
      </c>
      <c r="H2440" s="95">
        <f t="shared" si="1058"/>
        <v>0</v>
      </c>
      <c r="I2440" s="95">
        <f t="shared" si="1058"/>
        <v>0</v>
      </c>
      <c r="J2440" s="95">
        <f t="shared" si="1058"/>
        <v>0</v>
      </c>
      <c r="K2440" s="95">
        <f t="shared" si="1058"/>
        <v>0</v>
      </c>
      <c r="L2440" s="95">
        <f t="shared" si="1040"/>
        <v>0</v>
      </c>
      <c r="M2440" s="95">
        <f>+M2441</f>
        <v>109796058849</v>
      </c>
      <c r="N2440" s="95">
        <f t="shared" ref="N2440:Q2442" si="1059">+N2441</f>
        <v>109796058849</v>
      </c>
      <c r="O2440" s="95">
        <f t="shared" si="1059"/>
        <v>109796058849</v>
      </c>
      <c r="P2440" s="95">
        <f t="shared" si="1059"/>
        <v>19071686158</v>
      </c>
      <c r="Q2440" s="97">
        <f t="shared" si="1059"/>
        <v>19071686158</v>
      </c>
    </row>
    <row r="2441" spans="1:17" ht="47.4" thickBot="1" x14ac:dyDescent="0.35">
      <c r="A2441" s="118" t="s">
        <v>451</v>
      </c>
      <c r="B2441" s="15" t="s">
        <v>287</v>
      </c>
      <c r="C2441" s="21"/>
      <c r="D2441" s="21"/>
      <c r="E2441" s="21"/>
      <c r="F2441" s="104" t="s">
        <v>286</v>
      </c>
      <c r="G2441" s="95">
        <f t="shared" si="1058"/>
        <v>109796058849</v>
      </c>
      <c r="H2441" s="95">
        <f t="shared" si="1058"/>
        <v>0</v>
      </c>
      <c r="I2441" s="95">
        <f t="shared" si="1058"/>
        <v>0</v>
      </c>
      <c r="J2441" s="95">
        <f t="shared" si="1058"/>
        <v>0</v>
      </c>
      <c r="K2441" s="95">
        <f t="shared" si="1058"/>
        <v>0</v>
      </c>
      <c r="L2441" s="95">
        <f t="shared" si="1040"/>
        <v>0</v>
      </c>
      <c r="M2441" s="95">
        <f>+M2442</f>
        <v>109796058849</v>
      </c>
      <c r="N2441" s="95">
        <f t="shared" si="1059"/>
        <v>109796058849</v>
      </c>
      <c r="O2441" s="95">
        <f t="shared" si="1059"/>
        <v>109796058849</v>
      </c>
      <c r="P2441" s="95">
        <f t="shared" si="1059"/>
        <v>19071686158</v>
      </c>
      <c r="Q2441" s="97">
        <f t="shared" si="1059"/>
        <v>19071686158</v>
      </c>
    </row>
    <row r="2442" spans="1:17" ht="18.600000000000001" thickBot="1" x14ac:dyDescent="0.35">
      <c r="A2442" s="118" t="s">
        <v>451</v>
      </c>
      <c r="B2442" s="15" t="s">
        <v>288</v>
      </c>
      <c r="C2442" s="21"/>
      <c r="D2442" s="21"/>
      <c r="E2442" s="21"/>
      <c r="F2442" s="85" t="s">
        <v>221</v>
      </c>
      <c r="G2442" s="95">
        <f t="shared" si="1058"/>
        <v>109796058849</v>
      </c>
      <c r="H2442" s="95">
        <f t="shared" si="1058"/>
        <v>0</v>
      </c>
      <c r="I2442" s="95">
        <f t="shared" si="1058"/>
        <v>0</v>
      </c>
      <c r="J2442" s="95">
        <f t="shared" si="1058"/>
        <v>0</v>
      </c>
      <c r="K2442" s="95">
        <f t="shared" si="1058"/>
        <v>0</v>
      </c>
      <c r="L2442" s="95">
        <f t="shared" si="1040"/>
        <v>0</v>
      </c>
      <c r="M2442" s="95">
        <f>+M2443</f>
        <v>109796058849</v>
      </c>
      <c r="N2442" s="95">
        <f t="shared" si="1059"/>
        <v>109796058849</v>
      </c>
      <c r="O2442" s="95">
        <f t="shared" si="1059"/>
        <v>109796058849</v>
      </c>
      <c r="P2442" s="95">
        <f t="shared" si="1059"/>
        <v>19071686158</v>
      </c>
      <c r="Q2442" s="97">
        <f t="shared" si="1059"/>
        <v>19071686158</v>
      </c>
    </row>
    <row r="2443" spans="1:17" ht="18.600000000000001" thickBot="1" x14ac:dyDescent="0.35">
      <c r="A2443" s="118" t="s">
        <v>451</v>
      </c>
      <c r="B2443" s="20" t="s">
        <v>289</v>
      </c>
      <c r="C2443" s="53" t="s">
        <v>175</v>
      </c>
      <c r="D2443" s="53">
        <v>11</v>
      </c>
      <c r="E2443" s="21" t="s">
        <v>22</v>
      </c>
      <c r="F2443" s="88" t="s">
        <v>211</v>
      </c>
      <c r="G2443" s="90">
        <v>109796058849</v>
      </c>
      <c r="H2443" s="90">
        <v>0</v>
      </c>
      <c r="I2443" s="90">
        <v>0</v>
      </c>
      <c r="J2443" s="90">
        <v>0</v>
      </c>
      <c r="K2443" s="90">
        <v>0</v>
      </c>
      <c r="L2443" s="90">
        <f t="shared" si="1040"/>
        <v>0</v>
      </c>
      <c r="M2443" s="90">
        <f>+G2443+L2443</f>
        <v>109796058849</v>
      </c>
      <c r="N2443" s="90">
        <v>109796058849</v>
      </c>
      <c r="O2443" s="90">
        <v>109796058849</v>
      </c>
      <c r="P2443" s="90">
        <v>19071686158</v>
      </c>
      <c r="Q2443" s="91">
        <v>19071686158</v>
      </c>
    </row>
    <row r="2444" spans="1:17" ht="63" thickBot="1" x14ac:dyDescent="0.35">
      <c r="A2444" s="118" t="s">
        <v>451</v>
      </c>
      <c r="B2444" s="15" t="s">
        <v>290</v>
      </c>
      <c r="C2444" s="53"/>
      <c r="D2444" s="53"/>
      <c r="E2444" s="53"/>
      <c r="F2444" s="85" t="s">
        <v>291</v>
      </c>
      <c r="G2444" s="95">
        <f t="shared" ref="G2444:K2446" si="1060">+G2445</f>
        <v>216924287600</v>
      </c>
      <c r="H2444" s="95">
        <f t="shared" si="1060"/>
        <v>0</v>
      </c>
      <c r="I2444" s="95">
        <f t="shared" si="1060"/>
        <v>0</v>
      </c>
      <c r="J2444" s="95">
        <f t="shared" si="1060"/>
        <v>0</v>
      </c>
      <c r="K2444" s="95">
        <f t="shared" si="1060"/>
        <v>0</v>
      </c>
      <c r="L2444" s="95">
        <f t="shared" si="1040"/>
        <v>0</v>
      </c>
      <c r="M2444" s="95">
        <f>+M2445</f>
        <v>216924287600</v>
      </c>
      <c r="N2444" s="95">
        <f t="shared" ref="N2444:Q2446" si="1061">+N2445</f>
        <v>216924287600</v>
      </c>
      <c r="O2444" s="95">
        <f t="shared" si="1061"/>
        <v>216924287600</v>
      </c>
      <c r="P2444" s="95">
        <f t="shared" si="1061"/>
        <v>14013027754</v>
      </c>
      <c r="Q2444" s="97">
        <f t="shared" si="1061"/>
        <v>14013027754</v>
      </c>
    </row>
    <row r="2445" spans="1:17" ht="63" thickBot="1" x14ac:dyDescent="0.35">
      <c r="A2445" s="118" t="s">
        <v>451</v>
      </c>
      <c r="B2445" s="15" t="s">
        <v>292</v>
      </c>
      <c r="C2445" s="21"/>
      <c r="D2445" s="21"/>
      <c r="E2445" s="21"/>
      <c r="F2445" s="104" t="s">
        <v>291</v>
      </c>
      <c r="G2445" s="95">
        <f t="shared" si="1060"/>
        <v>216924287600</v>
      </c>
      <c r="H2445" s="95">
        <f t="shared" si="1060"/>
        <v>0</v>
      </c>
      <c r="I2445" s="95">
        <f t="shared" si="1060"/>
        <v>0</v>
      </c>
      <c r="J2445" s="95">
        <f t="shared" si="1060"/>
        <v>0</v>
      </c>
      <c r="K2445" s="95">
        <f t="shared" si="1060"/>
        <v>0</v>
      </c>
      <c r="L2445" s="95">
        <f t="shared" si="1040"/>
        <v>0</v>
      </c>
      <c r="M2445" s="95">
        <f>+M2446</f>
        <v>216924287600</v>
      </c>
      <c r="N2445" s="95">
        <f t="shared" si="1061"/>
        <v>216924287600</v>
      </c>
      <c r="O2445" s="95">
        <f t="shared" si="1061"/>
        <v>216924287600</v>
      </c>
      <c r="P2445" s="95">
        <f t="shared" si="1061"/>
        <v>14013027754</v>
      </c>
      <c r="Q2445" s="97">
        <f t="shared" si="1061"/>
        <v>14013027754</v>
      </c>
    </row>
    <row r="2446" spans="1:17" ht="18.600000000000001" thickBot="1" x14ac:dyDescent="0.35">
      <c r="A2446" s="118" t="s">
        <v>451</v>
      </c>
      <c r="B2446" s="15" t="s">
        <v>293</v>
      </c>
      <c r="C2446" s="21"/>
      <c r="D2446" s="21"/>
      <c r="E2446" s="21"/>
      <c r="F2446" s="85" t="s">
        <v>221</v>
      </c>
      <c r="G2446" s="95">
        <f t="shared" si="1060"/>
        <v>216924287600</v>
      </c>
      <c r="H2446" s="95">
        <f t="shared" si="1060"/>
        <v>0</v>
      </c>
      <c r="I2446" s="95">
        <f t="shared" si="1060"/>
        <v>0</v>
      </c>
      <c r="J2446" s="95">
        <f t="shared" si="1060"/>
        <v>0</v>
      </c>
      <c r="K2446" s="95">
        <f t="shared" si="1060"/>
        <v>0</v>
      </c>
      <c r="L2446" s="95">
        <f t="shared" si="1040"/>
        <v>0</v>
      </c>
      <c r="M2446" s="95">
        <f>+M2447</f>
        <v>216924287600</v>
      </c>
      <c r="N2446" s="95">
        <f t="shared" si="1061"/>
        <v>216924287600</v>
      </c>
      <c r="O2446" s="95">
        <f t="shared" si="1061"/>
        <v>216924287600</v>
      </c>
      <c r="P2446" s="95">
        <f t="shared" si="1061"/>
        <v>14013027754</v>
      </c>
      <c r="Q2446" s="97">
        <f t="shared" si="1061"/>
        <v>14013027754</v>
      </c>
    </row>
    <row r="2447" spans="1:17" ht="18.600000000000001" thickBot="1" x14ac:dyDescent="0.35">
      <c r="A2447" s="118" t="s">
        <v>451</v>
      </c>
      <c r="B2447" s="20" t="s">
        <v>294</v>
      </c>
      <c r="C2447" s="21" t="s">
        <v>175</v>
      </c>
      <c r="D2447" s="21">
        <v>11</v>
      </c>
      <c r="E2447" s="21" t="s">
        <v>22</v>
      </c>
      <c r="F2447" s="88" t="s">
        <v>211</v>
      </c>
      <c r="G2447" s="90">
        <v>216924287600</v>
      </c>
      <c r="H2447" s="90">
        <v>0</v>
      </c>
      <c r="I2447" s="90">
        <v>0</v>
      </c>
      <c r="J2447" s="90">
        <v>0</v>
      </c>
      <c r="K2447" s="90">
        <v>0</v>
      </c>
      <c r="L2447" s="90">
        <f t="shared" si="1040"/>
        <v>0</v>
      </c>
      <c r="M2447" s="90">
        <f>+G2447+L2447</f>
        <v>216924287600</v>
      </c>
      <c r="N2447" s="90">
        <v>216924287600</v>
      </c>
      <c r="O2447" s="90">
        <v>216924287600</v>
      </c>
      <c r="P2447" s="90">
        <v>14013027754</v>
      </c>
      <c r="Q2447" s="91">
        <v>14013027754</v>
      </c>
    </row>
    <row r="2448" spans="1:17" ht="63" thickBot="1" x14ac:dyDescent="0.35">
      <c r="A2448" s="118" t="s">
        <v>451</v>
      </c>
      <c r="B2448" s="15" t="s">
        <v>295</v>
      </c>
      <c r="C2448" s="53"/>
      <c r="D2448" s="53"/>
      <c r="E2448" s="53"/>
      <c r="F2448" s="85" t="s">
        <v>296</v>
      </c>
      <c r="G2448" s="95">
        <f t="shared" ref="G2448:K2450" si="1062">+G2449</f>
        <v>263086153404</v>
      </c>
      <c r="H2448" s="95">
        <f t="shared" si="1062"/>
        <v>0</v>
      </c>
      <c r="I2448" s="95">
        <f t="shared" si="1062"/>
        <v>0</v>
      </c>
      <c r="J2448" s="95">
        <f t="shared" si="1062"/>
        <v>0</v>
      </c>
      <c r="K2448" s="95">
        <f t="shared" si="1062"/>
        <v>0</v>
      </c>
      <c r="L2448" s="95">
        <f t="shared" si="1040"/>
        <v>0</v>
      </c>
      <c r="M2448" s="95">
        <f>+M2449</f>
        <v>263086153404</v>
      </c>
      <c r="N2448" s="95">
        <f t="shared" ref="N2448:Q2450" si="1063">+N2449</f>
        <v>263086153404</v>
      </c>
      <c r="O2448" s="95">
        <f t="shared" si="1063"/>
        <v>263086153404</v>
      </c>
      <c r="P2448" s="95">
        <f t="shared" si="1063"/>
        <v>0</v>
      </c>
      <c r="Q2448" s="97">
        <f t="shared" si="1063"/>
        <v>0</v>
      </c>
    </row>
    <row r="2449" spans="1:17" ht="63" thickBot="1" x14ac:dyDescent="0.35">
      <c r="A2449" s="118" t="s">
        <v>451</v>
      </c>
      <c r="B2449" s="15" t="s">
        <v>297</v>
      </c>
      <c r="C2449" s="21"/>
      <c r="D2449" s="21"/>
      <c r="E2449" s="21"/>
      <c r="F2449" s="104" t="s">
        <v>296</v>
      </c>
      <c r="G2449" s="95">
        <f t="shared" si="1062"/>
        <v>263086153404</v>
      </c>
      <c r="H2449" s="95">
        <f t="shared" si="1062"/>
        <v>0</v>
      </c>
      <c r="I2449" s="95">
        <f t="shared" si="1062"/>
        <v>0</v>
      </c>
      <c r="J2449" s="95">
        <f t="shared" si="1062"/>
        <v>0</v>
      </c>
      <c r="K2449" s="95">
        <f t="shared" si="1062"/>
        <v>0</v>
      </c>
      <c r="L2449" s="95">
        <f t="shared" si="1040"/>
        <v>0</v>
      </c>
      <c r="M2449" s="95">
        <f>+M2450</f>
        <v>263086153404</v>
      </c>
      <c r="N2449" s="95">
        <f t="shared" si="1063"/>
        <v>263086153404</v>
      </c>
      <c r="O2449" s="95">
        <f t="shared" si="1063"/>
        <v>263086153404</v>
      </c>
      <c r="P2449" s="95">
        <f t="shared" si="1063"/>
        <v>0</v>
      </c>
      <c r="Q2449" s="97">
        <f t="shared" si="1063"/>
        <v>0</v>
      </c>
    </row>
    <row r="2450" spans="1:17" ht="18.600000000000001" thickBot="1" x14ac:dyDescent="0.35">
      <c r="A2450" s="118" t="s">
        <v>451</v>
      </c>
      <c r="B2450" s="15" t="s">
        <v>298</v>
      </c>
      <c r="C2450" s="21"/>
      <c r="D2450" s="21"/>
      <c r="E2450" s="21"/>
      <c r="F2450" s="85" t="s">
        <v>221</v>
      </c>
      <c r="G2450" s="95">
        <f t="shared" si="1062"/>
        <v>263086153404</v>
      </c>
      <c r="H2450" s="95">
        <f t="shared" si="1062"/>
        <v>0</v>
      </c>
      <c r="I2450" s="95">
        <f t="shared" si="1062"/>
        <v>0</v>
      </c>
      <c r="J2450" s="95">
        <f t="shared" si="1062"/>
        <v>0</v>
      </c>
      <c r="K2450" s="95">
        <f t="shared" si="1062"/>
        <v>0</v>
      </c>
      <c r="L2450" s="95">
        <f t="shared" si="1040"/>
        <v>0</v>
      </c>
      <c r="M2450" s="95">
        <f>+M2451</f>
        <v>263086153404</v>
      </c>
      <c r="N2450" s="95">
        <f t="shared" si="1063"/>
        <v>263086153404</v>
      </c>
      <c r="O2450" s="95">
        <f t="shared" si="1063"/>
        <v>263086153404</v>
      </c>
      <c r="P2450" s="95">
        <f t="shared" si="1063"/>
        <v>0</v>
      </c>
      <c r="Q2450" s="97">
        <f t="shared" si="1063"/>
        <v>0</v>
      </c>
    </row>
    <row r="2451" spans="1:17" ht="18.600000000000001" thickBot="1" x14ac:dyDescent="0.35">
      <c r="A2451" s="118" t="s">
        <v>451</v>
      </c>
      <c r="B2451" s="20" t="s">
        <v>299</v>
      </c>
      <c r="C2451" s="21" t="s">
        <v>175</v>
      </c>
      <c r="D2451" s="21">
        <v>11</v>
      </c>
      <c r="E2451" s="21" t="s">
        <v>22</v>
      </c>
      <c r="F2451" s="88" t="s">
        <v>211</v>
      </c>
      <c r="G2451" s="90">
        <v>263086153404</v>
      </c>
      <c r="H2451" s="90">
        <v>0</v>
      </c>
      <c r="I2451" s="90">
        <v>0</v>
      </c>
      <c r="J2451" s="90">
        <v>0</v>
      </c>
      <c r="K2451" s="90">
        <v>0</v>
      </c>
      <c r="L2451" s="90">
        <f t="shared" si="1040"/>
        <v>0</v>
      </c>
      <c r="M2451" s="90">
        <f>+G2451+L2451</f>
        <v>263086153404</v>
      </c>
      <c r="N2451" s="90">
        <v>263086153404</v>
      </c>
      <c r="O2451" s="90">
        <v>263086153404</v>
      </c>
      <c r="P2451" s="90">
        <v>0</v>
      </c>
      <c r="Q2451" s="91">
        <v>0</v>
      </c>
    </row>
    <row r="2452" spans="1:17" ht="63" thickBot="1" x14ac:dyDescent="0.35">
      <c r="A2452" s="118" t="s">
        <v>451</v>
      </c>
      <c r="B2452" s="15" t="s">
        <v>300</v>
      </c>
      <c r="C2452" s="53"/>
      <c r="D2452" s="53"/>
      <c r="E2452" s="53"/>
      <c r="F2452" s="85" t="s">
        <v>301</v>
      </c>
      <c r="G2452" s="95">
        <f t="shared" ref="G2452:K2454" si="1064">+G2453</f>
        <v>138383140985</v>
      </c>
      <c r="H2452" s="95">
        <f t="shared" si="1064"/>
        <v>0</v>
      </c>
      <c r="I2452" s="95">
        <f t="shared" si="1064"/>
        <v>0</v>
      </c>
      <c r="J2452" s="95">
        <f t="shared" si="1064"/>
        <v>0</v>
      </c>
      <c r="K2452" s="95">
        <f t="shared" si="1064"/>
        <v>0</v>
      </c>
      <c r="L2452" s="95">
        <f t="shared" si="1040"/>
        <v>0</v>
      </c>
      <c r="M2452" s="95">
        <f>+M2453</f>
        <v>138383140985</v>
      </c>
      <c r="N2452" s="95">
        <f t="shared" ref="N2452:Q2454" si="1065">+N2453</f>
        <v>138383140985</v>
      </c>
      <c r="O2452" s="95">
        <f t="shared" si="1065"/>
        <v>138383140985</v>
      </c>
      <c r="P2452" s="95">
        <f t="shared" si="1065"/>
        <v>27914520438</v>
      </c>
      <c r="Q2452" s="97">
        <f t="shared" si="1065"/>
        <v>27914520438</v>
      </c>
    </row>
    <row r="2453" spans="1:17" ht="63" thickBot="1" x14ac:dyDescent="0.35">
      <c r="A2453" s="118" t="s">
        <v>451</v>
      </c>
      <c r="B2453" s="15" t="s">
        <v>302</v>
      </c>
      <c r="C2453" s="21"/>
      <c r="D2453" s="21"/>
      <c r="E2453" s="21"/>
      <c r="F2453" s="104" t="s">
        <v>301</v>
      </c>
      <c r="G2453" s="95">
        <f t="shared" si="1064"/>
        <v>138383140985</v>
      </c>
      <c r="H2453" s="95">
        <f t="shared" si="1064"/>
        <v>0</v>
      </c>
      <c r="I2453" s="95">
        <f t="shared" si="1064"/>
        <v>0</v>
      </c>
      <c r="J2453" s="95">
        <f t="shared" si="1064"/>
        <v>0</v>
      </c>
      <c r="K2453" s="95">
        <f t="shared" si="1064"/>
        <v>0</v>
      </c>
      <c r="L2453" s="95">
        <f t="shared" si="1040"/>
        <v>0</v>
      </c>
      <c r="M2453" s="95">
        <f>+M2454</f>
        <v>138383140985</v>
      </c>
      <c r="N2453" s="95">
        <f t="shared" si="1065"/>
        <v>138383140985</v>
      </c>
      <c r="O2453" s="95">
        <f t="shared" si="1065"/>
        <v>138383140985</v>
      </c>
      <c r="P2453" s="95">
        <f t="shared" si="1065"/>
        <v>27914520438</v>
      </c>
      <c r="Q2453" s="97">
        <f t="shared" si="1065"/>
        <v>27914520438</v>
      </c>
    </row>
    <row r="2454" spans="1:17" ht="18.600000000000001" thickBot="1" x14ac:dyDescent="0.35">
      <c r="A2454" s="118" t="s">
        <v>451</v>
      </c>
      <c r="B2454" s="15" t="s">
        <v>303</v>
      </c>
      <c r="C2454" s="21"/>
      <c r="D2454" s="21"/>
      <c r="E2454" s="21"/>
      <c r="F2454" s="85" t="s">
        <v>221</v>
      </c>
      <c r="G2454" s="95">
        <f t="shared" si="1064"/>
        <v>138383140985</v>
      </c>
      <c r="H2454" s="95">
        <f t="shared" si="1064"/>
        <v>0</v>
      </c>
      <c r="I2454" s="95">
        <f t="shared" si="1064"/>
        <v>0</v>
      </c>
      <c r="J2454" s="95">
        <f t="shared" si="1064"/>
        <v>0</v>
      </c>
      <c r="K2454" s="95">
        <f t="shared" si="1064"/>
        <v>0</v>
      </c>
      <c r="L2454" s="95">
        <f t="shared" si="1040"/>
        <v>0</v>
      </c>
      <c r="M2454" s="95">
        <f>+M2455</f>
        <v>138383140985</v>
      </c>
      <c r="N2454" s="95">
        <f t="shared" si="1065"/>
        <v>138383140985</v>
      </c>
      <c r="O2454" s="95">
        <f t="shared" si="1065"/>
        <v>138383140985</v>
      </c>
      <c r="P2454" s="95">
        <f t="shared" si="1065"/>
        <v>27914520438</v>
      </c>
      <c r="Q2454" s="97">
        <f t="shared" si="1065"/>
        <v>27914520438</v>
      </c>
    </row>
    <row r="2455" spans="1:17" ht="18.600000000000001" thickBot="1" x14ac:dyDescent="0.35">
      <c r="A2455" s="118" t="s">
        <v>451</v>
      </c>
      <c r="B2455" s="20" t="s">
        <v>304</v>
      </c>
      <c r="C2455" s="21" t="s">
        <v>175</v>
      </c>
      <c r="D2455" s="21">
        <v>11</v>
      </c>
      <c r="E2455" s="21" t="s">
        <v>22</v>
      </c>
      <c r="F2455" s="88" t="s">
        <v>211</v>
      </c>
      <c r="G2455" s="90">
        <v>138383140985</v>
      </c>
      <c r="H2455" s="90">
        <v>0</v>
      </c>
      <c r="I2455" s="90">
        <v>0</v>
      </c>
      <c r="J2455" s="90">
        <v>0</v>
      </c>
      <c r="K2455" s="90">
        <v>0</v>
      </c>
      <c r="L2455" s="90">
        <f t="shared" si="1040"/>
        <v>0</v>
      </c>
      <c r="M2455" s="90">
        <f>+G2455+L2455</f>
        <v>138383140985</v>
      </c>
      <c r="N2455" s="90">
        <v>138383140985</v>
      </c>
      <c r="O2455" s="90">
        <v>138383140985</v>
      </c>
      <c r="P2455" s="90">
        <v>27914520438</v>
      </c>
      <c r="Q2455" s="91">
        <v>27914520438</v>
      </c>
    </row>
    <row r="2456" spans="1:17" ht="63" thickBot="1" x14ac:dyDescent="0.35">
      <c r="A2456" s="118" t="s">
        <v>451</v>
      </c>
      <c r="B2456" s="15" t="s">
        <v>305</v>
      </c>
      <c r="C2456" s="53"/>
      <c r="D2456" s="53"/>
      <c r="E2456" s="53"/>
      <c r="F2456" s="85" t="s">
        <v>306</v>
      </c>
      <c r="G2456" s="95">
        <f t="shared" ref="G2456:K2458" si="1066">+G2457</f>
        <v>325658709524</v>
      </c>
      <c r="H2456" s="95">
        <f t="shared" si="1066"/>
        <v>0</v>
      </c>
      <c r="I2456" s="95">
        <f t="shared" si="1066"/>
        <v>0</v>
      </c>
      <c r="J2456" s="95">
        <f t="shared" si="1066"/>
        <v>0</v>
      </c>
      <c r="K2456" s="95">
        <f t="shared" si="1066"/>
        <v>0</v>
      </c>
      <c r="L2456" s="95">
        <f t="shared" si="1040"/>
        <v>0</v>
      </c>
      <c r="M2456" s="95">
        <f>+M2457</f>
        <v>325658709524</v>
      </c>
      <c r="N2456" s="95">
        <f t="shared" ref="N2456:Q2458" si="1067">+N2457</f>
        <v>325658709524</v>
      </c>
      <c r="O2456" s="95">
        <f t="shared" si="1067"/>
        <v>325658709524</v>
      </c>
      <c r="P2456" s="95">
        <f t="shared" si="1067"/>
        <v>0</v>
      </c>
      <c r="Q2456" s="97">
        <f t="shared" si="1067"/>
        <v>0</v>
      </c>
    </row>
    <row r="2457" spans="1:17" ht="63" thickBot="1" x14ac:dyDescent="0.35">
      <c r="A2457" s="118" t="s">
        <v>451</v>
      </c>
      <c r="B2457" s="15" t="s">
        <v>307</v>
      </c>
      <c r="C2457" s="21"/>
      <c r="D2457" s="21"/>
      <c r="E2457" s="21"/>
      <c r="F2457" s="104" t="s">
        <v>306</v>
      </c>
      <c r="G2457" s="95">
        <f t="shared" si="1066"/>
        <v>325658709524</v>
      </c>
      <c r="H2457" s="95">
        <f t="shared" si="1066"/>
        <v>0</v>
      </c>
      <c r="I2457" s="95">
        <f t="shared" si="1066"/>
        <v>0</v>
      </c>
      <c r="J2457" s="95">
        <f t="shared" si="1066"/>
        <v>0</v>
      </c>
      <c r="K2457" s="95">
        <f t="shared" si="1066"/>
        <v>0</v>
      </c>
      <c r="L2457" s="95">
        <f t="shared" si="1040"/>
        <v>0</v>
      </c>
      <c r="M2457" s="95">
        <f>+M2458</f>
        <v>325658709524</v>
      </c>
      <c r="N2457" s="95">
        <f t="shared" si="1067"/>
        <v>325658709524</v>
      </c>
      <c r="O2457" s="95">
        <f t="shared" si="1067"/>
        <v>325658709524</v>
      </c>
      <c r="P2457" s="95">
        <f t="shared" si="1067"/>
        <v>0</v>
      </c>
      <c r="Q2457" s="97">
        <f t="shared" si="1067"/>
        <v>0</v>
      </c>
    </row>
    <row r="2458" spans="1:17" ht="18.600000000000001" thickBot="1" x14ac:dyDescent="0.35">
      <c r="A2458" s="118" t="s">
        <v>451</v>
      </c>
      <c r="B2458" s="15" t="s">
        <v>308</v>
      </c>
      <c r="C2458" s="21"/>
      <c r="D2458" s="21"/>
      <c r="E2458" s="21"/>
      <c r="F2458" s="85" t="s">
        <v>221</v>
      </c>
      <c r="G2458" s="95">
        <f t="shared" si="1066"/>
        <v>325658709524</v>
      </c>
      <c r="H2458" s="95">
        <f t="shared" si="1066"/>
        <v>0</v>
      </c>
      <c r="I2458" s="95">
        <f t="shared" si="1066"/>
        <v>0</v>
      </c>
      <c r="J2458" s="95">
        <f t="shared" si="1066"/>
        <v>0</v>
      </c>
      <c r="K2458" s="95">
        <f t="shared" si="1066"/>
        <v>0</v>
      </c>
      <c r="L2458" s="95">
        <f t="shared" si="1040"/>
        <v>0</v>
      </c>
      <c r="M2458" s="95">
        <f>+M2459</f>
        <v>325658709524</v>
      </c>
      <c r="N2458" s="95">
        <f t="shared" si="1067"/>
        <v>325658709524</v>
      </c>
      <c r="O2458" s="95">
        <f t="shared" si="1067"/>
        <v>325658709524</v>
      </c>
      <c r="P2458" s="95">
        <f t="shared" si="1067"/>
        <v>0</v>
      </c>
      <c r="Q2458" s="97">
        <f t="shared" si="1067"/>
        <v>0</v>
      </c>
    </row>
    <row r="2459" spans="1:17" ht="18.600000000000001" thickBot="1" x14ac:dyDescent="0.35">
      <c r="A2459" s="118" t="s">
        <v>451</v>
      </c>
      <c r="B2459" s="20" t="s">
        <v>309</v>
      </c>
      <c r="C2459" s="21" t="s">
        <v>175</v>
      </c>
      <c r="D2459" s="21">
        <v>11</v>
      </c>
      <c r="E2459" s="21" t="s">
        <v>22</v>
      </c>
      <c r="F2459" s="88" t="s">
        <v>211</v>
      </c>
      <c r="G2459" s="90">
        <v>325658709524</v>
      </c>
      <c r="H2459" s="90">
        <v>0</v>
      </c>
      <c r="I2459" s="90">
        <v>0</v>
      </c>
      <c r="J2459" s="90">
        <v>0</v>
      </c>
      <c r="K2459" s="90">
        <v>0</v>
      </c>
      <c r="L2459" s="90">
        <f t="shared" si="1040"/>
        <v>0</v>
      </c>
      <c r="M2459" s="90">
        <f>+G2459+L2459</f>
        <v>325658709524</v>
      </c>
      <c r="N2459" s="90">
        <v>325658709524</v>
      </c>
      <c r="O2459" s="90">
        <v>325658709524</v>
      </c>
      <c r="P2459" s="90">
        <v>0</v>
      </c>
      <c r="Q2459" s="91">
        <v>0</v>
      </c>
    </row>
    <row r="2460" spans="1:17" ht="63" thickBot="1" x14ac:dyDescent="0.35">
      <c r="A2460" s="118" t="s">
        <v>451</v>
      </c>
      <c r="B2460" s="15" t="s">
        <v>310</v>
      </c>
      <c r="C2460" s="53"/>
      <c r="D2460" s="53"/>
      <c r="E2460" s="53"/>
      <c r="F2460" s="85" t="s">
        <v>311</v>
      </c>
      <c r="G2460" s="95">
        <f t="shared" ref="G2460:K2462" si="1068">+G2461</f>
        <v>101620433497</v>
      </c>
      <c r="H2460" s="95">
        <f t="shared" si="1068"/>
        <v>0</v>
      </c>
      <c r="I2460" s="95">
        <f t="shared" si="1068"/>
        <v>0</v>
      </c>
      <c r="J2460" s="95">
        <f t="shared" si="1068"/>
        <v>0</v>
      </c>
      <c r="K2460" s="95">
        <f t="shared" si="1068"/>
        <v>0</v>
      </c>
      <c r="L2460" s="95">
        <f t="shared" si="1040"/>
        <v>0</v>
      </c>
      <c r="M2460" s="95">
        <f>+M2461</f>
        <v>101620433497</v>
      </c>
      <c r="N2460" s="95">
        <f t="shared" ref="N2460:Q2462" si="1069">+N2461</f>
        <v>101620433497</v>
      </c>
      <c r="O2460" s="95">
        <f t="shared" si="1069"/>
        <v>101620433497</v>
      </c>
      <c r="P2460" s="95">
        <f t="shared" si="1069"/>
        <v>89796372</v>
      </c>
      <c r="Q2460" s="97">
        <f t="shared" si="1069"/>
        <v>89796372</v>
      </c>
    </row>
    <row r="2461" spans="1:17" ht="63" thickBot="1" x14ac:dyDescent="0.35">
      <c r="A2461" s="118" t="s">
        <v>451</v>
      </c>
      <c r="B2461" s="15" t="s">
        <v>312</v>
      </c>
      <c r="C2461" s="21"/>
      <c r="D2461" s="21"/>
      <c r="E2461" s="21"/>
      <c r="F2461" s="104" t="s">
        <v>311</v>
      </c>
      <c r="G2461" s="95">
        <f t="shared" si="1068"/>
        <v>101620433497</v>
      </c>
      <c r="H2461" s="95">
        <f t="shared" si="1068"/>
        <v>0</v>
      </c>
      <c r="I2461" s="95">
        <f t="shared" si="1068"/>
        <v>0</v>
      </c>
      <c r="J2461" s="95">
        <f t="shared" si="1068"/>
        <v>0</v>
      </c>
      <c r="K2461" s="95">
        <f t="shared" si="1068"/>
        <v>0</v>
      </c>
      <c r="L2461" s="95">
        <f t="shared" si="1040"/>
        <v>0</v>
      </c>
      <c r="M2461" s="95">
        <f>+M2462</f>
        <v>101620433497</v>
      </c>
      <c r="N2461" s="95">
        <f t="shared" si="1069"/>
        <v>101620433497</v>
      </c>
      <c r="O2461" s="95">
        <f t="shared" si="1069"/>
        <v>101620433497</v>
      </c>
      <c r="P2461" s="95">
        <f t="shared" si="1069"/>
        <v>89796372</v>
      </c>
      <c r="Q2461" s="97">
        <f t="shared" si="1069"/>
        <v>89796372</v>
      </c>
    </row>
    <row r="2462" spans="1:17" ht="18.600000000000001" thickBot="1" x14ac:dyDescent="0.35">
      <c r="A2462" s="118" t="s">
        <v>451</v>
      </c>
      <c r="B2462" s="15" t="s">
        <v>313</v>
      </c>
      <c r="C2462" s="21"/>
      <c r="D2462" s="21"/>
      <c r="E2462" s="21"/>
      <c r="F2462" s="85" t="s">
        <v>221</v>
      </c>
      <c r="G2462" s="95">
        <f t="shared" si="1068"/>
        <v>101620433497</v>
      </c>
      <c r="H2462" s="95">
        <f t="shared" si="1068"/>
        <v>0</v>
      </c>
      <c r="I2462" s="95">
        <f t="shared" si="1068"/>
        <v>0</v>
      </c>
      <c r="J2462" s="95">
        <f t="shared" si="1068"/>
        <v>0</v>
      </c>
      <c r="K2462" s="95">
        <f t="shared" si="1068"/>
        <v>0</v>
      </c>
      <c r="L2462" s="95">
        <f t="shared" si="1040"/>
        <v>0</v>
      </c>
      <c r="M2462" s="95">
        <f>+M2463</f>
        <v>101620433497</v>
      </c>
      <c r="N2462" s="95">
        <f t="shared" si="1069"/>
        <v>101620433497</v>
      </c>
      <c r="O2462" s="95">
        <f t="shared" si="1069"/>
        <v>101620433497</v>
      </c>
      <c r="P2462" s="95">
        <f t="shared" si="1069"/>
        <v>89796372</v>
      </c>
      <c r="Q2462" s="97">
        <f t="shared" si="1069"/>
        <v>89796372</v>
      </c>
    </row>
    <row r="2463" spans="1:17" ht="18.600000000000001" thickBot="1" x14ac:dyDescent="0.35">
      <c r="A2463" s="118" t="s">
        <v>451</v>
      </c>
      <c r="B2463" s="20" t="s">
        <v>314</v>
      </c>
      <c r="C2463" s="21" t="s">
        <v>175</v>
      </c>
      <c r="D2463" s="21">
        <v>11</v>
      </c>
      <c r="E2463" s="21" t="s">
        <v>22</v>
      </c>
      <c r="F2463" s="88" t="s">
        <v>211</v>
      </c>
      <c r="G2463" s="90">
        <v>101620433497</v>
      </c>
      <c r="H2463" s="90">
        <v>0</v>
      </c>
      <c r="I2463" s="90">
        <v>0</v>
      </c>
      <c r="J2463" s="90">
        <v>0</v>
      </c>
      <c r="K2463" s="90">
        <v>0</v>
      </c>
      <c r="L2463" s="90">
        <f t="shared" si="1040"/>
        <v>0</v>
      </c>
      <c r="M2463" s="90">
        <f>+G2463+L2463</f>
        <v>101620433497</v>
      </c>
      <c r="N2463" s="90">
        <v>101620433497</v>
      </c>
      <c r="O2463" s="90">
        <v>101620433497</v>
      </c>
      <c r="P2463" s="90">
        <v>89796372</v>
      </c>
      <c r="Q2463" s="91">
        <v>89796372</v>
      </c>
    </row>
    <row r="2464" spans="1:17" ht="63" thickBot="1" x14ac:dyDescent="0.35">
      <c r="A2464" s="118" t="s">
        <v>451</v>
      </c>
      <c r="B2464" s="15" t="s">
        <v>315</v>
      </c>
      <c r="C2464" s="53"/>
      <c r="D2464" s="53"/>
      <c r="E2464" s="53"/>
      <c r="F2464" s="85" t="s">
        <v>316</v>
      </c>
      <c r="G2464" s="95">
        <f t="shared" ref="G2464:K2466" si="1070">+G2465</f>
        <v>331558916195</v>
      </c>
      <c r="H2464" s="95">
        <f t="shared" si="1070"/>
        <v>0</v>
      </c>
      <c r="I2464" s="95">
        <f t="shared" si="1070"/>
        <v>0</v>
      </c>
      <c r="J2464" s="95">
        <f t="shared" si="1070"/>
        <v>0</v>
      </c>
      <c r="K2464" s="95">
        <f t="shared" si="1070"/>
        <v>0</v>
      </c>
      <c r="L2464" s="95">
        <f t="shared" si="1040"/>
        <v>0</v>
      </c>
      <c r="M2464" s="95">
        <f>+M2465</f>
        <v>331558916195</v>
      </c>
      <c r="N2464" s="95">
        <f t="shared" ref="N2464:Q2466" si="1071">+N2465</f>
        <v>331558916195</v>
      </c>
      <c r="O2464" s="95">
        <f t="shared" si="1071"/>
        <v>331558916195</v>
      </c>
      <c r="P2464" s="95">
        <f t="shared" si="1071"/>
        <v>0</v>
      </c>
      <c r="Q2464" s="97">
        <f t="shared" si="1071"/>
        <v>0</v>
      </c>
    </row>
    <row r="2465" spans="1:17" ht="63" thickBot="1" x14ac:dyDescent="0.35">
      <c r="A2465" s="118" t="s">
        <v>451</v>
      </c>
      <c r="B2465" s="15" t="s">
        <v>317</v>
      </c>
      <c r="C2465" s="21"/>
      <c r="D2465" s="21"/>
      <c r="E2465" s="21"/>
      <c r="F2465" s="85" t="s">
        <v>316</v>
      </c>
      <c r="G2465" s="95">
        <f t="shared" si="1070"/>
        <v>331558916195</v>
      </c>
      <c r="H2465" s="95">
        <f t="shared" si="1070"/>
        <v>0</v>
      </c>
      <c r="I2465" s="95">
        <f t="shared" si="1070"/>
        <v>0</v>
      </c>
      <c r="J2465" s="95">
        <f t="shared" si="1070"/>
        <v>0</v>
      </c>
      <c r="K2465" s="95">
        <f t="shared" si="1070"/>
        <v>0</v>
      </c>
      <c r="L2465" s="95">
        <f t="shared" si="1040"/>
        <v>0</v>
      </c>
      <c r="M2465" s="95">
        <f>+M2466</f>
        <v>331558916195</v>
      </c>
      <c r="N2465" s="95">
        <f t="shared" si="1071"/>
        <v>331558916195</v>
      </c>
      <c r="O2465" s="95">
        <f t="shared" si="1071"/>
        <v>331558916195</v>
      </c>
      <c r="P2465" s="95">
        <f t="shared" si="1071"/>
        <v>0</v>
      </c>
      <c r="Q2465" s="97">
        <f t="shared" si="1071"/>
        <v>0</v>
      </c>
    </row>
    <row r="2466" spans="1:17" ht="18.600000000000001" thickBot="1" x14ac:dyDescent="0.35">
      <c r="A2466" s="118" t="s">
        <v>451</v>
      </c>
      <c r="B2466" s="15" t="s">
        <v>318</v>
      </c>
      <c r="C2466" s="21"/>
      <c r="D2466" s="21"/>
      <c r="E2466" s="21"/>
      <c r="F2466" s="85" t="s">
        <v>221</v>
      </c>
      <c r="G2466" s="95">
        <f t="shared" si="1070"/>
        <v>331558916195</v>
      </c>
      <c r="H2466" s="95">
        <f t="shared" si="1070"/>
        <v>0</v>
      </c>
      <c r="I2466" s="95">
        <f t="shared" si="1070"/>
        <v>0</v>
      </c>
      <c r="J2466" s="95">
        <f t="shared" si="1070"/>
        <v>0</v>
      </c>
      <c r="K2466" s="95">
        <f t="shared" si="1070"/>
        <v>0</v>
      </c>
      <c r="L2466" s="95">
        <f t="shared" si="1040"/>
        <v>0</v>
      </c>
      <c r="M2466" s="95">
        <f>+M2467</f>
        <v>331558916195</v>
      </c>
      <c r="N2466" s="95">
        <f t="shared" si="1071"/>
        <v>331558916195</v>
      </c>
      <c r="O2466" s="95">
        <f t="shared" si="1071"/>
        <v>331558916195</v>
      </c>
      <c r="P2466" s="95">
        <f t="shared" si="1071"/>
        <v>0</v>
      </c>
      <c r="Q2466" s="97">
        <f t="shared" si="1071"/>
        <v>0</v>
      </c>
    </row>
    <row r="2467" spans="1:17" ht="18.600000000000001" thickBot="1" x14ac:dyDescent="0.35">
      <c r="A2467" s="118" t="s">
        <v>451</v>
      </c>
      <c r="B2467" s="20" t="s">
        <v>319</v>
      </c>
      <c r="C2467" s="21" t="s">
        <v>175</v>
      </c>
      <c r="D2467" s="21">
        <v>11</v>
      </c>
      <c r="E2467" s="21" t="s">
        <v>22</v>
      </c>
      <c r="F2467" s="88" t="s">
        <v>211</v>
      </c>
      <c r="G2467" s="90">
        <v>331558916195</v>
      </c>
      <c r="H2467" s="90">
        <v>0</v>
      </c>
      <c r="I2467" s="90">
        <v>0</v>
      </c>
      <c r="J2467" s="90">
        <v>0</v>
      </c>
      <c r="K2467" s="90">
        <v>0</v>
      </c>
      <c r="L2467" s="90">
        <f t="shared" si="1040"/>
        <v>0</v>
      </c>
      <c r="M2467" s="90">
        <f>+G2467+L2467</f>
        <v>331558916195</v>
      </c>
      <c r="N2467" s="90">
        <v>331558916195</v>
      </c>
      <c r="O2467" s="90">
        <v>331558916195</v>
      </c>
      <c r="P2467" s="90">
        <v>0</v>
      </c>
      <c r="Q2467" s="91">
        <v>0</v>
      </c>
    </row>
    <row r="2468" spans="1:17" ht="63" thickBot="1" x14ac:dyDescent="0.35">
      <c r="A2468" s="118" t="s">
        <v>451</v>
      </c>
      <c r="B2468" s="15" t="s">
        <v>320</v>
      </c>
      <c r="C2468" s="53"/>
      <c r="D2468" s="53"/>
      <c r="E2468" s="53"/>
      <c r="F2468" s="85" t="s">
        <v>321</v>
      </c>
      <c r="G2468" s="95">
        <f t="shared" ref="G2468:K2470" si="1072">+G2469</f>
        <v>57639326986</v>
      </c>
      <c r="H2468" s="95">
        <f t="shared" si="1072"/>
        <v>0</v>
      </c>
      <c r="I2468" s="95">
        <f t="shared" si="1072"/>
        <v>0</v>
      </c>
      <c r="J2468" s="95">
        <f t="shared" si="1072"/>
        <v>0</v>
      </c>
      <c r="K2468" s="95">
        <f t="shared" si="1072"/>
        <v>0</v>
      </c>
      <c r="L2468" s="95">
        <f t="shared" si="1040"/>
        <v>0</v>
      </c>
      <c r="M2468" s="95">
        <f>+M2469</f>
        <v>57639326986</v>
      </c>
      <c r="N2468" s="95">
        <f t="shared" ref="N2468:Q2470" si="1073">+N2469</f>
        <v>57639326986</v>
      </c>
      <c r="O2468" s="95">
        <f t="shared" si="1073"/>
        <v>57639326986</v>
      </c>
      <c r="P2468" s="95">
        <f t="shared" si="1073"/>
        <v>0</v>
      </c>
      <c r="Q2468" s="97">
        <f t="shared" si="1073"/>
        <v>0</v>
      </c>
    </row>
    <row r="2469" spans="1:17" ht="63" thickBot="1" x14ac:dyDescent="0.35">
      <c r="A2469" s="118" t="s">
        <v>451</v>
      </c>
      <c r="B2469" s="15" t="s">
        <v>322</v>
      </c>
      <c r="C2469" s="21"/>
      <c r="D2469" s="21"/>
      <c r="E2469" s="21"/>
      <c r="F2469" s="104" t="s">
        <v>321</v>
      </c>
      <c r="G2469" s="95">
        <f t="shared" si="1072"/>
        <v>57639326986</v>
      </c>
      <c r="H2469" s="95">
        <f t="shared" si="1072"/>
        <v>0</v>
      </c>
      <c r="I2469" s="95">
        <f t="shared" si="1072"/>
        <v>0</v>
      </c>
      <c r="J2469" s="95">
        <f t="shared" si="1072"/>
        <v>0</v>
      </c>
      <c r="K2469" s="95">
        <f t="shared" si="1072"/>
        <v>0</v>
      </c>
      <c r="L2469" s="95">
        <f t="shared" ref="L2469:L2530" si="1074">+H2469-I2469+J2469-K2469</f>
        <v>0</v>
      </c>
      <c r="M2469" s="95">
        <f>+M2470</f>
        <v>57639326986</v>
      </c>
      <c r="N2469" s="95">
        <f t="shared" si="1073"/>
        <v>57639326986</v>
      </c>
      <c r="O2469" s="95">
        <f t="shared" si="1073"/>
        <v>57639326986</v>
      </c>
      <c r="P2469" s="95">
        <f t="shared" si="1073"/>
        <v>0</v>
      </c>
      <c r="Q2469" s="97">
        <f t="shared" si="1073"/>
        <v>0</v>
      </c>
    </row>
    <row r="2470" spans="1:17" ht="18.600000000000001" thickBot="1" x14ac:dyDescent="0.35">
      <c r="A2470" s="118" t="s">
        <v>451</v>
      </c>
      <c r="B2470" s="15" t="s">
        <v>323</v>
      </c>
      <c r="C2470" s="21"/>
      <c r="D2470" s="21"/>
      <c r="E2470" s="21"/>
      <c r="F2470" s="85" t="s">
        <v>221</v>
      </c>
      <c r="G2470" s="95">
        <f t="shared" si="1072"/>
        <v>57639326986</v>
      </c>
      <c r="H2470" s="95">
        <f t="shared" si="1072"/>
        <v>0</v>
      </c>
      <c r="I2470" s="95">
        <f t="shared" si="1072"/>
        <v>0</v>
      </c>
      <c r="J2470" s="95">
        <f t="shared" si="1072"/>
        <v>0</v>
      </c>
      <c r="K2470" s="95">
        <f t="shared" si="1072"/>
        <v>0</v>
      </c>
      <c r="L2470" s="95">
        <f t="shared" si="1074"/>
        <v>0</v>
      </c>
      <c r="M2470" s="95">
        <f>+M2471</f>
        <v>57639326986</v>
      </c>
      <c r="N2470" s="95">
        <f t="shared" si="1073"/>
        <v>57639326986</v>
      </c>
      <c r="O2470" s="95">
        <f t="shared" si="1073"/>
        <v>57639326986</v>
      </c>
      <c r="P2470" s="95">
        <f t="shared" si="1073"/>
        <v>0</v>
      </c>
      <c r="Q2470" s="97">
        <f t="shared" si="1073"/>
        <v>0</v>
      </c>
    </row>
    <row r="2471" spans="1:17" ht="18.600000000000001" thickBot="1" x14ac:dyDescent="0.35">
      <c r="A2471" s="118" t="s">
        <v>451</v>
      </c>
      <c r="B2471" s="20" t="s">
        <v>324</v>
      </c>
      <c r="C2471" s="21" t="s">
        <v>175</v>
      </c>
      <c r="D2471" s="21">
        <v>11</v>
      </c>
      <c r="E2471" s="21" t="s">
        <v>22</v>
      </c>
      <c r="F2471" s="88" t="s">
        <v>211</v>
      </c>
      <c r="G2471" s="90">
        <v>57639326986</v>
      </c>
      <c r="H2471" s="90">
        <v>0</v>
      </c>
      <c r="I2471" s="90">
        <v>0</v>
      </c>
      <c r="J2471" s="90">
        <v>0</v>
      </c>
      <c r="K2471" s="90">
        <v>0</v>
      </c>
      <c r="L2471" s="90">
        <f t="shared" si="1074"/>
        <v>0</v>
      </c>
      <c r="M2471" s="90">
        <f>+G2471+L2471</f>
        <v>57639326986</v>
      </c>
      <c r="N2471" s="90">
        <v>57639326986</v>
      </c>
      <c r="O2471" s="90">
        <v>57639326986</v>
      </c>
      <c r="P2471" s="90">
        <v>0</v>
      </c>
      <c r="Q2471" s="91">
        <v>0</v>
      </c>
    </row>
    <row r="2472" spans="1:17" ht="47.4" thickBot="1" x14ac:dyDescent="0.35">
      <c r="A2472" s="118" t="s">
        <v>451</v>
      </c>
      <c r="B2472" s="56" t="s">
        <v>325</v>
      </c>
      <c r="C2472" s="64"/>
      <c r="D2472" s="16"/>
      <c r="E2472" s="16"/>
      <c r="F2472" s="104" t="s">
        <v>403</v>
      </c>
      <c r="G2472" s="93">
        <f>+G2473</f>
        <v>15000000000</v>
      </c>
      <c r="H2472" s="93">
        <f>+H2473</f>
        <v>0</v>
      </c>
      <c r="I2472" s="93">
        <f>+I2473</f>
        <v>0</v>
      </c>
      <c r="J2472" s="93">
        <f>+J2473</f>
        <v>0</v>
      </c>
      <c r="K2472" s="93">
        <f>+K2473</f>
        <v>0</v>
      </c>
      <c r="L2472" s="93">
        <f t="shared" si="1074"/>
        <v>0</v>
      </c>
      <c r="M2472" s="94">
        <f>+G2472+L2472</f>
        <v>15000000000</v>
      </c>
      <c r="N2472" s="94">
        <f>+N2473</f>
        <v>6572446241.3000002</v>
      </c>
      <c r="O2472" s="94">
        <f>+O2473</f>
        <v>6414365800.3000002</v>
      </c>
      <c r="P2472" s="94">
        <f>+P2473</f>
        <v>5674292612.3000002</v>
      </c>
      <c r="Q2472" s="96">
        <f>+Q2473</f>
        <v>5674292612.3000002</v>
      </c>
    </row>
    <row r="2473" spans="1:17" ht="47.4" thickBot="1" x14ac:dyDescent="0.35">
      <c r="A2473" s="118" t="s">
        <v>451</v>
      </c>
      <c r="B2473" s="56" t="s">
        <v>402</v>
      </c>
      <c r="C2473" s="64"/>
      <c r="D2473" s="16"/>
      <c r="E2473" s="16"/>
      <c r="F2473" s="104" t="s">
        <v>403</v>
      </c>
      <c r="G2473" s="93">
        <f>+G2474+G2476+G2478</f>
        <v>15000000000</v>
      </c>
      <c r="H2473" s="93">
        <f>+H2474+H2476+H2478</f>
        <v>0</v>
      </c>
      <c r="I2473" s="93">
        <f>+I2474+I2476+I2478</f>
        <v>0</v>
      </c>
      <c r="J2473" s="93">
        <f>+J2474+J2476+J2478</f>
        <v>0</v>
      </c>
      <c r="K2473" s="93">
        <f>+K2474+K2476+K2478</f>
        <v>0</v>
      </c>
      <c r="L2473" s="93">
        <f t="shared" si="1074"/>
        <v>0</v>
      </c>
      <c r="M2473" s="93">
        <f>+M2474+M2476+M2478</f>
        <v>15000000000</v>
      </c>
      <c r="N2473" s="93">
        <f t="shared" ref="N2473:Q2473" si="1075">+N2474+N2476+N2478</f>
        <v>6572446241.3000002</v>
      </c>
      <c r="O2473" s="93">
        <f t="shared" si="1075"/>
        <v>6414365800.3000002</v>
      </c>
      <c r="P2473" s="93">
        <f t="shared" si="1075"/>
        <v>5674292612.3000002</v>
      </c>
      <c r="Q2473" s="105">
        <f t="shared" si="1075"/>
        <v>5674292612.3000002</v>
      </c>
    </row>
    <row r="2474" spans="1:17" ht="18.600000000000001" thickBot="1" x14ac:dyDescent="0.35">
      <c r="A2474" s="118" t="s">
        <v>451</v>
      </c>
      <c r="B2474" s="56" t="s">
        <v>404</v>
      </c>
      <c r="C2474" s="64"/>
      <c r="D2474" s="16"/>
      <c r="E2474" s="16"/>
      <c r="F2474" s="104" t="s">
        <v>405</v>
      </c>
      <c r="G2474" s="93">
        <f>+G2475</f>
        <v>3974737950</v>
      </c>
      <c r="H2474" s="93">
        <f>+H2475</f>
        <v>0</v>
      </c>
      <c r="I2474" s="93">
        <f>+I2475</f>
        <v>0</v>
      </c>
      <c r="J2474" s="93">
        <f>+J2475</f>
        <v>0</v>
      </c>
      <c r="K2474" s="93">
        <f>+K2475</f>
        <v>0</v>
      </c>
      <c r="L2474" s="93">
        <f t="shared" si="1074"/>
        <v>0</v>
      </c>
      <c r="M2474" s="93">
        <f>+M2475</f>
        <v>3974737950</v>
      </c>
      <c r="N2474" s="93">
        <f t="shared" ref="N2474:Q2474" si="1076">+N2475</f>
        <v>0</v>
      </c>
      <c r="O2474" s="93">
        <f t="shared" si="1076"/>
        <v>0</v>
      </c>
      <c r="P2474" s="93">
        <f t="shared" si="1076"/>
        <v>0</v>
      </c>
      <c r="Q2474" s="105">
        <f t="shared" si="1076"/>
        <v>0</v>
      </c>
    </row>
    <row r="2475" spans="1:17" ht="18.600000000000001" thickBot="1" x14ac:dyDescent="0.35">
      <c r="A2475" s="118" t="s">
        <v>451</v>
      </c>
      <c r="B2475" s="59" t="s">
        <v>406</v>
      </c>
      <c r="C2475" s="60" t="s">
        <v>175</v>
      </c>
      <c r="D2475" s="21">
        <v>54</v>
      </c>
      <c r="E2475" s="21" t="s">
        <v>22</v>
      </c>
      <c r="F2475" s="88" t="s">
        <v>211</v>
      </c>
      <c r="G2475" s="106">
        <v>3974737950</v>
      </c>
      <c r="H2475" s="106">
        <v>0</v>
      </c>
      <c r="I2475" s="106">
        <v>0</v>
      </c>
      <c r="J2475" s="106">
        <v>0</v>
      </c>
      <c r="K2475" s="106">
        <v>0</v>
      </c>
      <c r="L2475" s="106">
        <f t="shared" si="1074"/>
        <v>0</v>
      </c>
      <c r="M2475" s="90">
        <f>+G2475+L2475</f>
        <v>3974737950</v>
      </c>
      <c r="N2475" s="106">
        <v>0</v>
      </c>
      <c r="O2475" s="106">
        <v>0</v>
      </c>
      <c r="P2475" s="106">
        <v>0</v>
      </c>
      <c r="Q2475" s="107">
        <v>0</v>
      </c>
    </row>
    <row r="2476" spans="1:17" ht="31.8" thickBot="1" x14ac:dyDescent="0.35">
      <c r="A2476" s="118" t="s">
        <v>451</v>
      </c>
      <c r="B2476" s="56" t="s">
        <v>407</v>
      </c>
      <c r="C2476" s="64"/>
      <c r="D2476" s="16"/>
      <c r="E2476" s="16"/>
      <c r="F2476" s="104" t="s">
        <v>408</v>
      </c>
      <c r="G2476" s="93">
        <f>+G2477</f>
        <v>5396885000</v>
      </c>
      <c r="H2476" s="93">
        <f>+H2477</f>
        <v>0</v>
      </c>
      <c r="I2476" s="93">
        <f>+I2477</f>
        <v>0</v>
      </c>
      <c r="J2476" s="93">
        <f>+J2477</f>
        <v>0</v>
      </c>
      <c r="K2476" s="93">
        <f>+K2477</f>
        <v>0</v>
      </c>
      <c r="L2476" s="93">
        <f t="shared" si="1074"/>
        <v>0</v>
      </c>
      <c r="M2476" s="93">
        <f>+M2477</f>
        <v>5396885000</v>
      </c>
      <c r="N2476" s="93">
        <f t="shared" ref="N2476:Q2476" si="1077">+N2477</f>
        <v>5396885000</v>
      </c>
      <c r="O2476" s="93">
        <f t="shared" si="1077"/>
        <v>5396885000</v>
      </c>
      <c r="P2476" s="93">
        <f t="shared" si="1077"/>
        <v>5396885000</v>
      </c>
      <c r="Q2476" s="105">
        <f t="shared" si="1077"/>
        <v>5396885000</v>
      </c>
    </row>
    <row r="2477" spans="1:17" ht="18.600000000000001" thickBot="1" x14ac:dyDescent="0.35">
      <c r="A2477" s="118" t="s">
        <v>451</v>
      </c>
      <c r="B2477" s="59" t="s">
        <v>409</v>
      </c>
      <c r="C2477" s="60" t="s">
        <v>175</v>
      </c>
      <c r="D2477" s="21">
        <v>54</v>
      </c>
      <c r="E2477" s="21" t="s">
        <v>22</v>
      </c>
      <c r="F2477" s="88" t="s">
        <v>211</v>
      </c>
      <c r="G2477" s="106">
        <v>5396885000</v>
      </c>
      <c r="H2477" s="106">
        <v>0</v>
      </c>
      <c r="I2477" s="106">
        <v>0</v>
      </c>
      <c r="J2477" s="106">
        <v>0</v>
      </c>
      <c r="K2477" s="106">
        <v>0</v>
      </c>
      <c r="L2477" s="106">
        <f t="shared" si="1074"/>
        <v>0</v>
      </c>
      <c r="M2477" s="90">
        <f>+G2477+L2477</f>
        <v>5396885000</v>
      </c>
      <c r="N2477" s="90">
        <v>5396885000</v>
      </c>
      <c r="O2477" s="90">
        <v>5396885000</v>
      </c>
      <c r="P2477" s="90">
        <v>5396885000</v>
      </c>
      <c r="Q2477" s="91">
        <v>5396885000</v>
      </c>
    </row>
    <row r="2478" spans="1:17" ht="18.600000000000001" thickBot="1" x14ac:dyDescent="0.35">
      <c r="A2478" s="118" t="s">
        <v>451</v>
      </c>
      <c r="B2478" s="56" t="s">
        <v>410</v>
      </c>
      <c r="C2478" s="64"/>
      <c r="D2478" s="16"/>
      <c r="E2478" s="16"/>
      <c r="F2478" s="104" t="s">
        <v>221</v>
      </c>
      <c r="G2478" s="93">
        <f>+G2479</f>
        <v>5628377050</v>
      </c>
      <c r="H2478" s="93">
        <f>+H2479</f>
        <v>0</v>
      </c>
      <c r="I2478" s="93">
        <f>+I2479</f>
        <v>0</v>
      </c>
      <c r="J2478" s="93">
        <f>+J2479</f>
        <v>0</v>
      </c>
      <c r="K2478" s="93">
        <f>+K2479</f>
        <v>0</v>
      </c>
      <c r="L2478" s="93">
        <f t="shared" si="1074"/>
        <v>0</v>
      </c>
      <c r="M2478" s="93">
        <f>+M2479</f>
        <v>5628377050</v>
      </c>
      <c r="N2478" s="93">
        <f t="shared" ref="N2478:Q2478" si="1078">+N2479</f>
        <v>1175561241.3</v>
      </c>
      <c r="O2478" s="93">
        <f t="shared" si="1078"/>
        <v>1017480800.3</v>
      </c>
      <c r="P2478" s="93">
        <f t="shared" si="1078"/>
        <v>277407612.30000001</v>
      </c>
      <c r="Q2478" s="105">
        <f t="shared" si="1078"/>
        <v>277407612.30000001</v>
      </c>
    </row>
    <row r="2479" spans="1:17" ht="18.600000000000001" thickBot="1" x14ac:dyDescent="0.35">
      <c r="A2479" s="118" t="s">
        <v>451</v>
      </c>
      <c r="B2479" s="59" t="s">
        <v>411</v>
      </c>
      <c r="C2479" s="60" t="s">
        <v>175</v>
      </c>
      <c r="D2479" s="21">
        <v>54</v>
      </c>
      <c r="E2479" s="21" t="s">
        <v>22</v>
      </c>
      <c r="F2479" s="88" t="s">
        <v>211</v>
      </c>
      <c r="G2479" s="106">
        <v>5628377050</v>
      </c>
      <c r="H2479" s="106">
        <v>0</v>
      </c>
      <c r="I2479" s="106">
        <v>0</v>
      </c>
      <c r="J2479" s="106">
        <v>0</v>
      </c>
      <c r="K2479" s="106">
        <v>0</v>
      </c>
      <c r="L2479" s="106">
        <f t="shared" si="1074"/>
        <v>0</v>
      </c>
      <c r="M2479" s="90">
        <f>+G2479+L2479</f>
        <v>5628377050</v>
      </c>
      <c r="N2479" s="106">
        <v>1175561241.3</v>
      </c>
      <c r="O2479" s="106">
        <v>1017480800.3</v>
      </c>
      <c r="P2479" s="106">
        <v>277407612.30000001</v>
      </c>
      <c r="Q2479" s="107">
        <v>277407612.30000001</v>
      </c>
    </row>
    <row r="2480" spans="1:17" ht="31.8" thickBot="1" x14ac:dyDescent="0.35">
      <c r="A2480" s="118" t="s">
        <v>451</v>
      </c>
      <c r="B2480" s="15" t="s">
        <v>327</v>
      </c>
      <c r="C2480" s="53"/>
      <c r="D2480" s="53"/>
      <c r="E2480" s="53"/>
      <c r="F2480" s="104" t="s">
        <v>328</v>
      </c>
      <c r="G2480" s="95">
        <f t="shared" ref="G2480:K2484" si="1079">+G2481</f>
        <v>2500000000</v>
      </c>
      <c r="H2480" s="95">
        <f t="shared" si="1079"/>
        <v>0</v>
      </c>
      <c r="I2480" s="95">
        <f t="shared" si="1079"/>
        <v>0</v>
      </c>
      <c r="J2480" s="95">
        <f t="shared" si="1079"/>
        <v>0</v>
      </c>
      <c r="K2480" s="95">
        <f t="shared" si="1079"/>
        <v>0</v>
      </c>
      <c r="L2480" s="95">
        <f t="shared" si="1074"/>
        <v>0</v>
      </c>
      <c r="M2480" s="95">
        <f>+M2481</f>
        <v>2500000000</v>
      </c>
      <c r="N2480" s="95">
        <f t="shared" ref="N2480:Q2484" si="1080">+N2481</f>
        <v>1876277191.1700001</v>
      </c>
      <c r="O2480" s="95">
        <f t="shared" si="1080"/>
        <v>1854167554.6700001</v>
      </c>
      <c r="P2480" s="95">
        <f t="shared" si="1080"/>
        <v>1373618364.1400001</v>
      </c>
      <c r="Q2480" s="97">
        <f t="shared" si="1080"/>
        <v>1370616174.1400001</v>
      </c>
    </row>
    <row r="2481" spans="1:17" ht="18.600000000000001" thickBot="1" x14ac:dyDescent="0.35">
      <c r="A2481" s="118" t="s">
        <v>451</v>
      </c>
      <c r="B2481" s="15" t="s">
        <v>329</v>
      </c>
      <c r="C2481" s="21"/>
      <c r="D2481" s="21"/>
      <c r="E2481" s="21"/>
      <c r="F2481" s="85" t="s">
        <v>204</v>
      </c>
      <c r="G2481" s="95">
        <f t="shared" si="1079"/>
        <v>2500000000</v>
      </c>
      <c r="H2481" s="95">
        <f t="shared" si="1079"/>
        <v>0</v>
      </c>
      <c r="I2481" s="95">
        <f t="shared" si="1079"/>
        <v>0</v>
      </c>
      <c r="J2481" s="95">
        <f t="shared" si="1079"/>
        <v>0</v>
      </c>
      <c r="K2481" s="95">
        <f t="shared" si="1079"/>
        <v>0</v>
      </c>
      <c r="L2481" s="95">
        <f t="shared" si="1074"/>
        <v>0</v>
      </c>
      <c r="M2481" s="95">
        <f>+M2482</f>
        <v>2500000000</v>
      </c>
      <c r="N2481" s="95">
        <f t="shared" si="1080"/>
        <v>1876277191.1700001</v>
      </c>
      <c r="O2481" s="95">
        <f t="shared" si="1080"/>
        <v>1854167554.6700001</v>
      </c>
      <c r="P2481" s="95">
        <f t="shared" si="1080"/>
        <v>1373618364.1400001</v>
      </c>
      <c r="Q2481" s="97">
        <f t="shared" si="1080"/>
        <v>1370616174.1400001</v>
      </c>
    </row>
    <row r="2482" spans="1:17" ht="31.8" thickBot="1" x14ac:dyDescent="0.35">
      <c r="A2482" s="118" t="s">
        <v>451</v>
      </c>
      <c r="B2482" s="15" t="s">
        <v>330</v>
      </c>
      <c r="C2482" s="21"/>
      <c r="D2482" s="21"/>
      <c r="E2482" s="21"/>
      <c r="F2482" s="85" t="s">
        <v>331</v>
      </c>
      <c r="G2482" s="95">
        <f t="shared" si="1079"/>
        <v>2500000000</v>
      </c>
      <c r="H2482" s="95">
        <f t="shared" si="1079"/>
        <v>0</v>
      </c>
      <c r="I2482" s="95">
        <f t="shared" si="1079"/>
        <v>0</v>
      </c>
      <c r="J2482" s="95">
        <f t="shared" si="1079"/>
        <v>0</v>
      </c>
      <c r="K2482" s="95">
        <f t="shared" si="1079"/>
        <v>0</v>
      </c>
      <c r="L2482" s="95">
        <f t="shared" si="1074"/>
        <v>0</v>
      </c>
      <c r="M2482" s="95">
        <f>+M2483</f>
        <v>2500000000</v>
      </c>
      <c r="N2482" s="95">
        <f t="shared" si="1080"/>
        <v>1876277191.1700001</v>
      </c>
      <c r="O2482" s="95">
        <f t="shared" si="1080"/>
        <v>1854167554.6700001</v>
      </c>
      <c r="P2482" s="95">
        <f t="shared" si="1080"/>
        <v>1373618364.1400001</v>
      </c>
      <c r="Q2482" s="97">
        <f t="shared" si="1080"/>
        <v>1370616174.1400001</v>
      </c>
    </row>
    <row r="2483" spans="1:17" ht="31.8" thickBot="1" x14ac:dyDescent="0.35">
      <c r="A2483" s="118" t="s">
        <v>451</v>
      </c>
      <c r="B2483" s="15" t="s">
        <v>332</v>
      </c>
      <c r="C2483" s="21"/>
      <c r="D2483" s="21"/>
      <c r="E2483" s="21"/>
      <c r="F2483" s="85" t="s">
        <v>331</v>
      </c>
      <c r="G2483" s="95">
        <f t="shared" si="1079"/>
        <v>2500000000</v>
      </c>
      <c r="H2483" s="95">
        <f t="shared" si="1079"/>
        <v>0</v>
      </c>
      <c r="I2483" s="95">
        <f t="shared" si="1079"/>
        <v>0</v>
      </c>
      <c r="J2483" s="95">
        <f t="shared" si="1079"/>
        <v>0</v>
      </c>
      <c r="K2483" s="95">
        <f t="shared" si="1079"/>
        <v>0</v>
      </c>
      <c r="L2483" s="95">
        <f t="shared" si="1074"/>
        <v>0</v>
      </c>
      <c r="M2483" s="95">
        <f>+M2484</f>
        <v>2500000000</v>
      </c>
      <c r="N2483" s="95">
        <f t="shared" si="1080"/>
        <v>1876277191.1700001</v>
      </c>
      <c r="O2483" s="95">
        <f t="shared" si="1080"/>
        <v>1854167554.6700001</v>
      </c>
      <c r="P2483" s="95">
        <f t="shared" si="1080"/>
        <v>1373618364.1400001</v>
      </c>
      <c r="Q2483" s="97">
        <f t="shared" si="1080"/>
        <v>1370616174.1400001</v>
      </c>
    </row>
    <row r="2484" spans="1:17" ht="18.600000000000001" thickBot="1" x14ac:dyDescent="0.35">
      <c r="A2484" s="118" t="s">
        <v>451</v>
      </c>
      <c r="B2484" s="15" t="s">
        <v>333</v>
      </c>
      <c r="C2484" s="21"/>
      <c r="D2484" s="21"/>
      <c r="E2484" s="21"/>
      <c r="F2484" s="104" t="s">
        <v>334</v>
      </c>
      <c r="G2484" s="95">
        <f t="shared" si="1079"/>
        <v>2500000000</v>
      </c>
      <c r="H2484" s="95">
        <f t="shared" si="1079"/>
        <v>0</v>
      </c>
      <c r="I2484" s="95">
        <f t="shared" si="1079"/>
        <v>0</v>
      </c>
      <c r="J2484" s="95">
        <f t="shared" si="1079"/>
        <v>0</v>
      </c>
      <c r="K2484" s="95">
        <f t="shared" si="1079"/>
        <v>0</v>
      </c>
      <c r="L2484" s="95">
        <f t="shared" si="1074"/>
        <v>0</v>
      </c>
      <c r="M2484" s="95">
        <f>+M2485</f>
        <v>2500000000</v>
      </c>
      <c r="N2484" s="95">
        <f t="shared" si="1080"/>
        <v>1876277191.1700001</v>
      </c>
      <c r="O2484" s="95">
        <f t="shared" si="1080"/>
        <v>1854167554.6700001</v>
      </c>
      <c r="P2484" s="95">
        <f t="shared" si="1080"/>
        <v>1373618364.1400001</v>
      </c>
      <c r="Q2484" s="97">
        <f t="shared" si="1080"/>
        <v>1370616174.1400001</v>
      </c>
    </row>
    <row r="2485" spans="1:17" ht="18.600000000000001" thickBot="1" x14ac:dyDescent="0.35">
      <c r="A2485" s="118" t="s">
        <v>451</v>
      </c>
      <c r="B2485" s="20" t="s">
        <v>335</v>
      </c>
      <c r="C2485" s="21" t="s">
        <v>175</v>
      </c>
      <c r="D2485" s="21">
        <v>11</v>
      </c>
      <c r="E2485" s="21" t="s">
        <v>22</v>
      </c>
      <c r="F2485" s="88" t="s">
        <v>211</v>
      </c>
      <c r="G2485" s="90">
        <v>2500000000</v>
      </c>
      <c r="H2485" s="90">
        <v>0</v>
      </c>
      <c r="I2485" s="90">
        <v>0</v>
      </c>
      <c r="J2485" s="90">
        <v>0</v>
      </c>
      <c r="K2485" s="90">
        <v>0</v>
      </c>
      <c r="L2485" s="90">
        <f t="shared" si="1074"/>
        <v>0</v>
      </c>
      <c r="M2485" s="90">
        <f>+G2485+L2485</f>
        <v>2500000000</v>
      </c>
      <c r="N2485" s="90">
        <v>1876277191.1700001</v>
      </c>
      <c r="O2485" s="90">
        <v>1854167554.6700001</v>
      </c>
      <c r="P2485" s="90">
        <v>1373618364.1400001</v>
      </c>
      <c r="Q2485" s="91">
        <v>1370616174.1400001</v>
      </c>
    </row>
    <row r="2486" spans="1:17" ht="18.600000000000001" thickBot="1" x14ac:dyDescent="0.35">
      <c r="A2486" s="118" t="s">
        <v>451</v>
      </c>
      <c r="B2486" s="15" t="s">
        <v>336</v>
      </c>
      <c r="C2486" s="21"/>
      <c r="D2486" s="21"/>
      <c r="E2486" s="21"/>
      <c r="F2486" s="85" t="s">
        <v>337</v>
      </c>
      <c r="G2486" s="95">
        <f>+G2487</f>
        <v>177265214000</v>
      </c>
      <c r="H2486" s="95">
        <f>+H2487</f>
        <v>0</v>
      </c>
      <c r="I2486" s="95">
        <f>+I2487</f>
        <v>0</v>
      </c>
      <c r="J2486" s="95">
        <f>+J2487</f>
        <v>20000000000</v>
      </c>
      <c r="K2486" s="95">
        <f>+K2487</f>
        <v>20000000000</v>
      </c>
      <c r="L2486" s="95">
        <f t="shared" si="1074"/>
        <v>0</v>
      </c>
      <c r="M2486" s="95">
        <f>+M2487</f>
        <v>177265214000</v>
      </c>
      <c r="N2486" s="95">
        <f t="shared" ref="N2486:Q2486" si="1081">+N2487</f>
        <v>90199276986.600006</v>
      </c>
      <c r="O2486" s="95">
        <f t="shared" si="1081"/>
        <v>89764684412.600006</v>
      </c>
      <c r="P2486" s="95">
        <f t="shared" si="1081"/>
        <v>35578465007.879997</v>
      </c>
      <c r="Q2486" s="97">
        <f t="shared" si="1081"/>
        <v>35578465007.879997</v>
      </c>
    </row>
    <row r="2487" spans="1:17" ht="18.600000000000001" thickBot="1" x14ac:dyDescent="0.35">
      <c r="A2487" s="118" t="s">
        <v>451</v>
      </c>
      <c r="B2487" s="15" t="s">
        <v>338</v>
      </c>
      <c r="C2487" s="21"/>
      <c r="D2487" s="21"/>
      <c r="E2487" s="21"/>
      <c r="F2487" s="85" t="s">
        <v>204</v>
      </c>
      <c r="G2487" s="95">
        <f>+G2488+G2494</f>
        <v>177265214000</v>
      </c>
      <c r="H2487" s="95">
        <f>+H2488+H2494</f>
        <v>0</v>
      </c>
      <c r="I2487" s="95">
        <f>+I2488+I2494</f>
        <v>0</v>
      </c>
      <c r="J2487" s="95">
        <f>+J2488+J2494</f>
        <v>20000000000</v>
      </c>
      <c r="K2487" s="95">
        <f>+K2488+K2494</f>
        <v>20000000000</v>
      </c>
      <c r="L2487" s="95">
        <f t="shared" si="1074"/>
        <v>0</v>
      </c>
      <c r="M2487" s="95">
        <f>+M2488+M2494</f>
        <v>177265214000</v>
      </c>
      <c r="N2487" s="95">
        <f t="shared" ref="N2487:Q2487" si="1082">+N2488+N2494</f>
        <v>90199276986.600006</v>
      </c>
      <c r="O2487" s="95">
        <f t="shared" si="1082"/>
        <v>89764684412.600006</v>
      </c>
      <c r="P2487" s="95">
        <f t="shared" si="1082"/>
        <v>35578465007.879997</v>
      </c>
      <c r="Q2487" s="97">
        <f t="shared" si="1082"/>
        <v>35578465007.879997</v>
      </c>
    </row>
    <row r="2488" spans="1:17" ht="47.4" thickBot="1" x14ac:dyDescent="0.35">
      <c r="A2488" s="118" t="s">
        <v>451</v>
      </c>
      <c r="B2488" s="15" t="s">
        <v>339</v>
      </c>
      <c r="C2488" s="21"/>
      <c r="D2488" s="21"/>
      <c r="E2488" s="21"/>
      <c r="F2488" s="104" t="s">
        <v>340</v>
      </c>
      <c r="G2488" s="95">
        <f>+G2489</f>
        <v>176465214000</v>
      </c>
      <c r="H2488" s="95">
        <f>+H2489</f>
        <v>0</v>
      </c>
      <c r="I2488" s="95">
        <f>+I2489</f>
        <v>0</v>
      </c>
      <c r="J2488" s="95">
        <f>+J2489</f>
        <v>20000000000</v>
      </c>
      <c r="K2488" s="95">
        <f>+K2489</f>
        <v>20000000000</v>
      </c>
      <c r="L2488" s="95">
        <f t="shared" si="1074"/>
        <v>0</v>
      </c>
      <c r="M2488" s="95">
        <f>+M2489</f>
        <v>176465214000</v>
      </c>
      <c r="N2488" s="95">
        <f t="shared" ref="N2488:Q2488" si="1083">+N2489</f>
        <v>89668738128.25</v>
      </c>
      <c r="O2488" s="95">
        <f t="shared" si="1083"/>
        <v>89236723128.25</v>
      </c>
      <c r="P2488" s="95">
        <f t="shared" si="1083"/>
        <v>35221237799.729996</v>
      </c>
      <c r="Q2488" s="97">
        <f t="shared" si="1083"/>
        <v>35221237799.729996</v>
      </c>
    </row>
    <row r="2489" spans="1:17" ht="47.4" thickBot="1" x14ac:dyDescent="0.35">
      <c r="A2489" s="118" t="s">
        <v>451</v>
      </c>
      <c r="B2489" s="15" t="s">
        <v>341</v>
      </c>
      <c r="C2489" s="53"/>
      <c r="D2489" s="53"/>
      <c r="E2489" s="53"/>
      <c r="F2489" s="85" t="s">
        <v>340</v>
      </c>
      <c r="G2489" s="95">
        <f>+G2490+G2492</f>
        <v>176465214000</v>
      </c>
      <c r="H2489" s="95">
        <f>+H2490+H2492</f>
        <v>0</v>
      </c>
      <c r="I2489" s="95">
        <f>+I2490+I2492</f>
        <v>0</v>
      </c>
      <c r="J2489" s="95">
        <f>+J2490+J2492</f>
        <v>20000000000</v>
      </c>
      <c r="K2489" s="95">
        <f>+K2490+K2492</f>
        <v>20000000000</v>
      </c>
      <c r="L2489" s="95">
        <f t="shared" si="1074"/>
        <v>0</v>
      </c>
      <c r="M2489" s="95">
        <f>+M2490+M2492</f>
        <v>176465214000</v>
      </c>
      <c r="N2489" s="95">
        <f t="shared" ref="N2489:Q2489" si="1084">+N2490+N2492</f>
        <v>89668738128.25</v>
      </c>
      <c r="O2489" s="95">
        <f t="shared" si="1084"/>
        <v>89236723128.25</v>
      </c>
      <c r="P2489" s="95">
        <f t="shared" si="1084"/>
        <v>35221237799.729996</v>
      </c>
      <c r="Q2489" s="97">
        <f t="shared" si="1084"/>
        <v>35221237799.729996</v>
      </c>
    </row>
    <row r="2490" spans="1:17" ht="18.600000000000001" thickBot="1" x14ac:dyDescent="0.35">
      <c r="A2490" s="118" t="s">
        <v>451</v>
      </c>
      <c r="B2490" s="15" t="s">
        <v>342</v>
      </c>
      <c r="C2490" s="53"/>
      <c r="D2490" s="53"/>
      <c r="E2490" s="53"/>
      <c r="F2490" s="85" t="s">
        <v>343</v>
      </c>
      <c r="G2490" s="95">
        <f>+G2491</f>
        <v>114613483443</v>
      </c>
      <c r="H2490" s="95">
        <f>+H2491</f>
        <v>0</v>
      </c>
      <c r="I2490" s="95">
        <f>+I2491</f>
        <v>0</v>
      </c>
      <c r="J2490" s="95">
        <f>+J2491</f>
        <v>20000000000</v>
      </c>
      <c r="K2490" s="95">
        <f>+K2491</f>
        <v>0</v>
      </c>
      <c r="L2490" s="95">
        <f t="shared" si="1074"/>
        <v>20000000000</v>
      </c>
      <c r="M2490" s="95">
        <f>+M2491</f>
        <v>134613483443</v>
      </c>
      <c r="N2490" s="95">
        <f t="shared" ref="N2490:Q2490" si="1085">+N2491</f>
        <v>80892714470.25</v>
      </c>
      <c r="O2490" s="95">
        <f t="shared" si="1085"/>
        <v>80460699470.25</v>
      </c>
      <c r="P2490" s="95">
        <f t="shared" si="1085"/>
        <v>30836700402.25</v>
      </c>
      <c r="Q2490" s="97">
        <f t="shared" si="1085"/>
        <v>30836700402.25</v>
      </c>
    </row>
    <row r="2491" spans="1:17" ht="18.600000000000001" thickBot="1" x14ac:dyDescent="0.35">
      <c r="A2491" s="118" t="s">
        <v>451</v>
      </c>
      <c r="B2491" s="20" t="s">
        <v>344</v>
      </c>
      <c r="C2491" s="21" t="s">
        <v>21</v>
      </c>
      <c r="D2491" s="21">
        <v>20</v>
      </c>
      <c r="E2491" s="21" t="s">
        <v>22</v>
      </c>
      <c r="F2491" s="88" t="s">
        <v>211</v>
      </c>
      <c r="G2491" s="90">
        <v>114613483443</v>
      </c>
      <c r="H2491" s="90">
        <v>0</v>
      </c>
      <c r="I2491" s="90">
        <v>0</v>
      </c>
      <c r="J2491" s="90">
        <v>20000000000</v>
      </c>
      <c r="K2491" s="90">
        <v>0</v>
      </c>
      <c r="L2491" s="90">
        <f t="shared" si="1074"/>
        <v>20000000000</v>
      </c>
      <c r="M2491" s="90">
        <f>+G2491+L2491</f>
        <v>134613483443</v>
      </c>
      <c r="N2491" s="90">
        <v>80892714470.25</v>
      </c>
      <c r="O2491" s="90">
        <v>80460699470.25</v>
      </c>
      <c r="P2491" s="90">
        <v>30836700402.25</v>
      </c>
      <c r="Q2491" s="91">
        <v>30836700402.25</v>
      </c>
    </row>
    <row r="2492" spans="1:17" ht="18.600000000000001" thickBot="1" x14ac:dyDescent="0.35">
      <c r="A2492" s="118" t="s">
        <v>451</v>
      </c>
      <c r="B2492" s="15" t="s">
        <v>345</v>
      </c>
      <c r="C2492" s="21"/>
      <c r="D2492" s="21"/>
      <c r="E2492" s="21"/>
      <c r="F2492" s="85" t="s">
        <v>346</v>
      </c>
      <c r="G2492" s="95">
        <f>+G2493</f>
        <v>61851730557</v>
      </c>
      <c r="H2492" s="95">
        <f>+H2493</f>
        <v>0</v>
      </c>
      <c r="I2492" s="95">
        <f>+I2493</f>
        <v>0</v>
      </c>
      <c r="J2492" s="95">
        <f>+J2493</f>
        <v>0</v>
      </c>
      <c r="K2492" s="95">
        <f>+K2493</f>
        <v>20000000000</v>
      </c>
      <c r="L2492" s="95">
        <f t="shared" si="1074"/>
        <v>-20000000000</v>
      </c>
      <c r="M2492" s="95">
        <f>+M2493</f>
        <v>41851730557</v>
      </c>
      <c r="N2492" s="95">
        <f t="shared" ref="N2492:Q2492" si="1086">+N2493</f>
        <v>8776023658</v>
      </c>
      <c r="O2492" s="95">
        <f t="shared" si="1086"/>
        <v>8776023658</v>
      </c>
      <c r="P2492" s="95">
        <f t="shared" si="1086"/>
        <v>4384537397.4799995</v>
      </c>
      <c r="Q2492" s="97">
        <f t="shared" si="1086"/>
        <v>4384537397.4799995</v>
      </c>
    </row>
    <row r="2493" spans="1:17" ht="18.600000000000001" thickBot="1" x14ac:dyDescent="0.35">
      <c r="A2493" s="118" t="s">
        <v>451</v>
      </c>
      <c r="B2493" s="20" t="s">
        <v>347</v>
      </c>
      <c r="C2493" s="21" t="s">
        <v>21</v>
      </c>
      <c r="D2493" s="21">
        <v>20</v>
      </c>
      <c r="E2493" s="21" t="s">
        <v>22</v>
      </c>
      <c r="F2493" s="88" t="s">
        <v>211</v>
      </c>
      <c r="G2493" s="90">
        <v>61851730557</v>
      </c>
      <c r="H2493" s="90">
        <v>0</v>
      </c>
      <c r="I2493" s="90">
        <v>0</v>
      </c>
      <c r="J2493" s="90">
        <v>0</v>
      </c>
      <c r="K2493" s="90">
        <v>20000000000</v>
      </c>
      <c r="L2493" s="90">
        <f t="shared" si="1074"/>
        <v>-20000000000</v>
      </c>
      <c r="M2493" s="90">
        <f>+G2493+L2493</f>
        <v>41851730557</v>
      </c>
      <c r="N2493" s="90">
        <v>8776023658</v>
      </c>
      <c r="O2493" s="90">
        <v>8776023658</v>
      </c>
      <c r="P2493" s="90">
        <v>4384537397.4799995</v>
      </c>
      <c r="Q2493" s="91">
        <v>4384537397.4799995</v>
      </c>
    </row>
    <row r="2494" spans="1:17" ht="31.8" thickBot="1" x14ac:dyDescent="0.35">
      <c r="A2494" s="118" t="s">
        <v>451</v>
      </c>
      <c r="B2494" s="15" t="s">
        <v>348</v>
      </c>
      <c r="C2494" s="21"/>
      <c r="D2494" s="21"/>
      <c r="E2494" s="21"/>
      <c r="F2494" s="85" t="s">
        <v>349</v>
      </c>
      <c r="G2494" s="95">
        <f t="shared" ref="G2494:K2496" si="1087">+G2495</f>
        <v>800000000</v>
      </c>
      <c r="H2494" s="95">
        <f t="shared" si="1087"/>
        <v>0</v>
      </c>
      <c r="I2494" s="95">
        <f t="shared" si="1087"/>
        <v>0</v>
      </c>
      <c r="J2494" s="95">
        <f t="shared" si="1087"/>
        <v>0</v>
      </c>
      <c r="K2494" s="95">
        <f t="shared" si="1087"/>
        <v>0</v>
      </c>
      <c r="L2494" s="95">
        <f t="shared" si="1074"/>
        <v>0</v>
      </c>
      <c r="M2494" s="95">
        <f>+M2495</f>
        <v>800000000</v>
      </c>
      <c r="N2494" s="95">
        <f t="shared" ref="N2494:Q2496" si="1088">+N2495</f>
        <v>530538858.35000002</v>
      </c>
      <c r="O2494" s="95">
        <f t="shared" si="1088"/>
        <v>527961284.35000002</v>
      </c>
      <c r="P2494" s="95">
        <f t="shared" si="1088"/>
        <v>357227208.14999998</v>
      </c>
      <c r="Q2494" s="97">
        <f t="shared" si="1088"/>
        <v>357227208.14999998</v>
      </c>
    </row>
    <row r="2495" spans="1:17" ht="31.8" thickBot="1" x14ac:dyDescent="0.35">
      <c r="A2495" s="118" t="s">
        <v>451</v>
      </c>
      <c r="B2495" s="15" t="s">
        <v>350</v>
      </c>
      <c r="C2495" s="21"/>
      <c r="D2495" s="21"/>
      <c r="E2495" s="21"/>
      <c r="F2495" s="85" t="s">
        <v>349</v>
      </c>
      <c r="G2495" s="95">
        <f t="shared" si="1087"/>
        <v>800000000</v>
      </c>
      <c r="H2495" s="95">
        <f t="shared" si="1087"/>
        <v>0</v>
      </c>
      <c r="I2495" s="95">
        <f t="shared" si="1087"/>
        <v>0</v>
      </c>
      <c r="J2495" s="95">
        <f t="shared" si="1087"/>
        <v>0</v>
      </c>
      <c r="K2495" s="95">
        <f t="shared" si="1087"/>
        <v>0</v>
      </c>
      <c r="L2495" s="95">
        <f t="shared" si="1074"/>
        <v>0</v>
      </c>
      <c r="M2495" s="95">
        <f>+M2496</f>
        <v>800000000</v>
      </c>
      <c r="N2495" s="95">
        <f t="shared" si="1088"/>
        <v>530538858.35000002</v>
      </c>
      <c r="O2495" s="95">
        <f t="shared" si="1088"/>
        <v>527961284.35000002</v>
      </c>
      <c r="P2495" s="95">
        <f t="shared" si="1088"/>
        <v>357227208.14999998</v>
      </c>
      <c r="Q2495" s="97">
        <f t="shared" si="1088"/>
        <v>357227208.14999998</v>
      </c>
    </row>
    <row r="2496" spans="1:17" ht="18.600000000000001" thickBot="1" x14ac:dyDescent="0.35">
      <c r="A2496" s="118" t="s">
        <v>451</v>
      </c>
      <c r="B2496" s="15" t="s">
        <v>351</v>
      </c>
      <c r="C2496" s="21"/>
      <c r="D2496" s="21"/>
      <c r="E2496" s="21"/>
      <c r="F2496" s="85" t="s">
        <v>334</v>
      </c>
      <c r="G2496" s="86">
        <f t="shared" si="1087"/>
        <v>800000000</v>
      </c>
      <c r="H2496" s="86">
        <f t="shared" si="1087"/>
        <v>0</v>
      </c>
      <c r="I2496" s="86">
        <f t="shared" si="1087"/>
        <v>0</v>
      </c>
      <c r="J2496" s="86">
        <f t="shared" si="1087"/>
        <v>0</v>
      </c>
      <c r="K2496" s="86">
        <f t="shared" si="1087"/>
        <v>0</v>
      </c>
      <c r="L2496" s="86">
        <f t="shared" si="1074"/>
        <v>0</v>
      </c>
      <c r="M2496" s="86">
        <f>+M2497</f>
        <v>800000000</v>
      </c>
      <c r="N2496" s="86">
        <f t="shared" si="1088"/>
        <v>530538858.35000002</v>
      </c>
      <c r="O2496" s="86">
        <f t="shared" si="1088"/>
        <v>527961284.35000002</v>
      </c>
      <c r="P2496" s="86">
        <f t="shared" si="1088"/>
        <v>357227208.14999998</v>
      </c>
      <c r="Q2496" s="87">
        <f t="shared" si="1088"/>
        <v>357227208.14999998</v>
      </c>
    </row>
    <row r="2497" spans="1:17" ht="18.600000000000001" thickBot="1" x14ac:dyDescent="0.35">
      <c r="A2497" s="118" t="s">
        <v>451</v>
      </c>
      <c r="B2497" s="20" t="s">
        <v>352</v>
      </c>
      <c r="C2497" s="21" t="s">
        <v>175</v>
      </c>
      <c r="D2497" s="21">
        <v>11</v>
      </c>
      <c r="E2497" s="21" t="s">
        <v>22</v>
      </c>
      <c r="F2497" s="88" t="s">
        <v>211</v>
      </c>
      <c r="G2497" s="90">
        <v>800000000</v>
      </c>
      <c r="H2497" s="90">
        <v>0</v>
      </c>
      <c r="I2497" s="90">
        <v>0</v>
      </c>
      <c r="J2497" s="90">
        <v>0</v>
      </c>
      <c r="K2497" s="90">
        <v>0</v>
      </c>
      <c r="L2497" s="90">
        <f t="shared" si="1074"/>
        <v>0</v>
      </c>
      <c r="M2497" s="90">
        <f>+G2497+L2497</f>
        <v>800000000</v>
      </c>
      <c r="N2497" s="90">
        <v>530538858.35000002</v>
      </c>
      <c r="O2497" s="90">
        <v>527961284.35000002</v>
      </c>
      <c r="P2497" s="90">
        <v>357227208.14999998</v>
      </c>
      <c r="Q2497" s="91">
        <v>357227208.14999998</v>
      </c>
    </row>
    <row r="2498" spans="1:17" ht="18.600000000000001" thickBot="1" x14ac:dyDescent="0.35">
      <c r="A2498" s="118" t="s">
        <v>451</v>
      </c>
      <c r="B2498" s="15" t="s">
        <v>353</v>
      </c>
      <c r="C2498" s="21"/>
      <c r="D2498" s="21"/>
      <c r="E2498" s="21"/>
      <c r="F2498" s="85" t="s">
        <v>354</v>
      </c>
      <c r="G2498" s="93">
        <f>+G2499</f>
        <v>4650000000</v>
      </c>
      <c r="H2498" s="93">
        <f>+H2499</f>
        <v>0</v>
      </c>
      <c r="I2498" s="93">
        <f>+I2499</f>
        <v>0</v>
      </c>
      <c r="J2498" s="93">
        <f>+J2499</f>
        <v>0</v>
      </c>
      <c r="K2498" s="93">
        <f>+K2499</f>
        <v>0</v>
      </c>
      <c r="L2498" s="93">
        <f t="shared" si="1074"/>
        <v>0</v>
      </c>
      <c r="M2498" s="93">
        <f>+M2499</f>
        <v>4650000000</v>
      </c>
      <c r="N2498" s="93">
        <f t="shared" ref="N2498:Q2498" si="1089">+N2499</f>
        <v>3639486402.8499999</v>
      </c>
      <c r="O2498" s="93">
        <f t="shared" si="1089"/>
        <v>3600541438.8499999</v>
      </c>
      <c r="P2498" s="93">
        <f t="shared" si="1089"/>
        <v>1920896889.02</v>
      </c>
      <c r="Q2498" s="105">
        <f t="shared" si="1089"/>
        <v>1917011467.02</v>
      </c>
    </row>
    <row r="2499" spans="1:17" ht="18.600000000000001" thickBot="1" x14ac:dyDescent="0.35">
      <c r="A2499" s="118" t="s">
        <v>451</v>
      </c>
      <c r="B2499" s="15" t="s">
        <v>355</v>
      </c>
      <c r="C2499" s="21"/>
      <c r="D2499" s="21"/>
      <c r="E2499" s="21"/>
      <c r="F2499" s="104" t="s">
        <v>204</v>
      </c>
      <c r="G2499" s="93">
        <f>G2500+G2505</f>
        <v>4650000000</v>
      </c>
      <c r="H2499" s="93">
        <f>H2500+H2505</f>
        <v>0</v>
      </c>
      <c r="I2499" s="93">
        <f>I2500+I2505</f>
        <v>0</v>
      </c>
      <c r="J2499" s="93">
        <f>J2500+J2505</f>
        <v>0</v>
      </c>
      <c r="K2499" s="93">
        <f>K2500+K2505</f>
        <v>0</v>
      </c>
      <c r="L2499" s="93">
        <f t="shared" si="1074"/>
        <v>0</v>
      </c>
      <c r="M2499" s="93">
        <f>M2500+M2505</f>
        <v>4650000000</v>
      </c>
      <c r="N2499" s="93">
        <f t="shared" ref="N2499:Q2499" si="1090">N2500+N2505</f>
        <v>3639486402.8499999</v>
      </c>
      <c r="O2499" s="93">
        <f t="shared" si="1090"/>
        <v>3600541438.8499999</v>
      </c>
      <c r="P2499" s="93">
        <f t="shared" si="1090"/>
        <v>1920896889.02</v>
      </c>
      <c r="Q2499" s="105">
        <f t="shared" si="1090"/>
        <v>1917011467.02</v>
      </c>
    </row>
    <row r="2500" spans="1:17" ht="31.8" thickBot="1" x14ac:dyDescent="0.35">
      <c r="A2500" s="118" t="s">
        <v>451</v>
      </c>
      <c r="B2500" s="15" t="s">
        <v>356</v>
      </c>
      <c r="C2500" s="53"/>
      <c r="D2500" s="53"/>
      <c r="E2500" s="53"/>
      <c r="F2500" s="85" t="s">
        <v>359</v>
      </c>
      <c r="G2500" s="93">
        <f>G2501</f>
        <v>1000000000</v>
      </c>
      <c r="H2500" s="93">
        <f>H2501</f>
        <v>0</v>
      </c>
      <c r="I2500" s="93">
        <f>I2501</f>
        <v>0</v>
      </c>
      <c r="J2500" s="93">
        <f>J2501</f>
        <v>0</v>
      </c>
      <c r="K2500" s="93">
        <f>K2501</f>
        <v>0</v>
      </c>
      <c r="L2500" s="93">
        <f t="shared" si="1074"/>
        <v>0</v>
      </c>
      <c r="M2500" s="93">
        <f>M2501</f>
        <v>1000000000</v>
      </c>
      <c r="N2500" s="93">
        <f t="shared" ref="N2500:Q2500" si="1091">N2501</f>
        <v>918161665.51999998</v>
      </c>
      <c r="O2500" s="93">
        <f t="shared" si="1091"/>
        <v>918127745.51999998</v>
      </c>
      <c r="P2500" s="93">
        <f t="shared" si="1091"/>
        <v>1665.52</v>
      </c>
      <c r="Q2500" s="105">
        <f t="shared" si="1091"/>
        <v>1665.52</v>
      </c>
    </row>
    <row r="2501" spans="1:17" ht="31.8" thickBot="1" x14ac:dyDescent="0.35">
      <c r="A2501" s="118" t="s">
        <v>451</v>
      </c>
      <c r="B2501" s="15" t="s">
        <v>358</v>
      </c>
      <c r="C2501" s="53"/>
      <c r="D2501" s="53"/>
      <c r="E2501" s="53"/>
      <c r="F2501" s="85" t="s">
        <v>359</v>
      </c>
      <c r="G2501" s="93">
        <f>+G2502</f>
        <v>1000000000</v>
      </c>
      <c r="H2501" s="93">
        <f>+H2502</f>
        <v>0</v>
      </c>
      <c r="I2501" s="93">
        <f>+I2502</f>
        <v>0</v>
      </c>
      <c r="J2501" s="93">
        <f>+J2502</f>
        <v>0</v>
      </c>
      <c r="K2501" s="93">
        <f>+K2502</f>
        <v>0</v>
      </c>
      <c r="L2501" s="93">
        <f t="shared" si="1074"/>
        <v>0</v>
      </c>
      <c r="M2501" s="93">
        <f>+M2502</f>
        <v>1000000000</v>
      </c>
      <c r="N2501" s="93">
        <f t="shared" ref="N2501:Q2501" si="1092">+N2502</f>
        <v>918161665.51999998</v>
      </c>
      <c r="O2501" s="93">
        <f t="shared" si="1092"/>
        <v>918127745.51999998</v>
      </c>
      <c r="P2501" s="93">
        <f t="shared" si="1092"/>
        <v>1665.52</v>
      </c>
      <c r="Q2501" s="105">
        <f t="shared" si="1092"/>
        <v>1665.52</v>
      </c>
    </row>
    <row r="2502" spans="1:17" ht="18.600000000000001" thickBot="1" x14ac:dyDescent="0.35">
      <c r="A2502" s="118" t="s">
        <v>451</v>
      </c>
      <c r="B2502" s="15" t="s">
        <v>360</v>
      </c>
      <c r="C2502" s="21"/>
      <c r="D2502" s="21"/>
      <c r="E2502" s="21"/>
      <c r="F2502" s="85" t="s">
        <v>361</v>
      </c>
      <c r="G2502" s="93">
        <f>+G2503+G2504</f>
        <v>1000000000</v>
      </c>
      <c r="H2502" s="93">
        <f>+H2503+H2504</f>
        <v>0</v>
      </c>
      <c r="I2502" s="93">
        <f>+I2503+I2504</f>
        <v>0</v>
      </c>
      <c r="J2502" s="93">
        <f>+J2503+J2504</f>
        <v>0</v>
      </c>
      <c r="K2502" s="93">
        <f>+K2503+K2504</f>
        <v>0</v>
      </c>
      <c r="L2502" s="93">
        <f t="shared" si="1074"/>
        <v>0</v>
      </c>
      <c r="M2502" s="93">
        <f>+M2503+M2504</f>
        <v>1000000000</v>
      </c>
      <c r="N2502" s="93">
        <f t="shared" ref="N2502:Q2502" si="1093">+N2503+N2504</f>
        <v>918161665.51999998</v>
      </c>
      <c r="O2502" s="93">
        <f t="shared" si="1093"/>
        <v>918127745.51999998</v>
      </c>
      <c r="P2502" s="93">
        <f t="shared" si="1093"/>
        <v>1665.52</v>
      </c>
      <c r="Q2502" s="105">
        <f t="shared" si="1093"/>
        <v>1665.52</v>
      </c>
    </row>
    <row r="2503" spans="1:17" ht="18.600000000000001" thickBot="1" x14ac:dyDescent="0.35">
      <c r="A2503" s="118" t="s">
        <v>451</v>
      </c>
      <c r="B2503" s="20" t="s">
        <v>362</v>
      </c>
      <c r="C2503" s="21" t="s">
        <v>175</v>
      </c>
      <c r="D2503" s="21">
        <v>11</v>
      </c>
      <c r="E2503" s="21" t="s">
        <v>22</v>
      </c>
      <c r="F2503" s="88" t="s">
        <v>211</v>
      </c>
      <c r="G2503" s="106">
        <v>500000000</v>
      </c>
      <c r="H2503" s="90">
        <v>0</v>
      </c>
      <c r="I2503" s="90">
        <v>0</v>
      </c>
      <c r="J2503" s="90">
        <v>0</v>
      </c>
      <c r="K2503" s="90">
        <v>0</v>
      </c>
      <c r="L2503" s="90">
        <f t="shared" si="1074"/>
        <v>0</v>
      </c>
      <c r="M2503" s="90">
        <f>+G2503+L2503</f>
        <v>500000000</v>
      </c>
      <c r="N2503" s="90">
        <v>418161665.51999998</v>
      </c>
      <c r="O2503" s="90">
        <v>418138739.51999998</v>
      </c>
      <c r="P2503" s="90">
        <v>1665.52</v>
      </c>
      <c r="Q2503" s="91">
        <v>1665.52</v>
      </c>
    </row>
    <row r="2504" spans="1:17" ht="18.600000000000001" thickBot="1" x14ac:dyDescent="0.35">
      <c r="A2504" s="118" t="s">
        <v>451</v>
      </c>
      <c r="B2504" s="59" t="s">
        <v>362</v>
      </c>
      <c r="C2504" s="60" t="s">
        <v>175</v>
      </c>
      <c r="D2504" s="53">
        <v>54</v>
      </c>
      <c r="E2504" s="53" t="s">
        <v>22</v>
      </c>
      <c r="F2504" s="108" t="s">
        <v>211</v>
      </c>
      <c r="G2504" s="106">
        <v>500000000</v>
      </c>
      <c r="H2504" s="90">
        <v>0</v>
      </c>
      <c r="I2504" s="90">
        <v>0</v>
      </c>
      <c r="J2504" s="90">
        <v>0</v>
      </c>
      <c r="K2504" s="90">
        <v>0</v>
      </c>
      <c r="L2504" s="90">
        <f t="shared" si="1074"/>
        <v>0</v>
      </c>
      <c r="M2504" s="90">
        <f>+G2504+L2504</f>
        <v>500000000</v>
      </c>
      <c r="N2504" s="92">
        <v>500000000</v>
      </c>
      <c r="O2504" s="92">
        <v>499989006</v>
      </c>
      <c r="P2504" s="92">
        <v>0</v>
      </c>
      <c r="Q2504" s="98">
        <v>0</v>
      </c>
    </row>
    <row r="2505" spans="1:17" ht="31.8" thickBot="1" x14ac:dyDescent="0.35">
      <c r="A2505" s="118" t="s">
        <v>451</v>
      </c>
      <c r="B2505" s="15" t="s">
        <v>363</v>
      </c>
      <c r="C2505" s="53"/>
      <c r="D2505" s="53"/>
      <c r="E2505" s="53"/>
      <c r="F2505" s="85" t="s">
        <v>364</v>
      </c>
      <c r="G2505" s="95">
        <f t="shared" ref="G2505:K2507" si="1094">+G2506</f>
        <v>3650000000</v>
      </c>
      <c r="H2505" s="95">
        <f t="shared" si="1094"/>
        <v>0</v>
      </c>
      <c r="I2505" s="95">
        <f t="shared" si="1094"/>
        <v>0</v>
      </c>
      <c r="J2505" s="95">
        <f t="shared" si="1094"/>
        <v>0</v>
      </c>
      <c r="K2505" s="95">
        <f t="shared" si="1094"/>
        <v>0</v>
      </c>
      <c r="L2505" s="95">
        <f t="shared" si="1074"/>
        <v>0</v>
      </c>
      <c r="M2505" s="95">
        <f>+M2506</f>
        <v>3650000000</v>
      </c>
      <c r="N2505" s="95">
        <f t="shared" ref="N2505:Q2507" si="1095">+N2506</f>
        <v>2721324737.3299999</v>
      </c>
      <c r="O2505" s="95">
        <f t="shared" si="1095"/>
        <v>2682413693.3299999</v>
      </c>
      <c r="P2505" s="95">
        <f t="shared" si="1095"/>
        <v>1920895223.5</v>
      </c>
      <c r="Q2505" s="97">
        <f t="shared" si="1095"/>
        <v>1917009801.5</v>
      </c>
    </row>
    <row r="2506" spans="1:17" ht="31.8" thickBot="1" x14ac:dyDescent="0.35">
      <c r="A2506" s="118" t="s">
        <v>451</v>
      </c>
      <c r="B2506" s="15" t="s">
        <v>365</v>
      </c>
      <c r="C2506" s="53"/>
      <c r="D2506" s="53"/>
      <c r="E2506" s="53"/>
      <c r="F2506" s="85" t="s">
        <v>364</v>
      </c>
      <c r="G2506" s="95">
        <f t="shared" si="1094"/>
        <v>3650000000</v>
      </c>
      <c r="H2506" s="95">
        <f t="shared" si="1094"/>
        <v>0</v>
      </c>
      <c r="I2506" s="95">
        <f t="shared" si="1094"/>
        <v>0</v>
      </c>
      <c r="J2506" s="95">
        <f t="shared" si="1094"/>
        <v>0</v>
      </c>
      <c r="K2506" s="95">
        <f t="shared" si="1094"/>
        <v>0</v>
      </c>
      <c r="L2506" s="95">
        <f t="shared" si="1074"/>
        <v>0</v>
      </c>
      <c r="M2506" s="95">
        <f>+M2507</f>
        <v>3650000000</v>
      </c>
      <c r="N2506" s="95">
        <f t="shared" si="1095"/>
        <v>2721324737.3299999</v>
      </c>
      <c r="O2506" s="95">
        <f t="shared" si="1095"/>
        <v>2682413693.3299999</v>
      </c>
      <c r="P2506" s="95">
        <f t="shared" si="1095"/>
        <v>1920895223.5</v>
      </c>
      <c r="Q2506" s="97">
        <f t="shared" si="1095"/>
        <v>1917009801.5</v>
      </c>
    </row>
    <row r="2507" spans="1:17" ht="18.600000000000001" thickBot="1" x14ac:dyDescent="0.35">
      <c r="A2507" s="118" t="s">
        <v>451</v>
      </c>
      <c r="B2507" s="15" t="s">
        <v>366</v>
      </c>
      <c r="C2507" s="53"/>
      <c r="D2507" s="53"/>
      <c r="E2507" s="53"/>
      <c r="F2507" s="85" t="s">
        <v>334</v>
      </c>
      <c r="G2507" s="95">
        <f t="shared" si="1094"/>
        <v>3650000000</v>
      </c>
      <c r="H2507" s="95">
        <f t="shared" si="1094"/>
        <v>0</v>
      </c>
      <c r="I2507" s="95">
        <f t="shared" si="1094"/>
        <v>0</v>
      </c>
      <c r="J2507" s="95">
        <f t="shared" si="1094"/>
        <v>0</v>
      </c>
      <c r="K2507" s="95">
        <f t="shared" si="1094"/>
        <v>0</v>
      </c>
      <c r="L2507" s="95">
        <f t="shared" si="1074"/>
        <v>0</v>
      </c>
      <c r="M2507" s="95">
        <f>+M2508</f>
        <v>3650000000</v>
      </c>
      <c r="N2507" s="95">
        <f t="shared" si="1095"/>
        <v>2721324737.3299999</v>
      </c>
      <c r="O2507" s="95">
        <f t="shared" si="1095"/>
        <v>2682413693.3299999</v>
      </c>
      <c r="P2507" s="95">
        <f t="shared" si="1095"/>
        <v>1920895223.5</v>
      </c>
      <c r="Q2507" s="97">
        <f t="shared" si="1095"/>
        <v>1917009801.5</v>
      </c>
    </row>
    <row r="2508" spans="1:17" ht="18.600000000000001" thickBot="1" x14ac:dyDescent="0.35">
      <c r="A2508" s="118" t="s">
        <v>451</v>
      </c>
      <c r="B2508" s="20" t="s">
        <v>367</v>
      </c>
      <c r="C2508" s="21" t="s">
        <v>175</v>
      </c>
      <c r="D2508" s="21">
        <v>11</v>
      </c>
      <c r="E2508" s="21" t="s">
        <v>22</v>
      </c>
      <c r="F2508" s="88" t="s">
        <v>211</v>
      </c>
      <c r="G2508" s="90">
        <v>3650000000</v>
      </c>
      <c r="H2508" s="90">
        <v>0</v>
      </c>
      <c r="I2508" s="90">
        <v>0</v>
      </c>
      <c r="J2508" s="90">
        <v>0</v>
      </c>
      <c r="K2508" s="90">
        <v>0</v>
      </c>
      <c r="L2508" s="90">
        <f t="shared" si="1074"/>
        <v>0</v>
      </c>
      <c r="M2508" s="90">
        <f>+G2508+L2508</f>
        <v>3650000000</v>
      </c>
      <c r="N2508" s="90">
        <v>2721324737.3299999</v>
      </c>
      <c r="O2508" s="90">
        <v>2682413693.3299999</v>
      </c>
      <c r="P2508" s="90">
        <v>1920895223.5</v>
      </c>
      <c r="Q2508" s="91">
        <v>1917009801.5</v>
      </c>
    </row>
    <row r="2509" spans="1:17" ht="31.8" thickBot="1" x14ac:dyDescent="0.35">
      <c r="A2509" s="118" t="s">
        <v>451</v>
      </c>
      <c r="B2509" s="63" t="s">
        <v>368</v>
      </c>
      <c r="C2509" s="55"/>
      <c r="D2509" s="55"/>
      <c r="E2509" s="55"/>
      <c r="F2509" s="104" t="s">
        <v>369</v>
      </c>
      <c r="G2509" s="94">
        <f>+G2510</f>
        <v>39914957829</v>
      </c>
      <c r="H2509" s="94">
        <f>+H2510</f>
        <v>0</v>
      </c>
      <c r="I2509" s="94">
        <f>+I2510</f>
        <v>0</v>
      </c>
      <c r="J2509" s="94">
        <f>+J2510</f>
        <v>7388884022</v>
      </c>
      <c r="K2509" s="94">
        <f>+K2510</f>
        <v>7388884022</v>
      </c>
      <c r="L2509" s="94">
        <f t="shared" si="1074"/>
        <v>0</v>
      </c>
      <c r="M2509" s="94">
        <f>+M2510</f>
        <v>39914957829</v>
      </c>
      <c r="N2509" s="94">
        <f t="shared" ref="N2509:Q2509" si="1096">+N2510</f>
        <v>29860304966.120003</v>
      </c>
      <c r="O2509" s="94">
        <f t="shared" si="1096"/>
        <v>27227648569.57</v>
      </c>
      <c r="P2509" s="94">
        <f t="shared" si="1096"/>
        <v>8256776863.460001</v>
      </c>
      <c r="Q2509" s="96">
        <f t="shared" si="1096"/>
        <v>8252779799.460001</v>
      </c>
    </row>
    <row r="2510" spans="1:17" ht="18.600000000000001" thickBot="1" x14ac:dyDescent="0.35">
      <c r="A2510" s="118" t="s">
        <v>451</v>
      </c>
      <c r="B2510" s="63" t="s">
        <v>370</v>
      </c>
      <c r="C2510" s="55"/>
      <c r="D2510" s="55"/>
      <c r="E2510" s="55"/>
      <c r="F2510" s="104" t="s">
        <v>204</v>
      </c>
      <c r="G2510" s="94">
        <f>+G2511+G2515+G2522+G2527</f>
        <v>39914957829</v>
      </c>
      <c r="H2510" s="94">
        <f>+H2511+H2515+H2522+H2527</f>
        <v>0</v>
      </c>
      <c r="I2510" s="94">
        <f>+I2511+I2515+I2522+I2527</f>
        <v>0</v>
      </c>
      <c r="J2510" s="94">
        <f>+J2511+J2515+J2522+J2527</f>
        <v>7388884022</v>
      </c>
      <c r="K2510" s="94">
        <f>+K2511+K2515+K2522+K2527</f>
        <v>7388884022</v>
      </c>
      <c r="L2510" s="94">
        <f t="shared" si="1074"/>
        <v>0</v>
      </c>
      <c r="M2510" s="94">
        <f>+M2511+M2515+M2522+M2527</f>
        <v>39914957829</v>
      </c>
      <c r="N2510" s="94">
        <f t="shared" ref="N2510:Q2510" si="1097">+N2511+N2515+N2522+N2527</f>
        <v>29860304966.120003</v>
      </c>
      <c r="O2510" s="94">
        <f t="shared" si="1097"/>
        <v>27227648569.57</v>
      </c>
      <c r="P2510" s="94">
        <f t="shared" si="1097"/>
        <v>8256776863.460001</v>
      </c>
      <c r="Q2510" s="96">
        <f t="shared" si="1097"/>
        <v>8252779799.460001</v>
      </c>
    </row>
    <row r="2511" spans="1:17" ht="47.4" thickBot="1" x14ac:dyDescent="0.35">
      <c r="A2511" s="118" t="s">
        <v>451</v>
      </c>
      <c r="B2511" s="56" t="s">
        <v>371</v>
      </c>
      <c r="C2511" s="55"/>
      <c r="D2511" s="55"/>
      <c r="E2511" s="55"/>
      <c r="F2511" s="104" t="s">
        <v>374</v>
      </c>
      <c r="G2511" s="94">
        <f t="shared" ref="G2511:K2513" si="1098">+G2512</f>
        <v>50000000</v>
      </c>
      <c r="H2511" s="94">
        <f t="shared" si="1098"/>
        <v>0</v>
      </c>
      <c r="I2511" s="94">
        <f t="shared" si="1098"/>
        <v>0</v>
      </c>
      <c r="J2511" s="94">
        <f t="shared" si="1098"/>
        <v>0</v>
      </c>
      <c r="K2511" s="94">
        <f t="shared" si="1098"/>
        <v>0</v>
      </c>
      <c r="L2511" s="94">
        <f t="shared" si="1074"/>
        <v>0</v>
      </c>
      <c r="M2511" s="94">
        <f>+M2512</f>
        <v>50000000</v>
      </c>
      <c r="N2511" s="94">
        <f t="shared" ref="N2511:Q2513" si="1099">+N2512</f>
        <v>46242600.390000001</v>
      </c>
      <c r="O2511" s="94">
        <f t="shared" si="1099"/>
        <v>16242400.390000001</v>
      </c>
      <c r="P2511" s="94">
        <f t="shared" si="1099"/>
        <v>3897340.39</v>
      </c>
      <c r="Q2511" s="96">
        <f t="shared" si="1099"/>
        <v>3897340.39</v>
      </c>
    </row>
    <row r="2512" spans="1:17" ht="47.4" thickBot="1" x14ac:dyDescent="0.35">
      <c r="A2512" s="118" t="s">
        <v>451</v>
      </c>
      <c r="B2512" s="56" t="s">
        <v>373</v>
      </c>
      <c r="C2512" s="55"/>
      <c r="D2512" s="55"/>
      <c r="E2512" s="55"/>
      <c r="F2512" s="104" t="s">
        <v>374</v>
      </c>
      <c r="G2512" s="94">
        <f t="shared" si="1098"/>
        <v>50000000</v>
      </c>
      <c r="H2512" s="94">
        <f t="shared" si="1098"/>
        <v>0</v>
      </c>
      <c r="I2512" s="94">
        <f t="shared" si="1098"/>
        <v>0</v>
      </c>
      <c r="J2512" s="94">
        <f t="shared" si="1098"/>
        <v>0</v>
      </c>
      <c r="K2512" s="94">
        <f t="shared" si="1098"/>
        <v>0</v>
      </c>
      <c r="L2512" s="94">
        <f t="shared" si="1074"/>
        <v>0</v>
      </c>
      <c r="M2512" s="94">
        <f>+M2513</f>
        <v>50000000</v>
      </c>
      <c r="N2512" s="94">
        <f t="shared" si="1099"/>
        <v>46242600.390000001</v>
      </c>
      <c r="O2512" s="94">
        <f t="shared" si="1099"/>
        <v>16242400.390000001</v>
      </c>
      <c r="P2512" s="94">
        <f t="shared" si="1099"/>
        <v>3897340.39</v>
      </c>
      <c r="Q2512" s="96">
        <f t="shared" si="1099"/>
        <v>3897340.39</v>
      </c>
    </row>
    <row r="2513" spans="1:17" ht="31.8" thickBot="1" x14ac:dyDescent="0.35">
      <c r="A2513" s="118" t="s">
        <v>451</v>
      </c>
      <c r="B2513" s="56" t="s">
        <v>375</v>
      </c>
      <c r="C2513" s="55"/>
      <c r="D2513" s="55"/>
      <c r="E2513" s="55"/>
      <c r="F2513" s="104" t="s">
        <v>376</v>
      </c>
      <c r="G2513" s="94">
        <f t="shared" si="1098"/>
        <v>50000000</v>
      </c>
      <c r="H2513" s="94">
        <f t="shared" si="1098"/>
        <v>0</v>
      </c>
      <c r="I2513" s="94">
        <f t="shared" si="1098"/>
        <v>0</v>
      </c>
      <c r="J2513" s="94">
        <f t="shared" si="1098"/>
        <v>0</v>
      </c>
      <c r="K2513" s="94">
        <f t="shared" si="1098"/>
        <v>0</v>
      </c>
      <c r="L2513" s="94">
        <f t="shared" si="1074"/>
        <v>0</v>
      </c>
      <c r="M2513" s="94">
        <f>+M2514</f>
        <v>50000000</v>
      </c>
      <c r="N2513" s="94">
        <f t="shared" si="1099"/>
        <v>46242600.390000001</v>
      </c>
      <c r="O2513" s="94">
        <f t="shared" si="1099"/>
        <v>16242400.390000001</v>
      </c>
      <c r="P2513" s="94">
        <f t="shared" si="1099"/>
        <v>3897340.39</v>
      </c>
      <c r="Q2513" s="96">
        <f t="shared" si="1099"/>
        <v>3897340.39</v>
      </c>
    </row>
    <row r="2514" spans="1:17" ht="18.600000000000001" thickBot="1" x14ac:dyDescent="0.35">
      <c r="A2514" s="118" t="s">
        <v>451</v>
      </c>
      <c r="B2514" s="20" t="s">
        <v>377</v>
      </c>
      <c r="C2514" s="60" t="s">
        <v>175</v>
      </c>
      <c r="D2514" s="21">
        <v>54</v>
      </c>
      <c r="E2514" s="21" t="s">
        <v>22</v>
      </c>
      <c r="F2514" s="88" t="s">
        <v>211</v>
      </c>
      <c r="G2514" s="90">
        <v>50000000</v>
      </c>
      <c r="H2514" s="90">
        <v>0</v>
      </c>
      <c r="I2514" s="90">
        <v>0</v>
      </c>
      <c r="J2514" s="90">
        <v>0</v>
      </c>
      <c r="K2514" s="90">
        <v>0</v>
      </c>
      <c r="L2514" s="90">
        <f t="shared" si="1074"/>
        <v>0</v>
      </c>
      <c r="M2514" s="90">
        <f>+G2514+L2514</f>
        <v>50000000</v>
      </c>
      <c r="N2514" s="90">
        <v>46242600.390000001</v>
      </c>
      <c r="O2514" s="90">
        <v>16242400.390000001</v>
      </c>
      <c r="P2514" s="90">
        <v>3897340.39</v>
      </c>
      <c r="Q2514" s="91">
        <v>3897340.39</v>
      </c>
    </row>
    <row r="2515" spans="1:17" ht="47.4" thickBot="1" x14ac:dyDescent="0.35">
      <c r="A2515" s="118" t="s">
        <v>451</v>
      </c>
      <c r="B2515" s="56" t="s">
        <v>378</v>
      </c>
      <c r="C2515" s="53"/>
      <c r="D2515" s="53"/>
      <c r="E2515" s="53"/>
      <c r="F2515" s="104" t="s">
        <v>381</v>
      </c>
      <c r="G2515" s="93">
        <f>+G2516</f>
        <v>34364957829</v>
      </c>
      <c r="H2515" s="94">
        <f>+H2516</f>
        <v>0</v>
      </c>
      <c r="I2515" s="94">
        <f>+I2516</f>
        <v>0</v>
      </c>
      <c r="J2515" s="94">
        <f>+J2516</f>
        <v>7388884022</v>
      </c>
      <c r="K2515" s="94">
        <f>+K2516</f>
        <v>7388884022</v>
      </c>
      <c r="L2515" s="94">
        <f t="shared" si="1074"/>
        <v>0</v>
      </c>
      <c r="M2515" s="95">
        <f>+G2515+L2515</f>
        <v>34364957829</v>
      </c>
      <c r="N2515" s="94">
        <f>+N2516</f>
        <v>24462964858.220001</v>
      </c>
      <c r="O2515" s="94">
        <f>+O2516</f>
        <v>22832561706.23</v>
      </c>
      <c r="P2515" s="94">
        <f>+P2516</f>
        <v>5368259996.1199999</v>
      </c>
      <c r="Q2515" s="96">
        <f>+Q2516</f>
        <v>5364262932.1199999</v>
      </c>
    </row>
    <row r="2516" spans="1:17" ht="47.4" thickBot="1" x14ac:dyDescent="0.35">
      <c r="A2516" s="118" t="s">
        <v>451</v>
      </c>
      <c r="B2516" s="56" t="s">
        <v>380</v>
      </c>
      <c r="C2516" s="53"/>
      <c r="D2516" s="53"/>
      <c r="E2516" s="53"/>
      <c r="F2516" s="104" t="s">
        <v>381</v>
      </c>
      <c r="G2516" s="94">
        <f>G2517+G2520</f>
        <v>34364957829</v>
      </c>
      <c r="H2516" s="94">
        <f>H2517+H2520</f>
        <v>0</v>
      </c>
      <c r="I2516" s="94">
        <f>I2517+I2520</f>
        <v>0</v>
      </c>
      <c r="J2516" s="94">
        <f>J2517+J2520</f>
        <v>7388884022</v>
      </c>
      <c r="K2516" s="94">
        <f>K2517+K2520</f>
        <v>7388884022</v>
      </c>
      <c r="L2516" s="94">
        <f t="shared" si="1074"/>
        <v>0</v>
      </c>
      <c r="M2516" s="94">
        <f>M2517+M2520</f>
        <v>34364957829</v>
      </c>
      <c r="N2516" s="94">
        <f t="shared" ref="N2516:Q2516" si="1100">N2517+N2520</f>
        <v>24462964858.220001</v>
      </c>
      <c r="O2516" s="94">
        <f t="shared" si="1100"/>
        <v>22832561706.23</v>
      </c>
      <c r="P2516" s="94">
        <f t="shared" si="1100"/>
        <v>5368259996.1199999</v>
      </c>
      <c r="Q2516" s="96">
        <f t="shared" si="1100"/>
        <v>5364262932.1199999</v>
      </c>
    </row>
    <row r="2517" spans="1:17" ht="18.600000000000001" thickBot="1" x14ac:dyDescent="0.35">
      <c r="A2517" s="118" t="s">
        <v>451</v>
      </c>
      <c r="B2517" s="56" t="s">
        <v>382</v>
      </c>
      <c r="C2517" s="53"/>
      <c r="D2517" s="53"/>
      <c r="E2517" s="53"/>
      <c r="F2517" s="104" t="s">
        <v>334</v>
      </c>
      <c r="G2517" s="94">
        <f>+G2518+G2519</f>
        <v>13870400807</v>
      </c>
      <c r="H2517" s="94">
        <f>+H2518+H2519</f>
        <v>0</v>
      </c>
      <c r="I2517" s="94">
        <f>+I2518+I2519</f>
        <v>0</v>
      </c>
      <c r="J2517" s="94">
        <f>+J2518+J2519</f>
        <v>7388884022</v>
      </c>
      <c r="K2517" s="94">
        <f>+K2518+K2519</f>
        <v>0</v>
      </c>
      <c r="L2517" s="94">
        <f t="shared" si="1074"/>
        <v>7388884022</v>
      </c>
      <c r="M2517" s="94">
        <f>+M2518+M2519</f>
        <v>21259284829</v>
      </c>
      <c r="N2517" s="94">
        <f t="shared" ref="N2517:Q2517" si="1101">+N2518+N2519</f>
        <v>11359291858.220001</v>
      </c>
      <c r="O2517" s="94">
        <f t="shared" si="1101"/>
        <v>9728888706.2299995</v>
      </c>
      <c r="P2517" s="94">
        <f t="shared" si="1101"/>
        <v>5368259996.1199999</v>
      </c>
      <c r="Q2517" s="96">
        <f t="shared" si="1101"/>
        <v>5364262932.1199999</v>
      </c>
    </row>
    <row r="2518" spans="1:17" ht="18.600000000000001" thickBot="1" x14ac:dyDescent="0.35">
      <c r="A2518" s="118" t="s">
        <v>451</v>
      </c>
      <c r="B2518" s="20" t="s">
        <v>383</v>
      </c>
      <c r="C2518" s="53" t="s">
        <v>175</v>
      </c>
      <c r="D2518" s="21">
        <v>11</v>
      </c>
      <c r="E2518" s="21" t="s">
        <v>22</v>
      </c>
      <c r="F2518" s="108" t="s">
        <v>211</v>
      </c>
      <c r="G2518" s="92">
        <v>5414957829</v>
      </c>
      <c r="H2518" s="90">
        <v>0</v>
      </c>
      <c r="I2518" s="90">
        <v>0</v>
      </c>
      <c r="J2518" s="90">
        <v>0</v>
      </c>
      <c r="K2518" s="90">
        <v>0</v>
      </c>
      <c r="L2518" s="90">
        <f t="shared" si="1074"/>
        <v>0</v>
      </c>
      <c r="M2518" s="90">
        <f>+G2518+L2518</f>
        <v>5414957829</v>
      </c>
      <c r="N2518" s="90">
        <v>5392116064.2200003</v>
      </c>
      <c r="O2518" s="90">
        <v>5310144436.4799995</v>
      </c>
      <c r="P2518" s="90">
        <v>4002948835.98</v>
      </c>
      <c r="Q2518" s="91">
        <v>4002948835.98</v>
      </c>
    </row>
    <row r="2519" spans="1:17" ht="18.600000000000001" thickBot="1" x14ac:dyDescent="0.35">
      <c r="A2519" s="118" t="s">
        <v>451</v>
      </c>
      <c r="B2519" s="20" t="s">
        <v>383</v>
      </c>
      <c r="C2519" s="60" t="s">
        <v>175</v>
      </c>
      <c r="D2519" s="21">
        <v>54</v>
      </c>
      <c r="E2519" s="21" t="s">
        <v>22</v>
      </c>
      <c r="F2519" s="108" t="s">
        <v>211</v>
      </c>
      <c r="G2519" s="106">
        <f>2010523584+6444919394</f>
        <v>8455442978</v>
      </c>
      <c r="H2519" s="90">
        <v>0</v>
      </c>
      <c r="I2519" s="90">
        <v>0</v>
      </c>
      <c r="J2519" s="90">
        <f>1990000000+5398884022</f>
        <v>7388884022</v>
      </c>
      <c r="K2519" s="90">
        <v>0</v>
      </c>
      <c r="L2519" s="90">
        <f t="shared" si="1074"/>
        <v>7388884022</v>
      </c>
      <c r="M2519" s="92">
        <f>+G2519+L2519</f>
        <v>15844327000</v>
      </c>
      <c r="N2519" s="90">
        <v>5967175794</v>
      </c>
      <c r="O2519" s="90">
        <v>4418744269.75</v>
      </c>
      <c r="P2519" s="90">
        <v>1365311160.1400001</v>
      </c>
      <c r="Q2519" s="91">
        <v>1361314096.1400001</v>
      </c>
    </row>
    <row r="2520" spans="1:17" ht="18.600000000000001" thickBot="1" x14ac:dyDescent="0.35">
      <c r="A2520" s="118" t="s">
        <v>451</v>
      </c>
      <c r="B2520" s="15" t="s">
        <v>384</v>
      </c>
      <c r="C2520" s="53"/>
      <c r="D2520" s="21"/>
      <c r="E2520" s="21"/>
      <c r="F2520" s="85" t="s">
        <v>385</v>
      </c>
      <c r="G2520" s="95">
        <f>+G2521</f>
        <v>20494557022</v>
      </c>
      <c r="H2520" s="95">
        <f>+H2521</f>
        <v>0</v>
      </c>
      <c r="I2520" s="95">
        <f>+I2521</f>
        <v>0</v>
      </c>
      <c r="J2520" s="95">
        <f>+J2521</f>
        <v>0</v>
      </c>
      <c r="K2520" s="95">
        <f>+K2521</f>
        <v>7388884022</v>
      </c>
      <c r="L2520" s="95">
        <f t="shared" si="1074"/>
        <v>-7388884022</v>
      </c>
      <c r="M2520" s="95">
        <f>+M2521</f>
        <v>13105673000</v>
      </c>
      <c r="N2520" s="95">
        <f t="shared" ref="N2520:Q2520" si="1102">+N2521</f>
        <v>13103673000</v>
      </c>
      <c r="O2520" s="95">
        <f t="shared" si="1102"/>
        <v>13103673000</v>
      </c>
      <c r="P2520" s="95">
        <f t="shared" si="1102"/>
        <v>0</v>
      </c>
      <c r="Q2520" s="97">
        <f t="shared" si="1102"/>
        <v>0</v>
      </c>
    </row>
    <row r="2521" spans="1:17" ht="18.600000000000001" thickBot="1" x14ac:dyDescent="0.35">
      <c r="A2521" s="118" t="s">
        <v>451</v>
      </c>
      <c r="B2521" s="20" t="s">
        <v>386</v>
      </c>
      <c r="C2521" s="60" t="s">
        <v>175</v>
      </c>
      <c r="D2521" s="21">
        <v>54</v>
      </c>
      <c r="E2521" s="21" t="s">
        <v>22</v>
      </c>
      <c r="F2521" s="108" t="s">
        <v>211</v>
      </c>
      <c r="G2521" s="106">
        <v>20494557022</v>
      </c>
      <c r="H2521" s="90">
        <v>0</v>
      </c>
      <c r="I2521" s="90">
        <v>0</v>
      </c>
      <c r="J2521" s="90">
        <v>0</v>
      </c>
      <c r="K2521" s="90">
        <f>1990000000+5398884022</f>
        <v>7388884022</v>
      </c>
      <c r="L2521" s="90">
        <f t="shared" si="1074"/>
        <v>-7388884022</v>
      </c>
      <c r="M2521" s="92">
        <f>+G2521+L2521</f>
        <v>13105673000</v>
      </c>
      <c r="N2521" s="90">
        <v>13103673000</v>
      </c>
      <c r="O2521" s="90">
        <v>13103673000</v>
      </c>
      <c r="P2521" s="90">
        <v>0</v>
      </c>
      <c r="Q2521" s="91">
        <v>0</v>
      </c>
    </row>
    <row r="2522" spans="1:17" ht="47.4" thickBot="1" x14ac:dyDescent="0.35">
      <c r="A2522" s="118" t="s">
        <v>451</v>
      </c>
      <c r="B2522" s="56" t="s">
        <v>387</v>
      </c>
      <c r="C2522" s="53"/>
      <c r="D2522" s="53"/>
      <c r="E2522" s="53"/>
      <c r="F2522" s="104" t="s">
        <v>390</v>
      </c>
      <c r="G2522" s="94">
        <f t="shared" ref="G2522:K2523" si="1103">+G2523</f>
        <v>4000000000</v>
      </c>
      <c r="H2522" s="94">
        <f t="shared" si="1103"/>
        <v>0</v>
      </c>
      <c r="I2522" s="94">
        <f t="shared" si="1103"/>
        <v>0</v>
      </c>
      <c r="J2522" s="94">
        <f t="shared" si="1103"/>
        <v>0</v>
      </c>
      <c r="K2522" s="94">
        <f t="shared" si="1103"/>
        <v>0</v>
      </c>
      <c r="L2522" s="94">
        <f t="shared" si="1074"/>
        <v>0</v>
      </c>
      <c r="M2522" s="94">
        <f>+M2523</f>
        <v>4000000000</v>
      </c>
      <c r="N2522" s="94">
        <f t="shared" ref="N2522:Q2523" si="1104">+N2523</f>
        <v>3852064634.9499998</v>
      </c>
      <c r="O2522" s="94">
        <f t="shared" si="1104"/>
        <v>3614821590.3900003</v>
      </c>
      <c r="P2522" s="94">
        <f t="shared" si="1104"/>
        <v>2390049838.3900003</v>
      </c>
      <c r="Q2522" s="96">
        <f t="shared" si="1104"/>
        <v>2390049838.3900003</v>
      </c>
    </row>
    <row r="2523" spans="1:17" ht="47.4" thickBot="1" x14ac:dyDescent="0.35">
      <c r="A2523" s="118" t="s">
        <v>451</v>
      </c>
      <c r="B2523" s="56" t="s">
        <v>389</v>
      </c>
      <c r="C2523" s="53"/>
      <c r="D2523" s="53"/>
      <c r="E2523" s="53"/>
      <c r="F2523" s="104" t="s">
        <v>390</v>
      </c>
      <c r="G2523" s="94">
        <f t="shared" si="1103"/>
        <v>4000000000</v>
      </c>
      <c r="H2523" s="94">
        <f t="shared" si="1103"/>
        <v>0</v>
      </c>
      <c r="I2523" s="94">
        <f t="shared" si="1103"/>
        <v>0</v>
      </c>
      <c r="J2523" s="94">
        <f t="shared" si="1103"/>
        <v>0</v>
      </c>
      <c r="K2523" s="94">
        <f t="shared" si="1103"/>
        <v>0</v>
      </c>
      <c r="L2523" s="94">
        <f t="shared" si="1074"/>
        <v>0</v>
      </c>
      <c r="M2523" s="94">
        <f>+M2524</f>
        <v>4000000000</v>
      </c>
      <c r="N2523" s="94">
        <f t="shared" si="1104"/>
        <v>3852064634.9499998</v>
      </c>
      <c r="O2523" s="94">
        <f t="shared" si="1104"/>
        <v>3614821590.3900003</v>
      </c>
      <c r="P2523" s="94">
        <f t="shared" si="1104"/>
        <v>2390049838.3900003</v>
      </c>
      <c r="Q2523" s="96">
        <f t="shared" si="1104"/>
        <v>2390049838.3900003</v>
      </c>
    </row>
    <row r="2524" spans="1:17" ht="18.600000000000001" thickBot="1" x14ac:dyDescent="0.35">
      <c r="A2524" s="118" t="s">
        <v>451</v>
      </c>
      <c r="B2524" s="56" t="s">
        <v>391</v>
      </c>
      <c r="C2524" s="53"/>
      <c r="D2524" s="53"/>
      <c r="E2524" s="53"/>
      <c r="F2524" s="104" t="s">
        <v>392</v>
      </c>
      <c r="G2524" s="94">
        <f>+G2525+G2526</f>
        <v>4000000000</v>
      </c>
      <c r="H2524" s="94">
        <f>+H2525+H2526</f>
        <v>0</v>
      </c>
      <c r="I2524" s="94">
        <f>+I2525+I2526</f>
        <v>0</v>
      </c>
      <c r="J2524" s="94">
        <f>+J2525+J2526</f>
        <v>0</v>
      </c>
      <c r="K2524" s="94">
        <f>+K2525+K2526</f>
        <v>0</v>
      </c>
      <c r="L2524" s="94">
        <f t="shared" si="1074"/>
        <v>0</v>
      </c>
      <c r="M2524" s="94">
        <f>+M2525+M2526</f>
        <v>4000000000</v>
      </c>
      <c r="N2524" s="94">
        <f t="shared" ref="N2524:Q2524" si="1105">+N2525+N2526</f>
        <v>3852064634.9499998</v>
      </c>
      <c r="O2524" s="94">
        <f t="shared" si="1105"/>
        <v>3614821590.3900003</v>
      </c>
      <c r="P2524" s="94">
        <f t="shared" si="1105"/>
        <v>2390049838.3900003</v>
      </c>
      <c r="Q2524" s="96">
        <f t="shared" si="1105"/>
        <v>2390049838.3900003</v>
      </c>
    </row>
    <row r="2525" spans="1:17" ht="18.600000000000001" thickBot="1" x14ac:dyDescent="0.35">
      <c r="A2525" s="118" t="s">
        <v>451</v>
      </c>
      <c r="B2525" s="20" t="s">
        <v>393</v>
      </c>
      <c r="C2525" s="21" t="s">
        <v>175</v>
      </c>
      <c r="D2525" s="21">
        <v>11</v>
      </c>
      <c r="E2525" s="21" t="s">
        <v>22</v>
      </c>
      <c r="F2525" s="108" t="s">
        <v>211</v>
      </c>
      <c r="G2525" s="92">
        <v>1000000000</v>
      </c>
      <c r="H2525" s="90">
        <v>0</v>
      </c>
      <c r="I2525" s="90">
        <v>0</v>
      </c>
      <c r="J2525" s="90">
        <v>0</v>
      </c>
      <c r="K2525" s="90">
        <v>0</v>
      </c>
      <c r="L2525" s="90">
        <f t="shared" si="1074"/>
        <v>0</v>
      </c>
      <c r="M2525" s="90">
        <f>+G2525+L2525</f>
        <v>1000000000</v>
      </c>
      <c r="N2525" s="90">
        <v>985554253.95000005</v>
      </c>
      <c r="O2525" s="90">
        <v>975946810.95000005</v>
      </c>
      <c r="P2525" s="90">
        <v>948143117.95000005</v>
      </c>
      <c r="Q2525" s="91">
        <v>948143117.95000005</v>
      </c>
    </row>
    <row r="2526" spans="1:17" ht="18.600000000000001" thickBot="1" x14ac:dyDescent="0.35">
      <c r="A2526" s="118" t="s">
        <v>451</v>
      </c>
      <c r="B2526" s="20" t="s">
        <v>393</v>
      </c>
      <c r="C2526" s="60" t="s">
        <v>175</v>
      </c>
      <c r="D2526" s="21">
        <v>54</v>
      </c>
      <c r="E2526" s="21" t="s">
        <v>22</v>
      </c>
      <c r="F2526" s="108" t="s">
        <v>211</v>
      </c>
      <c r="G2526" s="92">
        <v>3000000000</v>
      </c>
      <c r="H2526" s="90">
        <v>0</v>
      </c>
      <c r="I2526" s="90">
        <v>0</v>
      </c>
      <c r="J2526" s="90">
        <v>0</v>
      </c>
      <c r="K2526" s="90">
        <v>0</v>
      </c>
      <c r="L2526" s="90">
        <f t="shared" si="1074"/>
        <v>0</v>
      </c>
      <c r="M2526" s="90">
        <f>+G2526+L2526</f>
        <v>3000000000</v>
      </c>
      <c r="N2526" s="90">
        <v>2866510381</v>
      </c>
      <c r="O2526" s="90">
        <v>2638874779.4400001</v>
      </c>
      <c r="P2526" s="90">
        <v>1441906720.4400001</v>
      </c>
      <c r="Q2526" s="91">
        <v>1441906720.4400001</v>
      </c>
    </row>
    <row r="2527" spans="1:17" ht="47.4" thickBot="1" x14ac:dyDescent="0.35">
      <c r="A2527" s="118" t="s">
        <v>451</v>
      </c>
      <c r="B2527" s="56" t="s">
        <v>394</v>
      </c>
      <c r="C2527" s="64"/>
      <c r="D2527" s="55"/>
      <c r="E2527" s="55"/>
      <c r="F2527" s="104" t="s">
        <v>397</v>
      </c>
      <c r="G2527" s="94">
        <f t="shared" ref="G2527:K2529" si="1106">+G2528</f>
        <v>1500000000</v>
      </c>
      <c r="H2527" s="94">
        <f t="shared" si="1106"/>
        <v>0</v>
      </c>
      <c r="I2527" s="94">
        <f t="shared" si="1106"/>
        <v>0</v>
      </c>
      <c r="J2527" s="94">
        <f t="shared" si="1106"/>
        <v>0</v>
      </c>
      <c r="K2527" s="94">
        <f t="shared" si="1106"/>
        <v>0</v>
      </c>
      <c r="L2527" s="94">
        <f t="shared" si="1074"/>
        <v>0</v>
      </c>
      <c r="M2527" s="94">
        <f>+M2528</f>
        <v>1500000000</v>
      </c>
      <c r="N2527" s="94">
        <f t="shared" ref="N2527:Q2529" si="1107">+N2528</f>
        <v>1499032872.5599999</v>
      </c>
      <c r="O2527" s="94">
        <f t="shared" si="1107"/>
        <v>764022872.55999994</v>
      </c>
      <c r="P2527" s="94">
        <f t="shared" si="1107"/>
        <v>494569688.56</v>
      </c>
      <c r="Q2527" s="96">
        <f t="shared" si="1107"/>
        <v>494569688.56</v>
      </c>
    </row>
    <row r="2528" spans="1:17" ht="47.4" thickBot="1" x14ac:dyDescent="0.35">
      <c r="A2528" s="118" t="s">
        <v>451</v>
      </c>
      <c r="B2528" s="56" t="s">
        <v>396</v>
      </c>
      <c r="C2528" s="65"/>
      <c r="D2528" s="66"/>
      <c r="E2528" s="66"/>
      <c r="F2528" s="104" t="s">
        <v>397</v>
      </c>
      <c r="G2528" s="94">
        <f t="shared" si="1106"/>
        <v>1500000000</v>
      </c>
      <c r="H2528" s="94">
        <f t="shared" si="1106"/>
        <v>0</v>
      </c>
      <c r="I2528" s="94">
        <f t="shared" si="1106"/>
        <v>0</v>
      </c>
      <c r="J2528" s="94">
        <f t="shared" si="1106"/>
        <v>0</v>
      </c>
      <c r="K2528" s="94">
        <f t="shared" si="1106"/>
        <v>0</v>
      </c>
      <c r="L2528" s="94">
        <f t="shared" si="1074"/>
        <v>0</v>
      </c>
      <c r="M2528" s="94">
        <f>+M2529</f>
        <v>1500000000</v>
      </c>
      <c r="N2528" s="94">
        <f t="shared" si="1107"/>
        <v>1499032872.5599999</v>
      </c>
      <c r="O2528" s="94">
        <f t="shared" si="1107"/>
        <v>764022872.55999994</v>
      </c>
      <c r="P2528" s="94">
        <f t="shared" si="1107"/>
        <v>494569688.56</v>
      </c>
      <c r="Q2528" s="96">
        <f t="shared" si="1107"/>
        <v>494569688.56</v>
      </c>
    </row>
    <row r="2529" spans="1:17" ht="18.600000000000001" thickBot="1" x14ac:dyDescent="0.35">
      <c r="A2529" s="118" t="s">
        <v>451</v>
      </c>
      <c r="B2529" s="56" t="s">
        <v>398</v>
      </c>
      <c r="C2529" s="65"/>
      <c r="D2529" s="66"/>
      <c r="E2529" s="66"/>
      <c r="F2529" s="104" t="s">
        <v>399</v>
      </c>
      <c r="G2529" s="94">
        <f t="shared" si="1106"/>
        <v>1500000000</v>
      </c>
      <c r="H2529" s="94">
        <f t="shared" si="1106"/>
        <v>0</v>
      </c>
      <c r="I2529" s="94">
        <f t="shared" si="1106"/>
        <v>0</v>
      </c>
      <c r="J2529" s="94">
        <f t="shared" si="1106"/>
        <v>0</v>
      </c>
      <c r="K2529" s="94">
        <f t="shared" si="1106"/>
        <v>0</v>
      </c>
      <c r="L2529" s="94">
        <f t="shared" si="1074"/>
        <v>0</v>
      </c>
      <c r="M2529" s="94">
        <f>+M2530</f>
        <v>1500000000</v>
      </c>
      <c r="N2529" s="94">
        <f t="shared" si="1107"/>
        <v>1499032872.5599999</v>
      </c>
      <c r="O2529" s="94">
        <f t="shared" si="1107"/>
        <v>764022872.55999994</v>
      </c>
      <c r="P2529" s="94">
        <f t="shared" si="1107"/>
        <v>494569688.56</v>
      </c>
      <c r="Q2529" s="96">
        <f t="shared" si="1107"/>
        <v>494569688.56</v>
      </c>
    </row>
    <row r="2530" spans="1:17" ht="18.600000000000001" thickBot="1" x14ac:dyDescent="0.35">
      <c r="A2530" s="118" t="s">
        <v>451</v>
      </c>
      <c r="B2530" s="72" t="s">
        <v>426</v>
      </c>
      <c r="C2530" s="73" t="s">
        <v>175</v>
      </c>
      <c r="D2530" s="74">
        <v>54</v>
      </c>
      <c r="E2530" s="74" t="s">
        <v>22</v>
      </c>
      <c r="F2530" s="130" t="s">
        <v>211</v>
      </c>
      <c r="G2530" s="131">
        <v>1500000000</v>
      </c>
      <c r="H2530" s="132">
        <v>0</v>
      </c>
      <c r="I2530" s="132">
        <v>0</v>
      </c>
      <c r="J2530" s="132">
        <v>0</v>
      </c>
      <c r="K2530" s="132">
        <v>0</v>
      </c>
      <c r="L2530" s="132">
        <f t="shared" si="1074"/>
        <v>0</v>
      </c>
      <c r="M2530" s="132">
        <f>+G2530+L2530</f>
        <v>1500000000</v>
      </c>
      <c r="N2530" s="132">
        <v>1499032872.5599999</v>
      </c>
      <c r="O2530" s="132">
        <v>764022872.55999994</v>
      </c>
      <c r="P2530" s="132">
        <v>494569688.56</v>
      </c>
      <c r="Q2530" s="133">
        <v>494569688.56</v>
      </c>
    </row>
  </sheetData>
  <printOptions horizontalCentered="1" verticalCentered="1"/>
  <pageMargins left="0.19685039370078741" right="0.19685039370078741" top="0.59055118110236227" bottom="0.3937007874015748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GASTOS OCTUBRE </vt:lpstr>
      <vt:lpstr>'EJECUCIÓN GASTOS OCTUBRE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Aura Simona Orozco Mindiola</dc:creator>
  <cp:lastModifiedBy>Luis Fernando Morales Celedon</cp:lastModifiedBy>
  <dcterms:created xsi:type="dcterms:W3CDTF">2021-03-19T14:41:34Z</dcterms:created>
  <dcterms:modified xsi:type="dcterms:W3CDTF">2021-11-17T14:52:51Z</dcterms:modified>
</cp:coreProperties>
</file>