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cuciones excell2020 publicar\"/>
    </mc:Choice>
  </mc:AlternateContent>
  <xr:revisionPtr revIDLastSave="0" documentId="13_ncr:1_{944C7F21-F5D5-4D22-8018-3ED0DB46CA1F}" xr6:coauthVersionLast="44" xr6:coauthVersionMax="44" xr10:uidLastSave="{00000000-0000-0000-0000-000000000000}"/>
  <bookViews>
    <workbookView xWindow="-108" yWindow="-108" windowWidth="23256" windowHeight="12576" activeTab="1" xr2:uid="{DED7DDE6-375B-4CB1-B98F-CD5D864EECDB}"/>
  </bookViews>
  <sheets>
    <sheet name="VIGENCIA ENERO 2020" sheetId="2" r:id="rId1"/>
    <sheet name="RESERVAS ENERO 2020" sheetId="4" r:id="rId2"/>
    <sheet name="CxP ENERO DE 2020" sheetId="1" r:id="rId3"/>
  </sheets>
  <definedNames>
    <definedName name="_xlnm.Print_Area" localSheetId="2">'CxP ENERO DE 2020'!$A$1:$H$127</definedName>
    <definedName name="_xlnm.Print_Area" localSheetId="1">'RESERVAS ENERO 2020'!$A$1:$I$121</definedName>
    <definedName name="_xlnm.Print_Area" localSheetId="0">'VIGENCIA ENERO 2020'!$A$1:$I$326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" i="1" l="1"/>
  <c r="G99" i="1"/>
  <c r="G100" i="4" l="1"/>
  <c r="G99" i="4" s="1"/>
  <c r="G98" i="4" s="1"/>
  <c r="G97" i="4" s="1"/>
  <c r="I99" i="4"/>
  <c r="I98" i="4" s="1"/>
  <c r="I97" i="4" s="1"/>
  <c r="H99" i="4"/>
  <c r="H98" i="4" s="1"/>
  <c r="H97" i="4" s="1"/>
  <c r="F99" i="4"/>
  <c r="F98" i="4" s="1"/>
  <c r="F97" i="4" s="1"/>
  <c r="E99" i="4"/>
  <c r="E98" i="4"/>
  <c r="E97" i="4" s="1"/>
  <c r="G96" i="4"/>
  <c r="G95" i="4" s="1"/>
  <c r="G94" i="4" s="1"/>
  <c r="I95" i="4"/>
  <c r="I94" i="4" s="1"/>
  <c r="I93" i="4" s="1"/>
  <c r="H95" i="4"/>
  <c r="H94" i="4" s="1"/>
  <c r="H93" i="4" s="1"/>
  <c r="F95" i="4"/>
  <c r="F94" i="4" s="1"/>
  <c r="F93" i="4" s="1"/>
  <c r="E95" i="4"/>
  <c r="E94" i="4"/>
  <c r="E93" i="4" s="1"/>
  <c r="G93" i="4" s="1"/>
  <c r="G91" i="4"/>
  <c r="G85" i="4"/>
  <c r="G84" i="4" s="1"/>
  <c r="G83" i="4" s="1"/>
  <c r="G82" i="4" s="1"/>
  <c r="G81" i="4" s="1"/>
  <c r="G80" i="4" s="1"/>
  <c r="I84" i="4"/>
  <c r="I83" i="4" s="1"/>
  <c r="I82" i="4" s="1"/>
  <c r="H84" i="4"/>
  <c r="F84" i="4"/>
  <c r="E84" i="4"/>
  <c r="E83" i="4" s="1"/>
  <c r="E82" i="4" s="1"/>
  <c r="H83" i="4"/>
  <c r="H82" i="4" s="1"/>
  <c r="H81" i="4" s="1"/>
  <c r="H80" i="4" s="1"/>
  <c r="F83" i="4"/>
  <c r="F82" i="4" s="1"/>
  <c r="F81" i="4" s="1"/>
  <c r="F80" i="4" s="1"/>
  <c r="G79" i="4"/>
  <c r="I78" i="4"/>
  <c r="H78" i="4"/>
  <c r="F78" i="4"/>
  <c r="F77" i="4" s="1"/>
  <c r="F76" i="4" s="1"/>
  <c r="F75" i="4" s="1"/>
  <c r="F74" i="4" s="1"/>
  <c r="E78" i="4"/>
  <c r="E77" i="4" s="1"/>
  <c r="I77" i="4"/>
  <c r="H77" i="4"/>
  <c r="H76" i="4" s="1"/>
  <c r="H75" i="4" s="1"/>
  <c r="H74" i="4" s="1"/>
  <c r="I76" i="4"/>
  <c r="I75" i="4" s="1"/>
  <c r="I74" i="4" s="1"/>
  <c r="G73" i="4"/>
  <c r="I72" i="4"/>
  <c r="H72" i="4"/>
  <c r="G72" i="4"/>
  <c r="F72" i="4"/>
  <c r="E72" i="4"/>
  <c r="I71" i="4"/>
  <c r="H71" i="4"/>
  <c r="F71" i="4"/>
  <c r="F70" i="4" s="1"/>
  <c r="G70" i="4" s="1"/>
  <c r="E71" i="4"/>
  <c r="I70" i="4"/>
  <c r="H70" i="4"/>
  <c r="E70" i="4"/>
  <c r="G62" i="4"/>
  <c r="I61" i="4"/>
  <c r="H61" i="4"/>
  <c r="F61" i="4"/>
  <c r="E61" i="4"/>
  <c r="G61" i="4" s="1"/>
  <c r="G60" i="4"/>
  <c r="G59" i="4" s="1"/>
  <c r="I59" i="4"/>
  <c r="H59" i="4"/>
  <c r="H58" i="4" s="1"/>
  <c r="H57" i="4" s="1"/>
  <c r="H56" i="4" s="1"/>
  <c r="F59" i="4"/>
  <c r="F58" i="4" s="1"/>
  <c r="F57" i="4" s="1"/>
  <c r="F56" i="4" s="1"/>
  <c r="E59" i="4"/>
  <c r="I58" i="4"/>
  <c r="I57" i="4" s="1"/>
  <c r="I56" i="4" s="1"/>
  <c r="E58" i="4"/>
  <c r="E57" i="4" s="1"/>
  <c r="G55" i="4"/>
  <c r="I54" i="4"/>
  <c r="I53" i="4" s="1"/>
  <c r="I52" i="4" s="1"/>
  <c r="I51" i="4" s="1"/>
  <c r="I50" i="4" s="1"/>
  <c r="H54" i="4"/>
  <c r="G54" i="4"/>
  <c r="G53" i="4" s="1"/>
  <c r="G52" i="4" s="1"/>
  <c r="G51" i="4" s="1"/>
  <c r="G50" i="4" s="1"/>
  <c r="F54" i="4"/>
  <c r="E54" i="4"/>
  <c r="E53" i="4" s="1"/>
  <c r="E52" i="4" s="1"/>
  <c r="E51" i="4" s="1"/>
  <c r="E50" i="4" s="1"/>
  <c r="H53" i="4"/>
  <c r="H52" i="4" s="1"/>
  <c r="H51" i="4" s="1"/>
  <c r="H50" i="4" s="1"/>
  <c r="F53" i="4"/>
  <c r="F52" i="4" s="1"/>
  <c r="F51" i="4" s="1"/>
  <c r="F50" i="4" s="1"/>
  <c r="H48" i="4"/>
  <c r="H68" i="4" s="1"/>
  <c r="H91" i="4" s="1"/>
  <c r="G48" i="4"/>
  <c r="G68" i="4" s="1"/>
  <c r="G41" i="4"/>
  <c r="I40" i="4"/>
  <c r="H40" i="4"/>
  <c r="H39" i="4" s="1"/>
  <c r="H38" i="4" s="1"/>
  <c r="F40" i="4"/>
  <c r="E40" i="4"/>
  <c r="G40" i="4" s="1"/>
  <c r="I39" i="4"/>
  <c r="I38" i="4" s="1"/>
  <c r="G39" i="4"/>
  <c r="F39" i="4"/>
  <c r="E39" i="4"/>
  <c r="E38" i="4" s="1"/>
  <c r="G38" i="4" s="1"/>
  <c r="F38" i="4"/>
  <c r="G37" i="4"/>
  <c r="I36" i="4"/>
  <c r="H36" i="4"/>
  <c r="H35" i="4" s="1"/>
  <c r="H34" i="4" s="1"/>
  <c r="H33" i="4" s="1"/>
  <c r="H32" i="4" s="1"/>
  <c r="H31" i="4" s="1"/>
  <c r="F36" i="4"/>
  <c r="E36" i="4"/>
  <c r="G36" i="4" s="1"/>
  <c r="I35" i="4"/>
  <c r="I34" i="4" s="1"/>
  <c r="G35" i="4"/>
  <c r="G34" i="4" s="1"/>
  <c r="G33" i="4" s="1"/>
  <c r="G32" i="4" s="1"/>
  <c r="F35" i="4"/>
  <c r="E35" i="4"/>
  <c r="F34" i="4"/>
  <c r="F33" i="4" s="1"/>
  <c r="F32" i="4" s="1"/>
  <c r="E34" i="4"/>
  <c r="I28" i="4"/>
  <c r="I48" i="4" s="1"/>
  <c r="H28" i="4"/>
  <c r="G20" i="4"/>
  <c r="I19" i="4"/>
  <c r="I18" i="4" s="1"/>
  <c r="I17" i="4" s="1"/>
  <c r="H19" i="4"/>
  <c r="G19" i="4"/>
  <c r="F19" i="4"/>
  <c r="E19" i="4"/>
  <c r="E18" i="4" s="1"/>
  <c r="H18" i="4"/>
  <c r="H17" i="4" s="1"/>
  <c r="F18" i="4"/>
  <c r="F17" i="4" s="1"/>
  <c r="G16" i="4"/>
  <c r="G15" i="4"/>
  <c r="G14" i="4"/>
  <c r="I13" i="4"/>
  <c r="H13" i="4"/>
  <c r="G13" i="4"/>
  <c r="F13" i="4"/>
  <c r="E13" i="4"/>
  <c r="G12" i="4"/>
  <c r="I11" i="4"/>
  <c r="I10" i="4" s="1"/>
  <c r="I9" i="4" s="1"/>
  <c r="I8" i="4" s="1"/>
  <c r="H11" i="4"/>
  <c r="G11" i="4"/>
  <c r="F11" i="4"/>
  <c r="E11" i="4"/>
  <c r="E10" i="4" s="1"/>
  <c r="H10" i="4"/>
  <c r="H9" i="4" s="1"/>
  <c r="H8" i="4" s="1"/>
  <c r="H101" i="4" s="1"/>
  <c r="F10" i="4"/>
  <c r="F9" i="4" s="1"/>
  <c r="F8" i="4" s="1"/>
  <c r="I33" i="4" l="1"/>
  <c r="J34" i="4"/>
  <c r="I81" i="4"/>
  <c r="I80" i="4" s="1"/>
  <c r="I68" i="4"/>
  <c r="I91" i="4"/>
  <c r="E56" i="4"/>
  <c r="G56" i="4" s="1"/>
  <c r="G57" i="4"/>
  <c r="E9" i="4"/>
  <c r="G10" i="4"/>
  <c r="E33" i="4"/>
  <c r="E32" i="4" s="1"/>
  <c r="F31" i="4"/>
  <c r="F101" i="4" s="1"/>
  <c r="E17" i="4"/>
  <c r="G17" i="4" s="1"/>
  <c r="G18" i="4"/>
  <c r="E81" i="4"/>
  <c r="E80" i="4" s="1"/>
  <c r="E76" i="4"/>
  <c r="G77" i="4"/>
  <c r="G78" i="4"/>
  <c r="G58" i="4"/>
  <c r="G71" i="4"/>
  <c r="E75" i="4" l="1"/>
  <c r="G76" i="4"/>
  <c r="E8" i="4"/>
  <c r="G9" i="4"/>
  <c r="G8" i="4" s="1"/>
  <c r="J33" i="4"/>
  <c r="I32" i="4"/>
  <c r="I31" i="4" l="1"/>
  <c r="J32" i="4"/>
  <c r="E74" i="4"/>
  <c r="G75" i="4"/>
  <c r="G74" i="4" l="1"/>
  <c r="G31" i="4" s="1"/>
  <c r="G101" i="4" s="1"/>
  <c r="E31" i="4"/>
  <c r="E101" i="4" s="1"/>
  <c r="J31" i="4"/>
  <c r="I101" i="4"/>
  <c r="I310" i="2" l="1"/>
  <c r="I309" i="2" s="1"/>
  <c r="I308" i="2" s="1"/>
  <c r="H310" i="2"/>
  <c r="G310" i="2"/>
  <c r="G309" i="2" s="1"/>
  <c r="G308" i="2" s="1"/>
  <c r="F310" i="2"/>
  <c r="F309" i="2" s="1"/>
  <c r="F308" i="2" s="1"/>
  <c r="E310" i="2"/>
  <c r="E309" i="2" s="1"/>
  <c r="E308" i="2" s="1"/>
  <c r="H309" i="2"/>
  <c r="H308" i="2" s="1"/>
  <c r="I306" i="2"/>
  <c r="H306" i="2"/>
  <c r="H305" i="2" s="1"/>
  <c r="H304" i="2" s="1"/>
  <c r="G306" i="2"/>
  <c r="F306" i="2"/>
  <c r="F305" i="2" s="1"/>
  <c r="F304" i="2" s="1"/>
  <c r="E306" i="2"/>
  <c r="E305" i="2" s="1"/>
  <c r="E304" i="2" s="1"/>
  <c r="I305" i="2"/>
  <c r="I304" i="2" s="1"/>
  <c r="G305" i="2"/>
  <c r="G304" i="2" s="1"/>
  <c r="I302" i="2"/>
  <c r="H302" i="2"/>
  <c r="G302" i="2"/>
  <c r="F302" i="2"/>
  <c r="E302" i="2"/>
  <c r="I294" i="2"/>
  <c r="I293" i="2" s="1"/>
  <c r="I292" i="2" s="1"/>
  <c r="H294" i="2"/>
  <c r="G294" i="2"/>
  <c r="G293" i="2" s="1"/>
  <c r="G292" i="2" s="1"/>
  <c r="F294" i="2"/>
  <c r="E294" i="2"/>
  <c r="E293" i="2" s="1"/>
  <c r="E292" i="2" s="1"/>
  <c r="H293" i="2"/>
  <c r="H292" i="2" s="1"/>
  <c r="F293" i="2"/>
  <c r="F292" i="2" s="1"/>
  <c r="I290" i="2"/>
  <c r="H290" i="2"/>
  <c r="H289" i="2" s="1"/>
  <c r="H288" i="2" s="1"/>
  <c r="G290" i="2"/>
  <c r="F290" i="2"/>
  <c r="F289" i="2" s="1"/>
  <c r="F288" i="2" s="1"/>
  <c r="E290" i="2"/>
  <c r="I289" i="2"/>
  <c r="I288" i="2" s="1"/>
  <c r="G289" i="2"/>
  <c r="G288" i="2" s="1"/>
  <c r="G287" i="2" s="1"/>
  <c r="G286" i="2" s="1"/>
  <c r="E289" i="2"/>
  <c r="E288" i="2" s="1"/>
  <c r="E287" i="2" s="1"/>
  <c r="E286" i="2" s="1"/>
  <c r="I284" i="2"/>
  <c r="I283" i="2" s="1"/>
  <c r="I282" i="2" s="1"/>
  <c r="H284" i="2"/>
  <c r="G284" i="2"/>
  <c r="G283" i="2" s="1"/>
  <c r="G282" i="2" s="1"/>
  <c r="F284" i="2"/>
  <c r="E284" i="2"/>
  <c r="E283" i="2" s="1"/>
  <c r="E282" i="2" s="1"/>
  <c r="H283" i="2"/>
  <c r="H282" i="2" s="1"/>
  <c r="F283" i="2"/>
  <c r="F282" i="2" s="1"/>
  <c r="I280" i="2"/>
  <c r="H280" i="2"/>
  <c r="H279" i="2" s="1"/>
  <c r="H278" i="2" s="1"/>
  <c r="G280" i="2"/>
  <c r="F280" i="2"/>
  <c r="F279" i="2" s="1"/>
  <c r="F278" i="2" s="1"/>
  <c r="E280" i="2"/>
  <c r="I279" i="2"/>
  <c r="I278" i="2" s="1"/>
  <c r="I277" i="2" s="1"/>
  <c r="I276" i="2" s="1"/>
  <c r="I275" i="2" s="1"/>
  <c r="G279" i="2"/>
  <c r="G278" i="2" s="1"/>
  <c r="G277" i="2" s="1"/>
  <c r="G276" i="2" s="1"/>
  <c r="G275" i="2" s="1"/>
  <c r="E279" i="2"/>
  <c r="E278" i="2" s="1"/>
  <c r="I273" i="2"/>
  <c r="H273" i="2"/>
  <c r="H272" i="2" s="1"/>
  <c r="H265" i="2" s="1"/>
  <c r="G273" i="2"/>
  <c r="F273" i="2"/>
  <c r="F272" i="2" s="1"/>
  <c r="F265" i="2" s="1"/>
  <c r="E273" i="2"/>
  <c r="I272" i="2"/>
  <c r="G272" i="2"/>
  <c r="G265" i="2" s="1"/>
  <c r="E272" i="2"/>
  <c r="I265" i="2"/>
  <c r="E265" i="2"/>
  <c r="I263" i="2"/>
  <c r="H263" i="2"/>
  <c r="H260" i="2" s="1"/>
  <c r="H259" i="2" s="1"/>
  <c r="H258" i="2" s="1"/>
  <c r="H257" i="2" s="1"/>
  <c r="G263" i="2"/>
  <c r="F263" i="2"/>
  <c r="E263" i="2"/>
  <c r="I261" i="2"/>
  <c r="I260" i="2" s="1"/>
  <c r="I259" i="2" s="1"/>
  <c r="I258" i="2" s="1"/>
  <c r="I257" i="2" s="1"/>
  <c r="H261" i="2"/>
  <c r="G261" i="2"/>
  <c r="G260" i="2" s="1"/>
  <c r="G259" i="2" s="1"/>
  <c r="F261" i="2"/>
  <c r="E261" i="2"/>
  <c r="E260" i="2" s="1"/>
  <c r="E259" i="2" s="1"/>
  <c r="E258" i="2" s="1"/>
  <c r="E257" i="2" s="1"/>
  <c r="F260" i="2"/>
  <c r="F259" i="2" s="1"/>
  <c r="F258" i="2" s="1"/>
  <c r="F257" i="2" s="1"/>
  <c r="I255" i="2"/>
  <c r="H255" i="2"/>
  <c r="H254" i="2" s="1"/>
  <c r="H253" i="2" s="1"/>
  <c r="H252" i="2" s="1"/>
  <c r="H251" i="2" s="1"/>
  <c r="G255" i="2"/>
  <c r="F255" i="2"/>
  <c r="F254" i="2" s="1"/>
  <c r="F253" i="2" s="1"/>
  <c r="F252" i="2" s="1"/>
  <c r="F251" i="2" s="1"/>
  <c r="E255" i="2"/>
  <c r="I254" i="2"/>
  <c r="I253" i="2" s="1"/>
  <c r="I252" i="2" s="1"/>
  <c r="I251" i="2" s="1"/>
  <c r="G254" i="2"/>
  <c r="G253" i="2" s="1"/>
  <c r="G252" i="2" s="1"/>
  <c r="G251" i="2" s="1"/>
  <c r="E254" i="2"/>
  <c r="E253" i="2" s="1"/>
  <c r="E252" i="2" s="1"/>
  <c r="E251" i="2" s="1"/>
  <c r="I249" i="2"/>
  <c r="I248" i="2" s="1"/>
  <c r="I247" i="2" s="1"/>
  <c r="H249" i="2"/>
  <c r="G249" i="2"/>
  <c r="G248" i="2" s="1"/>
  <c r="G247" i="2" s="1"/>
  <c r="F249" i="2"/>
  <c r="E249" i="2"/>
  <c r="E248" i="2" s="1"/>
  <c r="E247" i="2" s="1"/>
  <c r="H248" i="2"/>
  <c r="H247" i="2" s="1"/>
  <c r="F248" i="2"/>
  <c r="F247" i="2" s="1"/>
  <c r="I245" i="2"/>
  <c r="H245" i="2"/>
  <c r="H244" i="2" s="1"/>
  <c r="H243" i="2" s="1"/>
  <c r="G245" i="2"/>
  <c r="F245" i="2"/>
  <c r="F244" i="2" s="1"/>
  <c r="F243" i="2" s="1"/>
  <c r="E245" i="2"/>
  <c r="I244" i="2"/>
  <c r="I243" i="2" s="1"/>
  <c r="G244" i="2"/>
  <c r="G243" i="2" s="1"/>
  <c r="E244" i="2"/>
  <c r="E243" i="2" s="1"/>
  <c r="I235" i="2"/>
  <c r="H235" i="2"/>
  <c r="H234" i="2" s="1"/>
  <c r="H233" i="2" s="1"/>
  <c r="G235" i="2"/>
  <c r="F235" i="2"/>
  <c r="F234" i="2" s="1"/>
  <c r="F233" i="2" s="1"/>
  <c r="E235" i="2"/>
  <c r="I234" i="2"/>
  <c r="I233" i="2" s="1"/>
  <c r="G234" i="2"/>
  <c r="G233" i="2" s="1"/>
  <c r="E234" i="2"/>
  <c r="E233" i="2" s="1"/>
  <c r="I231" i="2"/>
  <c r="I230" i="2" s="1"/>
  <c r="I229" i="2" s="1"/>
  <c r="H231" i="2"/>
  <c r="G231" i="2"/>
  <c r="G230" i="2" s="1"/>
  <c r="G229" i="2" s="1"/>
  <c r="F231" i="2"/>
  <c r="E231" i="2"/>
  <c r="E230" i="2" s="1"/>
  <c r="E229" i="2" s="1"/>
  <c r="H230" i="2"/>
  <c r="H229" i="2" s="1"/>
  <c r="F230" i="2"/>
  <c r="F229" i="2" s="1"/>
  <c r="I227" i="2"/>
  <c r="H227" i="2"/>
  <c r="H226" i="2" s="1"/>
  <c r="H225" i="2" s="1"/>
  <c r="G227" i="2"/>
  <c r="F227" i="2"/>
  <c r="F226" i="2" s="1"/>
  <c r="F225" i="2" s="1"/>
  <c r="E227" i="2"/>
  <c r="I226" i="2"/>
  <c r="I225" i="2" s="1"/>
  <c r="G226" i="2"/>
  <c r="G225" i="2" s="1"/>
  <c r="E226" i="2"/>
  <c r="E225" i="2" s="1"/>
  <c r="I223" i="2"/>
  <c r="I222" i="2" s="1"/>
  <c r="I221" i="2" s="1"/>
  <c r="H223" i="2"/>
  <c r="G223" i="2"/>
  <c r="G222" i="2" s="1"/>
  <c r="G221" i="2" s="1"/>
  <c r="F223" i="2"/>
  <c r="E223" i="2"/>
  <c r="E222" i="2" s="1"/>
  <c r="E221" i="2" s="1"/>
  <c r="H222" i="2"/>
  <c r="H221" i="2" s="1"/>
  <c r="F222" i="2"/>
  <c r="F221" i="2" s="1"/>
  <c r="I219" i="2"/>
  <c r="H219" i="2"/>
  <c r="H218" i="2" s="1"/>
  <c r="H217" i="2" s="1"/>
  <c r="G219" i="2"/>
  <c r="F219" i="2"/>
  <c r="F218" i="2" s="1"/>
  <c r="F217" i="2" s="1"/>
  <c r="E219" i="2"/>
  <c r="I218" i="2"/>
  <c r="I217" i="2" s="1"/>
  <c r="G218" i="2"/>
  <c r="G217" i="2" s="1"/>
  <c r="E218" i="2"/>
  <c r="E217" i="2" s="1"/>
  <c r="I209" i="2"/>
  <c r="H209" i="2"/>
  <c r="H208" i="2" s="1"/>
  <c r="H207" i="2" s="1"/>
  <c r="G209" i="2"/>
  <c r="F209" i="2"/>
  <c r="F208" i="2" s="1"/>
  <c r="F207" i="2" s="1"/>
  <c r="E209" i="2"/>
  <c r="I208" i="2"/>
  <c r="I207" i="2" s="1"/>
  <c r="G208" i="2"/>
  <c r="G207" i="2" s="1"/>
  <c r="E208" i="2"/>
  <c r="E207" i="2" s="1"/>
  <c r="I205" i="2"/>
  <c r="I204" i="2" s="1"/>
  <c r="I203" i="2" s="1"/>
  <c r="H205" i="2"/>
  <c r="G205" i="2"/>
  <c r="G204" i="2" s="1"/>
  <c r="G203" i="2" s="1"/>
  <c r="F205" i="2"/>
  <c r="E205" i="2"/>
  <c r="E204" i="2" s="1"/>
  <c r="E203" i="2" s="1"/>
  <c r="H204" i="2"/>
  <c r="H203" i="2" s="1"/>
  <c r="F204" i="2"/>
  <c r="F203" i="2" s="1"/>
  <c r="I201" i="2"/>
  <c r="H201" i="2"/>
  <c r="H200" i="2" s="1"/>
  <c r="H199" i="2" s="1"/>
  <c r="G201" i="2"/>
  <c r="F201" i="2"/>
  <c r="F200" i="2" s="1"/>
  <c r="F199" i="2" s="1"/>
  <c r="E201" i="2"/>
  <c r="I200" i="2"/>
  <c r="I199" i="2" s="1"/>
  <c r="G200" i="2"/>
  <c r="G199" i="2" s="1"/>
  <c r="E200" i="2"/>
  <c r="E199" i="2" s="1"/>
  <c r="I197" i="2"/>
  <c r="I196" i="2" s="1"/>
  <c r="I195" i="2" s="1"/>
  <c r="H197" i="2"/>
  <c r="G197" i="2"/>
  <c r="G196" i="2" s="1"/>
  <c r="G195" i="2" s="1"/>
  <c r="F197" i="2"/>
  <c r="E197" i="2"/>
  <c r="E196" i="2" s="1"/>
  <c r="E195" i="2" s="1"/>
  <c r="H196" i="2"/>
  <c r="H195" i="2" s="1"/>
  <c r="F196" i="2"/>
  <c r="F195" i="2" s="1"/>
  <c r="I193" i="2"/>
  <c r="H193" i="2"/>
  <c r="H192" i="2" s="1"/>
  <c r="H191" i="2" s="1"/>
  <c r="G193" i="2"/>
  <c r="F193" i="2"/>
  <c r="F192" i="2" s="1"/>
  <c r="F191" i="2" s="1"/>
  <c r="E193" i="2"/>
  <c r="I192" i="2"/>
  <c r="I191" i="2" s="1"/>
  <c r="G192" i="2"/>
  <c r="G191" i="2" s="1"/>
  <c r="E192" i="2"/>
  <c r="E191" i="2" s="1"/>
  <c r="I183" i="2"/>
  <c r="H183" i="2"/>
  <c r="H182" i="2" s="1"/>
  <c r="H181" i="2" s="1"/>
  <c r="G183" i="2"/>
  <c r="F183" i="2"/>
  <c r="F182" i="2" s="1"/>
  <c r="F181" i="2" s="1"/>
  <c r="E183" i="2"/>
  <c r="I182" i="2"/>
  <c r="I181" i="2" s="1"/>
  <c r="G182" i="2"/>
  <c r="G181" i="2" s="1"/>
  <c r="E182" i="2"/>
  <c r="E181" i="2" s="1"/>
  <c r="I179" i="2"/>
  <c r="I178" i="2" s="1"/>
  <c r="I177" i="2" s="1"/>
  <c r="H179" i="2"/>
  <c r="G179" i="2"/>
  <c r="G178" i="2" s="1"/>
  <c r="G177" i="2" s="1"/>
  <c r="F179" i="2"/>
  <c r="E179" i="2"/>
  <c r="E178" i="2" s="1"/>
  <c r="E177" i="2" s="1"/>
  <c r="H178" i="2"/>
  <c r="H177" i="2" s="1"/>
  <c r="F178" i="2"/>
  <c r="F177" i="2" s="1"/>
  <c r="I175" i="2"/>
  <c r="H175" i="2"/>
  <c r="H174" i="2" s="1"/>
  <c r="H173" i="2" s="1"/>
  <c r="G175" i="2"/>
  <c r="F175" i="2"/>
  <c r="F174" i="2" s="1"/>
  <c r="F173" i="2" s="1"/>
  <c r="E175" i="2"/>
  <c r="I174" i="2"/>
  <c r="I173" i="2" s="1"/>
  <c r="G174" i="2"/>
  <c r="G173" i="2" s="1"/>
  <c r="E174" i="2"/>
  <c r="E173" i="2" s="1"/>
  <c r="I171" i="2"/>
  <c r="I170" i="2" s="1"/>
  <c r="I169" i="2" s="1"/>
  <c r="H171" i="2"/>
  <c r="G171" i="2"/>
  <c r="G170" i="2" s="1"/>
  <c r="G169" i="2" s="1"/>
  <c r="F171" i="2"/>
  <c r="E171" i="2"/>
  <c r="E170" i="2" s="1"/>
  <c r="E169" i="2" s="1"/>
  <c r="H170" i="2"/>
  <c r="H169" i="2" s="1"/>
  <c r="F170" i="2"/>
  <c r="F169" i="2" s="1"/>
  <c r="I167" i="2"/>
  <c r="H167" i="2"/>
  <c r="H166" i="2" s="1"/>
  <c r="H165" i="2" s="1"/>
  <c r="G167" i="2"/>
  <c r="F167" i="2"/>
  <c r="F166" i="2" s="1"/>
  <c r="F165" i="2" s="1"/>
  <c r="E167" i="2"/>
  <c r="I166" i="2"/>
  <c r="I165" i="2" s="1"/>
  <c r="G166" i="2"/>
  <c r="G165" i="2" s="1"/>
  <c r="E166" i="2"/>
  <c r="E165" i="2" s="1"/>
  <c r="I157" i="2"/>
  <c r="H157" i="2"/>
  <c r="H156" i="2" s="1"/>
  <c r="H155" i="2" s="1"/>
  <c r="G157" i="2"/>
  <c r="F157" i="2"/>
  <c r="F156" i="2" s="1"/>
  <c r="F155" i="2" s="1"/>
  <c r="E157" i="2"/>
  <c r="I156" i="2"/>
  <c r="I155" i="2" s="1"/>
  <c r="G156" i="2"/>
  <c r="G155" i="2" s="1"/>
  <c r="E156" i="2"/>
  <c r="E155" i="2" s="1"/>
  <c r="I153" i="2"/>
  <c r="I152" i="2" s="1"/>
  <c r="I151" i="2" s="1"/>
  <c r="H153" i="2"/>
  <c r="G153" i="2"/>
  <c r="G152" i="2" s="1"/>
  <c r="G151" i="2" s="1"/>
  <c r="F153" i="2"/>
  <c r="E153" i="2"/>
  <c r="E152" i="2" s="1"/>
  <c r="E151" i="2" s="1"/>
  <c r="H152" i="2"/>
  <c r="H151" i="2" s="1"/>
  <c r="F152" i="2"/>
  <c r="F151" i="2" s="1"/>
  <c r="I149" i="2"/>
  <c r="H149" i="2"/>
  <c r="H148" i="2" s="1"/>
  <c r="H147" i="2" s="1"/>
  <c r="G149" i="2"/>
  <c r="F149" i="2"/>
  <c r="F148" i="2" s="1"/>
  <c r="F147" i="2" s="1"/>
  <c r="E149" i="2"/>
  <c r="I148" i="2"/>
  <c r="I147" i="2" s="1"/>
  <c r="G148" i="2"/>
  <c r="G147" i="2" s="1"/>
  <c r="E148" i="2"/>
  <c r="E147" i="2" s="1"/>
  <c r="I145" i="2"/>
  <c r="I144" i="2" s="1"/>
  <c r="I143" i="2" s="1"/>
  <c r="H145" i="2"/>
  <c r="G145" i="2"/>
  <c r="G144" i="2" s="1"/>
  <c r="G143" i="2" s="1"/>
  <c r="F145" i="2"/>
  <c r="E145" i="2"/>
  <c r="E144" i="2" s="1"/>
  <c r="E143" i="2" s="1"/>
  <c r="H144" i="2"/>
  <c r="H143" i="2" s="1"/>
  <c r="F144" i="2"/>
  <c r="F143" i="2" s="1"/>
  <c r="I141" i="2"/>
  <c r="H141" i="2"/>
  <c r="H140" i="2" s="1"/>
  <c r="H139" i="2" s="1"/>
  <c r="G141" i="2"/>
  <c r="F141" i="2"/>
  <c r="F140" i="2" s="1"/>
  <c r="F139" i="2" s="1"/>
  <c r="E141" i="2"/>
  <c r="I140" i="2"/>
  <c r="I139" i="2" s="1"/>
  <c r="G140" i="2"/>
  <c r="G139" i="2" s="1"/>
  <c r="E140" i="2"/>
  <c r="E139" i="2" s="1"/>
  <c r="G137" i="2"/>
  <c r="G163" i="2" s="1"/>
  <c r="G188" i="2" s="1"/>
  <c r="G214" i="2" s="1"/>
  <c r="G240" i="2" s="1"/>
  <c r="G270" i="2" s="1"/>
  <c r="G300" i="2" s="1"/>
  <c r="F137" i="2"/>
  <c r="F163" i="2" s="1"/>
  <c r="F188" i="2" s="1"/>
  <c r="F214" i="2" s="1"/>
  <c r="F240" i="2" s="1"/>
  <c r="F270" i="2" s="1"/>
  <c r="F300" i="2" s="1"/>
  <c r="I131" i="2"/>
  <c r="H131" i="2"/>
  <c r="H130" i="2" s="1"/>
  <c r="H129" i="2" s="1"/>
  <c r="G131" i="2"/>
  <c r="F131" i="2"/>
  <c r="F130" i="2" s="1"/>
  <c r="F129" i="2" s="1"/>
  <c r="E131" i="2"/>
  <c r="I130" i="2"/>
  <c r="I129" i="2" s="1"/>
  <c r="G130" i="2"/>
  <c r="G129" i="2" s="1"/>
  <c r="E130" i="2"/>
  <c r="E129" i="2" s="1"/>
  <c r="I127" i="2"/>
  <c r="I126" i="2" s="1"/>
  <c r="I125" i="2" s="1"/>
  <c r="H127" i="2"/>
  <c r="G127" i="2"/>
  <c r="G126" i="2" s="1"/>
  <c r="G125" i="2" s="1"/>
  <c r="F127" i="2"/>
  <c r="E127" i="2"/>
  <c r="E126" i="2" s="1"/>
  <c r="E125" i="2" s="1"/>
  <c r="H126" i="2"/>
  <c r="H125" i="2" s="1"/>
  <c r="F126" i="2"/>
  <c r="F125" i="2" s="1"/>
  <c r="I120" i="2"/>
  <c r="H120" i="2"/>
  <c r="G120" i="2"/>
  <c r="F120" i="2"/>
  <c r="E120" i="2"/>
  <c r="I118" i="2"/>
  <c r="H118" i="2"/>
  <c r="H117" i="2" s="1"/>
  <c r="H116" i="2" s="1"/>
  <c r="H115" i="2" s="1"/>
  <c r="G118" i="2"/>
  <c r="F118" i="2"/>
  <c r="F117" i="2" s="1"/>
  <c r="F116" i="2" s="1"/>
  <c r="F115" i="2" s="1"/>
  <c r="E118" i="2"/>
  <c r="E117" i="2" s="1"/>
  <c r="E116" i="2" s="1"/>
  <c r="E115" i="2" s="1"/>
  <c r="I117" i="2"/>
  <c r="I116" i="2" s="1"/>
  <c r="I115" i="2" s="1"/>
  <c r="G117" i="2"/>
  <c r="G116" i="2" s="1"/>
  <c r="G115" i="2" s="1"/>
  <c r="I113" i="2"/>
  <c r="I112" i="2" s="1"/>
  <c r="H113" i="2"/>
  <c r="H112" i="2" s="1"/>
  <c r="G113" i="2"/>
  <c r="F113" i="2"/>
  <c r="F112" i="2" s="1"/>
  <c r="E113" i="2"/>
  <c r="G112" i="2"/>
  <c r="E112" i="2"/>
  <c r="I108" i="2"/>
  <c r="H108" i="2"/>
  <c r="H107" i="2" s="1"/>
  <c r="G108" i="2"/>
  <c r="F108" i="2"/>
  <c r="F107" i="2" s="1"/>
  <c r="E108" i="2"/>
  <c r="I107" i="2"/>
  <c r="G107" i="2"/>
  <c r="E107" i="2"/>
  <c r="I97" i="2"/>
  <c r="I96" i="2" s="1"/>
  <c r="I95" i="2" s="1"/>
  <c r="I94" i="2" s="1"/>
  <c r="H97" i="2"/>
  <c r="H96" i="2" s="1"/>
  <c r="H95" i="2" s="1"/>
  <c r="H94" i="2" s="1"/>
  <c r="G97" i="2"/>
  <c r="G96" i="2" s="1"/>
  <c r="G95" i="2" s="1"/>
  <c r="G94" i="2" s="1"/>
  <c r="F97" i="2"/>
  <c r="E97" i="2"/>
  <c r="E96" i="2" s="1"/>
  <c r="E95" i="2" s="1"/>
  <c r="E94" i="2" s="1"/>
  <c r="F96" i="2"/>
  <c r="F95" i="2" s="1"/>
  <c r="F94" i="2" s="1"/>
  <c r="I87" i="2"/>
  <c r="H87" i="2"/>
  <c r="G87" i="2"/>
  <c r="F87" i="2"/>
  <c r="E87" i="2"/>
  <c r="E62" i="2" s="1"/>
  <c r="I80" i="2"/>
  <c r="H80" i="2"/>
  <c r="G80" i="2"/>
  <c r="F80" i="2"/>
  <c r="E80" i="2"/>
  <c r="I76" i="2"/>
  <c r="H76" i="2"/>
  <c r="G76" i="2"/>
  <c r="F76" i="2"/>
  <c r="E76" i="2"/>
  <c r="G73" i="2"/>
  <c r="I65" i="2"/>
  <c r="H65" i="2"/>
  <c r="G65" i="2"/>
  <c r="G62" i="2" s="1"/>
  <c r="F65" i="2"/>
  <c r="E65" i="2"/>
  <c r="I63" i="2"/>
  <c r="H63" i="2"/>
  <c r="H62" i="2" s="1"/>
  <c r="G63" i="2"/>
  <c r="F63" i="2"/>
  <c r="F62" i="2" s="1"/>
  <c r="E63" i="2"/>
  <c r="I62" i="2"/>
  <c r="I60" i="2"/>
  <c r="H60" i="2"/>
  <c r="G60" i="2"/>
  <c r="F60" i="2"/>
  <c r="E60" i="2"/>
  <c r="I54" i="2"/>
  <c r="H54" i="2"/>
  <c r="G54" i="2"/>
  <c r="F54" i="2"/>
  <c r="E54" i="2"/>
  <c r="I51" i="2"/>
  <c r="H51" i="2"/>
  <c r="H50" i="2" s="1"/>
  <c r="H49" i="2" s="1"/>
  <c r="G51" i="2"/>
  <c r="G50" i="2" s="1"/>
  <c r="G49" i="2" s="1"/>
  <c r="F51" i="2"/>
  <c r="F50" i="2" s="1"/>
  <c r="F49" i="2" s="1"/>
  <c r="E51" i="2"/>
  <c r="I50" i="2"/>
  <c r="I49" i="2" s="1"/>
  <c r="E50" i="2"/>
  <c r="I47" i="2"/>
  <c r="I46" i="2" s="1"/>
  <c r="I45" i="2" s="1"/>
  <c r="I44" i="2" s="1"/>
  <c r="H47" i="2"/>
  <c r="G47" i="2"/>
  <c r="G46" i="2" s="1"/>
  <c r="G45" i="2" s="1"/>
  <c r="F47" i="2"/>
  <c r="F46" i="2" s="1"/>
  <c r="F45" i="2" s="1"/>
  <c r="F44" i="2" s="1"/>
  <c r="E47" i="2"/>
  <c r="E46" i="2" s="1"/>
  <c r="E45" i="2" s="1"/>
  <c r="H46" i="2"/>
  <c r="H45" i="2" s="1"/>
  <c r="H44" i="2" s="1"/>
  <c r="H42" i="2"/>
  <c r="H73" i="2" s="1"/>
  <c r="G42" i="2"/>
  <c r="G103" i="2" s="1"/>
  <c r="F42" i="2"/>
  <c r="F73" i="2" s="1"/>
  <c r="F103" i="2" s="1"/>
  <c r="I31" i="2"/>
  <c r="H31" i="2"/>
  <c r="G31" i="2"/>
  <c r="F31" i="2"/>
  <c r="F30" i="2" s="1"/>
  <c r="E31" i="2"/>
  <c r="E30" i="2" s="1"/>
  <c r="I30" i="2"/>
  <c r="H30" i="2"/>
  <c r="G30" i="2"/>
  <c r="I22" i="2"/>
  <c r="H22" i="2"/>
  <c r="G22" i="2"/>
  <c r="F22" i="2"/>
  <c r="E22" i="2"/>
  <c r="I13" i="2"/>
  <c r="I12" i="2" s="1"/>
  <c r="I11" i="2" s="1"/>
  <c r="I10" i="2" s="1"/>
  <c r="I9" i="2" s="1"/>
  <c r="H13" i="2"/>
  <c r="G13" i="2"/>
  <c r="F13" i="2"/>
  <c r="E13" i="2"/>
  <c r="E12" i="2" s="1"/>
  <c r="H12" i="2"/>
  <c r="H11" i="2" s="1"/>
  <c r="H10" i="2" s="1"/>
  <c r="H9" i="2" s="1"/>
  <c r="G12" i="2"/>
  <c r="F12" i="2"/>
  <c r="F11" i="2" s="1"/>
  <c r="F10" i="2" s="1"/>
  <c r="G11" i="2"/>
  <c r="G10" i="2" s="1"/>
  <c r="F9" i="2" l="1"/>
  <c r="E277" i="2"/>
  <c r="E276" i="2" s="1"/>
  <c r="E275" i="2" s="1"/>
  <c r="I124" i="2"/>
  <c r="I123" i="2" s="1"/>
  <c r="I122" i="2" s="1"/>
  <c r="I287" i="2"/>
  <c r="I286" i="2" s="1"/>
  <c r="E11" i="2"/>
  <c r="E10" i="2" s="1"/>
  <c r="F124" i="2"/>
  <c r="F123" i="2" s="1"/>
  <c r="F122" i="2" s="1"/>
  <c r="F287" i="2"/>
  <c r="F286" i="2" s="1"/>
  <c r="G44" i="2"/>
  <c r="H124" i="2"/>
  <c r="H123" i="2" s="1"/>
  <c r="H122" i="2" s="1"/>
  <c r="H312" i="2" s="1"/>
  <c r="F277" i="2"/>
  <c r="F276" i="2" s="1"/>
  <c r="F275" i="2" s="1"/>
  <c r="E124" i="2"/>
  <c r="E123" i="2" s="1"/>
  <c r="E122" i="2" s="1"/>
  <c r="H287" i="2"/>
  <c r="H286" i="2" s="1"/>
  <c r="E49" i="2"/>
  <c r="E44" i="2" s="1"/>
  <c r="G258" i="2"/>
  <c r="G257" i="2" s="1"/>
  <c r="H277" i="2"/>
  <c r="H276" i="2" s="1"/>
  <c r="H275" i="2" s="1"/>
  <c r="G9" i="2"/>
  <c r="I312" i="2"/>
  <c r="H137" i="2"/>
  <c r="H163" i="2" s="1"/>
  <c r="H188" i="2" s="1"/>
  <c r="H214" i="2" s="1"/>
  <c r="H240" i="2" s="1"/>
  <c r="H270" i="2" s="1"/>
  <c r="H300" i="2" s="1"/>
  <c r="H103" i="2"/>
  <c r="G124" i="2"/>
  <c r="G123" i="2" s="1"/>
  <c r="E9" i="2" l="1"/>
  <c r="E312" i="2" s="1"/>
  <c r="G122" i="2"/>
  <c r="G312" i="2"/>
  <c r="F312" i="2"/>
  <c r="G110" i="1" l="1"/>
  <c r="G109" i="1" s="1"/>
  <c r="G108" i="1" s="1"/>
  <c r="H109" i="1"/>
  <c r="H108" i="1" s="1"/>
  <c r="F109" i="1"/>
  <c r="F108" i="1" s="1"/>
  <c r="E109" i="1"/>
  <c r="E108" i="1"/>
  <c r="E107" i="1" s="1"/>
  <c r="G106" i="1"/>
  <c r="G105" i="1" s="1"/>
  <c r="G102" i="1" s="1"/>
  <c r="G101" i="1" s="1"/>
  <c r="H105" i="1"/>
  <c r="F105" i="1"/>
  <c r="E105" i="1"/>
  <c r="G104" i="1"/>
  <c r="H103" i="1"/>
  <c r="H102" i="1" s="1"/>
  <c r="H101" i="1" s="1"/>
  <c r="G103" i="1"/>
  <c r="F103" i="1"/>
  <c r="E103" i="1"/>
  <c r="E102" i="1" s="1"/>
  <c r="E101" i="1" s="1"/>
  <c r="F102" i="1"/>
  <c r="F101" i="1" s="1"/>
  <c r="G100" i="1"/>
  <c r="E99" i="1"/>
  <c r="E98" i="1" s="1"/>
  <c r="E91" i="1" s="1"/>
  <c r="G90" i="1"/>
  <c r="H89" i="1"/>
  <c r="G89" i="1"/>
  <c r="G88" i="1" s="1"/>
  <c r="G87" i="1" s="1"/>
  <c r="F89" i="1"/>
  <c r="F88" i="1" s="1"/>
  <c r="F87" i="1" s="1"/>
  <c r="E89" i="1"/>
  <c r="H88" i="1"/>
  <c r="H87" i="1" s="1"/>
  <c r="E88" i="1"/>
  <c r="E87" i="1" s="1"/>
  <c r="E86" i="1" s="1"/>
  <c r="E85" i="1" s="1"/>
  <c r="G84" i="1"/>
  <c r="G83" i="1" s="1"/>
  <c r="G82" i="1" s="1"/>
  <c r="G81" i="1" s="1"/>
  <c r="H83" i="1"/>
  <c r="F83" i="1"/>
  <c r="F82" i="1" s="1"/>
  <c r="F81" i="1" s="1"/>
  <c r="E83" i="1"/>
  <c r="H82" i="1"/>
  <c r="H81" i="1" s="1"/>
  <c r="E82" i="1"/>
  <c r="E81" i="1" s="1"/>
  <c r="G80" i="1"/>
  <c r="H79" i="1"/>
  <c r="H78" i="1" s="1"/>
  <c r="H77" i="1" s="1"/>
  <c r="H76" i="1" s="1"/>
  <c r="H75" i="1" s="1"/>
  <c r="F79" i="1"/>
  <c r="F78" i="1" s="1"/>
  <c r="E79" i="1"/>
  <c r="G79" i="1" s="1"/>
  <c r="E78" i="1"/>
  <c r="E77" i="1" s="1"/>
  <c r="G74" i="1"/>
  <c r="H73" i="1"/>
  <c r="F73" i="1"/>
  <c r="F72" i="1" s="1"/>
  <c r="F71" i="1" s="1"/>
  <c r="F70" i="1" s="1"/>
  <c r="F69" i="1" s="1"/>
  <c r="E73" i="1"/>
  <c r="E72" i="1" s="1"/>
  <c r="H72" i="1"/>
  <c r="H71" i="1" s="1"/>
  <c r="H70" i="1" s="1"/>
  <c r="H69" i="1" s="1"/>
  <c r="G62" i="1"/>
  <c r="G61" i="1" s="1"/>
  <c r="G60" i="1" s="1"/>
  <c r="G59" i="1" s="1"/>
  <c r="G58" i="1" s="1"/>
  <c r="G57" i="1" s="1"/>
  <c r="H61" i="1"/>
  <c r="F61" i="1"/>
  <c r="E61" i="1"/>
  <c r="H60" i="1"/>
  <c r="H59" i="1" s="1"/>
  <c r="H58" i="1" s="1"/>
  <c r="H57" i="1" s="1"/>
  <c r="F60" i="1"/>
  <c r="F59" i="1" s="1"/>
  <c r="F58" i="1" s="1"/>
  <c r="F57" i="1" s="1"/>
  <c r="E60" i="1"/>
  <c r="E59" i="1" s="1"/>
  <c r="E58" i="1" s="1"/>
  <c r="E57" i="1" s="1"/>
  <c r="G56" i="1"/>
  <c r="H55" i="1"/>
  <c r="H54" i="1" s="1"/>
  <c r="H53" i="1" s="1"/>
  <c r="G55" i="1"/>
  <c r="G54" i="1" s="1"/>
  <c r="G53" i="1" s="1"/>
  <c r="F55" i="1"/>
  <c r="F54" i="1" s="1"/>
  <c r="F53" i="1" s="1"/>
  <c r="E55" i="1"/>
  <c r="E54" i="1"/>
  <c r="E53" i="1" s="1"/>
  <c r="G52" i="1"/>
  <c r="G51" i="1"/>
  <c r="H50" i="1"/>
  <c r="G50" i="1"/>
  <c r="G49" i="1" s="1"/>
  <c r="G48" i="1" s="1"/>
  <c r="F50" i="1"/>
  <c r="F49" i="1" s="1"/>
  <c r="F48" i="1" s="1"/>
  <c r="E50" i="1"/>
  <c r="E49" i="1" s="1"/>
  <c r="E48" i="1" s="1"/>
  <c r="H49" i="1"/>
  <c r="H48" i="1" s="1"/>
  <c r="H42" i="1" s="1"/>
  <c r="H41" i="1" s="1"/>
  <c r="G47" i="1"/>
  <c r="G46" i="1"/>
  <c r="G45" i="1" s="1"/>
  <c r="G44" i="1" s="1"/>
  <c r="G43" i="1" s="1"/>
  <c r="G42" i="1" s="1"/>
  <c r="H45" i="1"/>
  <c r="F45" i="1"/>
  <c r="E45" i="1"/>
  <c r="E44" i="1" s="1"/>
  <c r="E43" i="1" s="1"/>
  <c r="H44" i="1"/>
  <c r="F44" i="1"/>
  <c r="F43" i="1" s="1"/>
  <c r="F42" i="1" s="1"/>
  <c r="F41" i="1" s="1"/>
  <c r="H43" i="1"/>
  <c r="G39" i="1"/>
  <c r="H38" i="1"/>
  <c r="F38" i="1"/>
  <c r="F37" i="1" s="1"/>
  <c r="F36" i="1" s="1"/>
  <c r="E38" i="1"/>
  <c r="E37" i="1" s="1"/>
  <c r="H37" i="1"/>
  <c r="H36" i="1" s="1"/>
  <c r="H34" i="1"/>
  <c r="H67" i="1" s="1"/>
  <c r="H96" i="1" s="1"/>
  <c r="G34" i="1"/>
  <c r="G67" i="1" s="1"/>
  <c r="G96" i="1" s="1"/>
  <c r="G29" i="1"/>
  <c r="G28" i="1"/>
  <c r="G27" i="1"/>
  <c r="G26" i="1"/>
  <c r="G25" i="1"/>
  <c r="G24" i="1"/>
  <c r="H23" i="1"/>
  <c r="G23" i="1"/>
  <c r="F23" i="1"/>
  <c r="E23" i="1"/>
  <c r="G22" i="1"/>
  <c r="H21" i="1"/>
  <c r="F21" i="1"/>
  <c r="F20" i="1" s="1"/>
  <c r="E21" i="1"/>
  <c r="E20" i="1" s="1"/>
  <c r="H20" i="1"/>
  <c r="G19" i="1"/>
  <c r="H18" i="1"/>
  <c r="H17" i="1" s="1"/>
  <c r="H16" i="1" s="1"/>
  <c r="G18" i="1"/>
  <c r="F18" i="1"/>
  <c r="F17" i="1" s="1"/>
  <c r="E18" i="1"/>
  <c r="E17" i="1" s="1"/>
  <c r="G15" i="1"/>
  <c r="G14" i="1" s="1"/>
  <c r="H14" i="1"/>
  <c r="F14" i="1"/>
  <c r="E14" i="1"/>
  <c r="G13" i="1"/>
  <c r="H12" i="1"/>
  <c r="H11" i="1" s="1"/>
  <c r="H10" i="1" s="1"/>
  <c r="H9" i="1" s="1"/>
  <c r="H8" i="1" s="1"/>
  <c r="G12" i="1"/>
  <c r="F12" i="1"/>
  <c r="F11" i="1" s="1"/>
  <c r="F10" i="1" s="1"/>
  <c r="F9" i="1" s="1"/>
  <c r="E12" i="1"/>
  <c r="E11" i="1"/>
  <c r="E10" i="1" s="1"/>
  <c r="E9" i="1" s="1"/>
  <c r="E71" i="1" l="1"/>
  <c r="G72" i="1"/>
  <c r="F86" i="1"/>
  <c r="F85" i="1" s="1"/>
  <c r="E76" i="1"/>
  <c r="E75" i="1" s="1"/>
  <c r="F107" i="1"/>
  <c r="F99" i="1"/>
  <c r="F98" i="1" s="1"/>
  <c r="F91" i="1" s="1"/>
  <c r="F77" i="1" s="1"/>
  <c r="F76" i="1" s="1"/>
  <c r="F75" i="1" s="1"/>
  <c r="F40" i="1" s="1"/>
  <c r="H98" i="1"/>
  <c r="H91" i="1" s="1"/>
  <c r="H86" i="1" s="1"/>
  <c r="H85" i="1" s="1"/>
  <c r="H40" i="1" s="1"/>
  <c r="H111" i="1" s="1"/>
  <c r="H107" i="1"/>
  <c r="G37" i="1"/>
  <c r="E36" i="1"/>
  <c r="G36" i="1" s="1"/>
  <c r="E16" i="1"/>
  <c r="G17" i="1"/>
  <c r="F16" i="1"/>
  <c r="F8" i="1" s="1"/>
  <c r="G9" i="1"/>
  <c r="E42" i="1"/>
  <c r="E41" i="1" s="1"/>
  <c r="G98" i="1"/>
  <c r="G91" i="1" s="1"/>
  <c r="G86" i="1" s="1"/>
  <c r="G85" i="1" s="1"/>
  <c r="G107" i="1"/>
  <c r="G21" i="1"/>
  <c r="G20" i="1" s="1"/>
  <c r="G11" i="1"/>
  <c r="G10" i="1" s="1"/>
  <c r="G38" i="1"/>
  <c r="G73" i="1"/>
  <c r="G78" i="1"/>
  <c r="F111" i="1" l="1"/>
  <c r="G41" i="1"/>
  <c r="E8" i="1"/>
  <c r="G16" i="1"/>
  <c r="G8" i="1" s="1"/>
  <c r="G77" i="1"/>
  <c r="G76" i="1" s="1"/>
  <c r="G75" i="1" s="1"/>
  <c r="E70" i="1"/>
  <c r="E69" i="1" s="1"/>
  <c r="E40" i="1" s="1"/>
  <c r="G71" i="1"/>
  <c r="G70" i="1" s="1"/>
  <c r="G69" i="1" s="1"/>
  <c r="E111" i="1" l="1"/>
  <c r="G40" i="1"/>
  <c r="G111" i="1" s="1"/>
</calcChain>
</file>

<file path=xl/sharedStrings.xml><?xml version="1.0" encoding="utf-8"?>
<sst xmlns="http://schemas.openxmlformats.org/spreadsheetml/2006/main" count="1248" uniqueCount="492">
  <si>
    <t>INFORME MENSUAL DE EJECUCION DEL PRESUPUESTO DE GASTOS</t>
  </si>
  <si>
    <t>CUENTAS POR PAGAR</t>
  </si>
  <si>
    <t>AGENCIA NACIONAL DE INFRAESTRUCTURA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</si>
  <si>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</si>
  <si>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</si>
  <si>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</si>
  <si>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ENERO</t>
  </si>
  <si>
    <t>VIGENCIA FISCAL: 2020</t>
  </si>
  <si>
    <t xml:space="preserve">CODIFICACIÓN
PRESUPUESTAL
</t>
  </si>
  <si>
    <t>RECURSO</t>
  </si>
  <si>
    <t>FUENTE DE FINANCIACIÓN</t>
  </si>
  <si>
    <t xml:space="preserve">DENOMINACIÓN DEL CÓDIGO PRESUPUESTAL
</t>
  </si>
  <si>
    <t>CUENTAS POR PAGAR CONSTITUIDAS 
(1)</t>
  </si>
  <si>
    <t>CANCELACIONES CUENTAS POR PAGAR 
(2)</t>
  </si>
  <si>
    <t>CUENTAS POR PAGAR VIGENTES CONSTITUIDAS 
(3)=(1)-(2)</t>
  </si>
  <si>
    <t xml:space="preserve">TOTAL PAGOS ACUMULADOS
 (4)
</t>
  </si>
  <si>
    <t>A</t>
  </si>
  <si>
    <t>FUNCIONAMIENTO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</si>
  <si>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</si>
  <si>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</si>
  <si>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</si>
  <si>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</si>
  <si>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</si>
  <si>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</si>
  <si>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</si>
  <si>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</si>
  <si>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A-01-01-01-001-008</t>
  </si>
  <si>
    <t>PROPIOS</t>
  </si>
  <si>
    <t>HORAS EXTRAS, DOMINICALES, FESTIVOS Y RECARGOS</t>
  </si>
  <si>
    <t>A-01-01-03</t>
  </si>
  <si>
    <t>REMUNERACIONES NO CONSTITUTIVAS DE FACTOR SALARIAL</t>
  </si>
  <si>
    <t>A-01-01-03-002</t>
  </si>
  <si>
    <t>PRIMA TÉCNICA NO SALARIAL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</si>
  <si>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</si>
  <si>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</si>
  <si>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</si>
  <si>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</si>
  <si>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</si>
  <si>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</si>
  <si>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A-02-01-01-003</t>
  </si>
  <si>
    <t>ACTIVOS FIJOS NO CLASIFICADOS COMO MAQUINARIA Y EQUIPO</t>
  </si>
  <si>
    <t>A-02-02</t>
  </si>
  <si>
    <t>ADQUISICIONES DIFERENTES DE ACTIVOS</t>
  </si>
  <si>
    <t>A-02-02-01</t>
  </si>
  <si>
    <t>MATERIALES Y SUMINISTROS</t>
  </si>
  <si>
    <t>A-02-02-01-003</t>
  </si>
  <si>
    <t>OTROS BIENES TRANSPORTABLES (EXCEPTO PRODUCTOS METÁLICOS, MAQUINARIA Y EQUIPO)</t>
  </si>
  <si>
    <t>A-02-02-02</t>
  </si>
  <si>
    <t>ADQUISICIÓN DE SERVICIOS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</si>
  <si>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</si>
  <si>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</si>
  <si>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</si>
  <si>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</si>
  <si>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</si>
  <si>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</si>
  <si>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</si>
  <si>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</si>
  <si>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</si>
  <si>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</si>
  <si>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</si>
  <si>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</si>
  <si>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CUENTAS POR PAGAR CONSTITUÍDAS 
(1)</t>
  </si>
  <si>
    <t>CUENTAS POR PAGAR VIGENTES CONSTITUÍDAS 
(3)=(1)-(2)</t>
  </si>
  <si>
    <t>A-03</t>
  </si>
  <si>
    <t>TRANSFERENCIAS CORRIENTES</t>
  </si>
  <si>
    <t>A-03-10</t>
  </si>
  <si>
    <t>SENTENCIAS Y CONCILIACIONES</t>
  </si>
  <si>
    <t>A-03-10-01</t>
  </si>
  <si>
    <t>FALLOS NACIONALES</t>
  </si>
  <si>
    <t>A-03-10-01-001</t>
  </si>
  <si>
    <t>SENTENCIAS</t>
  </si>
  <si>
    <t>C</t>
  </si>
  <si>
    <t>INVERSIÓN</t>
  </si>
  <si>
    <t>C-2401</t>
  </si>
  <si>
    <t>INFRAESTRUCTURA RED VIAL PRIMARIA</t>
  </si>
  <si>
    <t>C-2401-0600</t>
  </si>
  <si>
    <t>INTERSUBSECTORIAL TRANSPORTE</t>
  </si>
  <si>
    <t>C-2401-0600-55</t>
  </si>
  <si>
    <t>APOYO A LA OPERACIÓN DE LAS VÍAS CONCESIONADAS A TRÁVES DE IPS  NACIONAL</t>
  </si>
  <si>
    <t>C-2401-0600-55-0</t>
  </si>
  <si>
    <t>C-2401-0600-55-0-2401070</t>
  </si>
  <si>
    <t>VÍA PRIMARIA CONCESIONADA</t>
  </si>
  <si>
    <t>C-2401-0600-55-0-2401070-02</t>
  </si>
  <si>
    <t>NACIÓN</t>
  </si>
  <si>
    <t>ADQUISICIÓN DE BIENES Y SERVICIOS</t>
  </si>
  <si>
    <t>C-2401-0600-56</t>
  </si>
  <si>
    <t>APOYO A LA OPERACIÓN DE LAS VÍAS PRIMARIAS CONCESIONADAS  NACIONAL</t>
  </si>
  <si>
    <t>C-2401-0600-56-0</t>
  </si>
  <si>
    <t>C-2401-0600-56-0-2401070</t>
  </si>
  <si>
    <t>C-2401-0600-56-0-2401070-02</t>
  </si>
  <si>
    <t>C-2401-0600-58</t>
  </si>
  <si>
    <t>APOYO OBRAS COMPLEMENTARIAS CONTRATOS DE CONCESIÓN NACIONAL</t>
  </si>
  <si>
    <t>C-2401-0600-58-0</t>
  </si>
  <si>
    <t>C-2401-0600-58-0-2401070</t>
  </si>
  <si>
    <t>C-2401-0600-58-0-2401070-02</t>
  </si>
  <si>
    <t>C-2403</t>
  </si>
  <si>
    <t>INFRAESTRUCTURA Y SERVICIOS DE TRANSPORTE AÉREO</t>
  </si>
  <si>
    <t>C-2403-0600</t>
  </si>
  <si>
    <t>C-2403-0600-3</t>
  </si>
  <si>
    <t>APOYO A LA OPERACIÓN DE LOS AEROPUERTOS CONCESIONADOS  NACIONAL</t>
  </si>
  <si>
    <t>C-2403-0600-3-0</t>
  </si>
  <si>
    <t>C-2403-0600-3-0-2403116</t>
  </si>
  <si>
    <t>AEROPUERTOS CONCESIONADOS</t>
  </si>
  <si>
    <t>C-2403-0600-3-0-2403116-02</t>
  </si>
  <si>
    <t>C-2404</t>
  </si>
  <si>
    <t>INFRAESTRUCTURA DE TRANSPORTE FÉRREO</t>
  </si>
  <si>
    <t>C-2404-0600</t>
  </si>
  <si>
    <t>C-2404-0600-3</t>
  </si>
  <si>
    <t>APOYO A LA OPERACIÓN DE LAS VÍAS FÉRREAS CONCESIONADAS  NACIONAL</t>
  </si>
  <si>
    <t>C-2404-0600-3-0</t>
  </si>
  <si>
    <t>C-2404-0600-3-0-2404047</t>
  </si>
  <si>
    <t>VÍA FÉRREA CONCESIONADA</t>
  </si>
  <si>
    <t>C-2404-0600-3-0-2404047-02</t>
  </si>
  <si>
    <t>C-2405</t>
  </si>
  <si>
    <t>INFRAESTRUCTURA DE TRANSPORTE MARÍTIMO</t>
  </si>
  <si>
    <t>C-2405-0600</t>
  </si>
  <si>
    <t>C-2405-0600-2</t>
  </si>
  <si>
    <t>APOYO ESTATAL A LOS PUERTOS A NIVEL NACIONAL   NACIONAL</t>
  </si>
  <si>
    <t>C-2405-0600-2-0</t>
  </si>
  <si>
    <t>C-2405-0600-2-0-2405021</t>
  </si>
  <si>
    <t>PUERTOS CONCESIONADOS</t>
  </si>
  <si>
    <t>C-2405-0600-2-0-2405021-02</t>
  </si>
  <si>
    <t>C-2405-0600-3</t>
  </si>
  <si>
    <t>APOYO A LA OPERACIÓN DE LOS PUERTOS CONCESIONADOS  NACIONAL</t>
  </si>
  <si>
    <t>C-2405-0600-3-0</t>
  </si>
  <si>
    <t>C-2405-0600-3-0-2405021</t>
  </si>
  <si>
    <t>C-2405-0600-3-0-2405021-02</t>
  </si>
  <si>
    <t>C-2499</t>
  </si>
  <si>
    <t>FORTALECIMIENTO DE LA GESTIÓN Y DIRECCIÓN DEL SECTOR TRANSPORTE</t>
  </si>
  <si>
    <t>C-2499-0600</t>
  </si>
  <si>
    <t>C-2499-0600-7</t>
  </si>
  <si>
    <t>IMPLEMENTACIÓN DEL SISTEMA INTEGRADO DE GESTIÓN Y CONTROL DE LA AGENCIA NACIONAL DE INFRAESTRUCTURA  NACIONAL</t>
  </si>
  <si>
    <t>C-2499-0600-7-0</t>
  </si>
  <si>
    <t>C-2499-0600-7-0-2499060</t>
  </si>
  <si>
    <t>SERVICIO DE IMPLEMENTACIÓN SISTEMAS DE GESTIÓN</t>
  </si>
  <si>
    <t>C-2499-0600-7-0-2499060-02</t>
  </si>
  <si>
    <t>C-2499-0600-8</t>
  </si>
  <si>
    <t>APOYO PARA LA GESTIÓN DE LA AGENCIA NACIONAL DE INFRAESTRUCTURA A TRAVÉS DE ASESORÍAS Y CONSULTORÍAS  NACIONAL</t>
  </si>
  <si>
    <t>C-2499-0600-8-0</t>
  </si>
  <si>
    <t>C-2499-0600-8-0-2499053</t>
  </si>
  <si>
    <t>DOCUMENTOS DE LINEAMIENTOS TÉCNICOS</t>
  </si>
  <si>
    <t>C-2499-0600-8-0-2499053-02</t>
  </si>
  <si>
    <t>C-2499-0600-9</t>
  </si>
  <si>
    <t>SISTEMATIZACIÓN PARA EL SERVICIO DE INFORMACIÓN DE LA GESTIÓN ADMINISTRATIVA.  NACIONAL</t>
  </si>
  <si>
    <t>C-2499-0600-9-0</t>
  </si>
  <si>
    <t>C-2499-0600-9-0-2499053</t>
  </si>
  <si>
    <t>C-2499-0600-9-0-2499053-02</t>
  </si>
  <si>
    <t>C-2499-0600-9-0-2499063</t>
  </si>
  <si>
    <t>SERVICIOS DE INFORMACIÓN IMPLEMENTADOS</t>
  </si>
  <si>
    <t>C-2499-0600-9-0-2499063-02</t>
  </si>
  <si>
    <t>C-2499-0600-10</t>
  </si>
  <si>
    <t>IMPLEMENTACIÓN DEL SISTEMA DE GESTIÓN DOCUMENTAL DE LA AGENCIA NACIONAL DE INFRAESTRUCTURA NACIONAL</t>
  </si>
  <si>
    <t>C-2499-0600-10-0</t>
  </si>
  <si>
    <t>C-2499-0600-10-0-2499052</t>
  </si>
  <si>
    <t>SERVICIO DE GESTIÓN DOCUMENTAL</t>
  </si>
  <si>
    <t>C-2499-0600-10-0-2499052-02</t>
  </si>
  <si>
    <t xml:space="preserve">                             TOTAL ACUMULADO: (A+C):</t>
  </si>
  <si>
    <t xml:space="preserve">                           ______________________________________</t>
  </si>
  <si>
    <t xml:space="preserve">  ______________________________________</t>
  </si>
  <si>
    <t xml:space="preserve">                             ELIZABETH GÓMEZ SÁNCHEZ</t>
  </si>
  <si>
    <t xml:space="preserve">  NELCY JENITH MALDONADO BALLEN</t>
  </si>
  <si>
    <t xml:space="preserve">                             VICEPRESIDENTE ADTIVA Y FINANCIERA 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</si>
  <si>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</si>
  <si>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</si>
  <si>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</si>
  <si>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</si>
  <si>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</si>
  <si>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</si>
  <si>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</si>
  <si>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</si>
  <si>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</si>
  <si>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 xml:space="preserve"> VIGENCIA</t>
  </si>
  <si>
    <t xml:space="preserve">SECCION:        2413 </t>
  </si>
  <si>
    <t>MES:</t>
  </si>
  <si>
    <t xml:space="preserve">ENERO </t>
  </si>
  <si>
    <t xml:space="preserve">                                VIGENCIA FISCAL:      2020</t>
  </si>
  <si>
    <t>CODIFICACIÓN
PRESUPUESTAL</t>
  </si>
  <si>
    <t>DENOMINACIÓN DEL CÓDIGO PRESUPUESTAL</t>
  </si>
  <si>
    <t>APROPIACIÓN
VIGENTE</t>
  </si>
  <si>
    <t>CERTIFICADOS
ACUMULADOS</t>
  </si>
  <si>
    <t>COMPROMISOS
ACUMULADOS</t>
  </si>
  <si>
    <t>OBLIGACIONES
ACUMULADAS</t>
  </si>
  <si>
    <t>PAGOS
ACUMULADOS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</si>
  <si>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</si>
  <si>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</si>
  <si>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</si>
  <si>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</si>
  <si>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</si>
  <si>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</si>
  <si>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</si>
  <si>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</si>
  <si>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</si>
  <si>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</si>
  <si>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</si>
  <si>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</si>
  <si>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</si>
  <si>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</si>
  <si>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</si>
  <si>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</si>
  <si>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</si>
  <si>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</si>
  <si>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</si>
  <si>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</si>
  <si>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</si>
  <si>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AUXILIO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</si>
  <si>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</si>
  <si>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</si>
  <si>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</si>
  <si>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</si>
  <si>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</si>
  <si>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</si>
  <si>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</si>
  <si>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</si>
  <si>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</si>
  <si>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</si>
  <si>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</si>
  <si>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</si>
  <si>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</si>
  <si>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</si>
  <si>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</si>
  <si>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</si>
  <si>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A-01-01-03-030</t>
  </si>
  <si>
    <t>BONIFICACIÓN DE DIRECCIÓN</t>
  </si>
  <si>
    <t>A-01-01-04</t>
  </si>
  <si>
    <t>OTROS GASTOS DE PERSONAL - DISTRIBUCIÓN PREVIO CONCEPTO DGPPN</t>
  </si>
  <si>
    <t>A-02-01-01-003-008</t>
  </si>
  <si>
    <t>MUEBLES, INSTRUMENTOS MUSICALES, ARTÍCULOS DE DEPORTE Y ANTIGÜEDADES</t>
  </si>
  <si>
    <t>A-02-02-01-002</t>
  </si>
  <si>
    <t>PRODUCTOS ALIMENTICIOS, BEBIDAS Y TABACO; TEXTILES, PRENDAS DE VESTIR Y PRODUCTOS DE CUERO</t>
  </si>
  <si>
    <t>A-02-02-01-002-003</t>
  </si>
  <si>
    <t>PRODUCTOS DE MOLINERÍA, ALMIDONES Y PRODUCTOS DERIVADOS DEL ALMIDÓN; OTROS PRODUCTOS ALIMENTICIOS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</si>
  <si>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</si>
  <si>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</si>
  <si>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</si>
  <si>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</si>
  <si>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</si>
  <si>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</si>
  <si>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</si>
  <si>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</si>
  <si>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</si>
  <si>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</si>
  <si>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</si>
  <si>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</si>
  <si>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</t>
  </si>
  <si>
    <t>PRODUCTOS METÁLICOS Y PAQUETES DE SOFTWARE</t>
  </si>
  <si>
    <t>A-02-02-01-004-007</t>
  </si>
  <si>
    <t>EQUIPO Y APARATOS DE RADIO, TELEVISIÓN Y COMUNICACIONES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</si>
  <si>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</si>
  <si>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</si>
  <si>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</si>
  <si>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</si>
  <si>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</si>
  <si>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</si>
  <si>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</si>
  <si>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</si>
  <si>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</si>
  <si>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</si>
  <si>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</si>
  <si>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</si>
  <si>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</si>
  <si>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</si>
  <si>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</si>
  <si>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</si>
  <si>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</si>
  <si>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</si>
  <si>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</si>
  <si>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</si>
  <si>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</si>
  <si>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</si>
  <si>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</si>
  <si>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</si>
  <si>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</si>
  <si>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</si>
  <si>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</si>
  <si>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</si>
  <si>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</si>
  <si>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</si>
  <si>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</si>
  <si>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</si>
  <si>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</si>
  <si>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</si>
  <si>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</si>
  <si>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</si>
  <si>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A-02-02-02-009-007</t>
  </si>
  <si>
    <t>OTROS SERVICIOS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</si>
  <si>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</si>
  <si>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</si>
  <si>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</si>
  <si>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</si>
  <si>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</si>
  <si>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</si>
  <si>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</si>
  <si>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</si>
  <si>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</si>
  <si>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</si>
  <si>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A-03-03-04-007</t>
  </si>
  <si>
    <t>PROVISIÓN PARA GASTOS INSTITUCIONALES Y/O SECTORIALES CONTINGENTES- PREVIO CONCEPTO DGPPN</t>
  </si>
  <si>
    <t>A-03-10-01-002</t>
  </si>
  <si>
    <t>CONCILIACIONES</t>
  </si>
  <si>
    <t>A-03-10-01-003</t>
  </si>
  <si>
    <t>LAUDOS ARBITRALES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</si>
  <si>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</si>
  <si>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</si>
  <si>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</si>
  <si>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</si>
  <si>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</si>
  <si>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</si>
  <si>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B</t>
  </si>
  <si>
    <t>SERVICIO DE LA DEUDA PÚBLICA</t>
  </si>
  <si>
    <t>B-10</t>
  </si>
  <si>
    <t>SERVICIO DE LA DEUDA PÚBLICA INTERNA</t>
  </si>
  <si>
    <t>B-10-01</t>
  </si>
  <si>
    <t>PRINCIPAL</t>
  </si>
  <si>
    <t>B-10-01-02</t>
  </si>
  <si>
    <t>PRÉSTAMOS</t>
  </si>
  <si>
    <t>B-10-01-02-001</t>
  </si>
  <si>
    <t>NACIÒN</t>
  </si>
  <si>
    <t>B-10-04</t>
  </si>
  <si>
    <t>FONDO DE CONTINGENCIAS</t>
  </si>
  <si>
    <t>B-10-04-01</t>
  </si>
  <si>
    <t>APORTES AL FONDO DE CONTINGENCIAS</t>
  </si>
  <si>
    <t>INVERSION</t>
  </si>
  <si>
    <t>C-2401-0600-38</t>
  </si>
  <si>
    <t xml:space="preserve">MEJORAMIENTO APOYO ESTATAL PROYECTO DE CONCESIÓN RUTA DEL SOL SECTOR III,   CESAR, BOLÍVAR, MAGDALENA </t>
  </si>
  <si>
    <t>C-2401-0600-38-0</t>
  </si>
  <si>
    <t>C-2401-0600-38-0-2401070</t>
  </si>
  <si>
    <t>C-2401-0600-38-0-2401070-02</t>
  </si>
  <si>
    <t>C-2401-0600-54</t>
  </si>
  <si>
    <t>MEJORAMIENTO DE LA CONCESIÓN ARMENIA PEREIRA MANIZALES  RISARALDA, CALDAS, QUINDIO, VALLE DEL CAUCA</t>
  </si>
  <si>
    <t>C-2401-0600-54-0</t>
  </si>
  <si>
    <t>C-2401-0600-54-0-2401070</t>
  </si>
  <si>
    <t>C-2401-0600-54-0-2401070-02</t>
  </si>
  <si>
    <t>C-2401-0600-59</t>
  </si>
  <si>
    <t>MEJORAMIENTO CONSTRUCCIÓN REHABILITACIÓN, MANTENIMIENTO Y OPERACIÓN, DEL CORREDOR VIAL PAMPLONA - CUCÚTA DEPARTAMENTO DE   NORTE DE SANTANDER</t>
  </si>
  <si>
    <t>C-2401-0600-59-0</t>
  </si>
  <si>
    <t>C-2401-0600-59-0-2401074</t>
  </si>
  <si>
    <t>VÍA PRIMARIA INTERVENIDA Y EN OPERACIÓN</t>
  </si>
  <si>
    <t>C-2401-0600-59-0-2401074-02</t>
  </si>
  <si>
    <t>C-2401-0600-60</t>
  </si>
  <si>
    <t>MEJORAMIENTO , CONSTRUCCIÓN, REHABILITACIÓN, MANTENIMIENTO  Y OPERACIÓN DEL CORREDOR BUCARAMANGA, BARRANCABERMEJA, YONDÓ EN LOS DEPARTAMENTOS DE   ANTIOQUIA, SANTANDER</t>
  </si>
  <si>
    <t>C-2401-0600-60-0</t>
  </si>
  <si>
    <t>C-2401-0600-60-0-2401074</t>
  </si>
  <si>
    <t>C-2401-0600-60-0-2401074-02</t>
  </si>
  <si>
    <t>C-2401-0600-61</t>
  </si>
  <si>
    <t>CONSTRUCCIÓN OPERACIÓN Y MANTENIMIENTO DE LA CONCESIÓN AUTOPISTA CONEXIÓN PACIFICO 1 - AUTOPISTAS PARA LA PROSPERIDAD ANTIOQUIA</t>
  </si>
  <si>
    <t>C-2401-0600-61-0</t>
  </si>
  <si>
    <t>C-2401-0600-61-0-2401074</t>
  </si>
  <si>
    <t>C-2401-0600-61-0-2401074-02</t>
  </si>
  <si>
    <t>C-2401-0600-62</t>
  </si>
  <si>
    <t>REHABILITACIÓN CONSTRUCCIÓN, MEJORAMIENTO, OPERACIÓN Y MANTENIMIENTO DE LA CONCESIÓN AUTOPISTA AL RIO MAGDALENA 2, DEPARTAMENTOS DE ANTIOQUIA, SANTANDER</t>
  </si>
  <si>
    <t>C-2401-0600-62-0</t>
  </si>
  <si>
    <t>C-2401-0600-62-0-2401074</t>
  </si>
  <si>
    <t>C-2401-0600-62-0-2401074-02</t>
  </si>
  <si>
    <t>C-2401-0600-63</t>
  </si>
  <si>
    <t>MEJORAMIENTO REHABILITACIÓN, CONSTRUCCIÓN, MANTENIMIENTO Y OPERACIÓN DEL CORREDOR SANTANA - MOCOA - NEIVA, DEPARTAMENTOS DE  HUILA, PUTUMAYO, CAUCA</t>
  </si>
  <si>
    <t>C-2401-0600-63-0</t>
  </si>
  <si>
    <t>C-2401-0600-63-0-2401074</t>
  </si>
  <si>
    <t>C-2401-0600-63-0-2401074-02</t>
  </si>
  <si>
    <t>C-2401-0600-64</t>
  </si>
  <si>
    <t>MEJORAMIENTO REHABILITACIÓN, CONSTRUCCIÓN , MANTENIMIENTO  Y OPERACIÓN DEL CORREDOR POPAYAN - SANTANDER DE QUILICHAO EN EL DEPARTAMENTO DEL     CAUCA</t>
  </si>
  <si>
    <t>C-2401-0600-64-0</t>
  </si>
  <si>
    <t>C-2401-0600-64-0-2401074</t>
  </si>
  <si>
    <t>C-2401-0600-64-0-2401074-02</t>
  </si>
  <si>
    <t>C-2401-0600-65</t>
  </si>
  <si>
    <t>MEJORAMIENTO CONSTRUCCIÓN, MANTENIMIENTO Y OPERACIÓN DEL CORREDOR CONEXIÓN NORTE, AUTOPISTAS PARA LA PROSPERIDAD   ANTIOQUIA</t>
  </si>
  <si>
    <t>C-2401-0600-65-0</t>
  </si>
  <si>
    <t>C-2401-0600-65-0-2401074</t>
  </si>
  <si>
    <t>C-2401-0600-65-0-2401074-02</t>
  </si>
  <si>
    <t>C-2401-0600-66</t>
  </si>
  <si>
    <t>CONTROL Y SEGUIMIENTO A LA OPERACIÓN DE LAS VÍAS PRIMARIAS CONCESIONADAS  NACIONAL</t>
  </si>
  <si>
    <t>C-2401-0600-66-0</t>
  </si>
  <si>
    <t>C-2401-0600-66-0-2401075</t>
  </si>
  <si>
    <t>DOCUMENTOS DE APOYO TÉCNICO PARA EL DESARROLLO DE INTERVENCIONES EN INFRAESTRUCTURA VIAL</t>
  </si>
  <si>
    <t>C-2401-0600-66-0-2401075-02</t>
  </si>
  <si>
    <t>C-2401-0600-67</t>
  </si>
  <si>
    <t>MEJORAMIENTO CONSTRUCCIÓN, REHABILITACIÓN Y MANTENIMIENTO DEL CORREDOR VILLAVICENCIO - YOPAL DEPARTAMENTOS DEL   META, CASANARE</t>
  </si>
  <si>
    <t>C-2401-0600-67-0</t>
  </si>
  <si>
    <t>C-2401-0600-67-0-2401074</t>
  </si>
  <si>
    <t>C-2401-0600-67-0-2401074-02</t>
  </si>
  <si>
    <t>C-2401-0600-68</t>
  </si>
  <si>
    <t>CONSTRUCCIÓN OPERACIÓN Y MANTENIMIENTO DE LA VÍA MULALO - LOBOGUERRERO, DEPARTAMENTO DEL VALLE DEL CAUCA</t>
  </si>
  <si>
    <t>C-2401-0600-68-0</t>
  </si>
  <si>
    <t>C-2401-0600-68-0-2401074</t>
  </si>
  <si>
    <t>C-2401-0600-68-0-2401074-02</t>
  </si>
  <si>
    <t>C-2401-0600-69</t>
  </si>
  <si>
    <t>MEJORAMIENTO REHABILITACIÓN, CONSTRUCCIÓN, MANTENIMIENTO Y OPERACIÓN DEL CORREDOR BUCARAMANGA PAMPLONA NORTE DE SANTANDER</t>
  </si>
  <si>
    <t>C-2401-0600-69-0</t>
  </si>
  <si>
    <t>C-2401-0600-69-0-2401074</t>
  </si>
  <si>
    <t>C-2401-0600-69-0-2401074-02</t>
  </si>
  <si>
    <t>C-2401-0600-70</t>
  </si>
  <si>
    <t>MEJORAMIENTO REHABILITACIÓN, MANTENIMIENTO Y OPERACIÓN DEL CORREDOR TRANSVERSAL DEL SISGA, DEPARTAMENTOS DE BOYACÁ, CUNDINAMARCA, CASANARE</t>
  </si>
  <si>
    <t>C-2401-0600-70-0</t>
  </si>
  <si>
    <t>C-2401-0600-70-0-2401074</t>
  </si>
  <si>
    <t>C-2401-0600-70-0-2401074-02</t>
  </si>
  <si>
    <t>C-2401-0600-71</t>
  </si>
  <si>
    <t>REHABILITACIÓN MEJORAMIENTO, CONSTRUCCIÓN, MANTENIMIENTO Y OPERACIÓN DEL CORREDOR CARTAGENA - BARRANQUILLA Y CIRCUNVALAR DE LA PROSPERIDAD, DEPARTAMENTOS DE   ATLÁNTICO, BOLÍVAR</t>
  </si>
  <si>
    <t>C-2401-0600-71-0</t>
  </si>
  <si>
    <t>C-2401-0600-71-0-2401074</t>
  </si>
  <si>
    <t>C-2401-0600-71-0-2401074-02</t>
  </si>
  <si>
    <t>C-2401-0600-72</t>
  </si>
  <si>
    <t>MEJORAMIENTO CONSTRUCCIÓN, OPERACIÓN Y MANTENIMIENTO DE LA CONCESIÓN AUTOPISTA CONEXIÓN PACIFICO 2 ANTIOQUIA</t>
  </si>
  <si>
    <t>C-2401-0600-72-0</t>
  </si>
  <si>
    <t>C-2401-0600-72-0-2401074</t>
  </si>
  <si>
    <t>C-2401-0600-72-0-2401074-02</t>
  </si>
  <si>
    <t>C-2401-0600-73</t>
  </si>
  <si>
    <t>MEJORAMIENTO  CONSTRUCCIÓN, OPERACIÓN, Y MANTENIMIENTO DE LA AUTOPISTA CONEXIÓN PACIFICO 3  AUTOPISTAS PARA LA PROSPERIDAD   ANTIOQUIA</t>
  </si>
  <si>
    <t>C-2401-0600-73-0</t>
  </si>
  <si>
    <t>C-2401-0600-73-0-2401074</t>
  </si>
  <si>
    <t>C-2401-0600-73-0-2401074-02</t>
  </si>
  <si>
    <t>C-2401-0600-74</t>
  </si>
  <si>
    <t>MEJORAMIENTO REHABILITACIÓN, CONSTRUCCIÓN, MANTENIMIENTO, Y OPERACIÓN DEL CORREDOR RUMICHACA - PASTO EN EL DEPARTAMENTO DE    NARIÑO</t>
  </si>
  <si>
    <t>C-2401-0600-74-0</t>
  </si>
  <si>
    <t>C-2401-0600-74-0-2401074</t>
  </si>
  <si>
    <t>C-2401-0600-74-0-2401074-02</t>
  </si>
  <si>
    <t>C-2401-0600-75</t>
  </si>
  <si>
    <t>REHABILITACIÓN MEJORAMIENTO, OPERACIÓN Y MANTENIMIENTO DEL CORREDOR PERIMETRAL DE CUNDINAMARCA, CENTRO ORIENTE   CUNDINAMARCA</t>
  </si>
  <si>
    <t>C-2401-0600-75-0</t>
  </si>
  <si>
    <t>C-2401-0600-75-0-2401075</t>
  </si>
  <si>
    <t>C-2401-0600-75-0-2401074-02</t>
  </si>
  <si>
    <t>C-2401-0600-76</t>
  </si>
  <si>
    <t>MEJORAMIENTO CONSTRUCCIÓN, REHABILITACIÓN OPERACIÓN Y MANTENIMIENTO DE LA CONCESIÓN AUTOPISTA AL MAR 2   ANTIOQUIA</t>
  </si>
  <si>
    <t>C-2401-0600-76-0</t>
  </si>
  <si>
    <t>C-2401-0600-76-0-2401074</t>
  </si>
  <si>
    <t>C-2401-0600-76-0-2401074-02</t>
  </si>
  <si>
    <t>C-2401-0600-77</t>
  </si>
  <si>
    <t>MEJORAMIENTO REHABILITACIÓN Y MANTENIMIENTO DEL CORREDOR HONDA - PUERTO SALGAR - GIRARDOT, DEPARTAMENTOS DE    CUNDINAMARCA, CALDAS, TOLIMA</t>
  </si>
  <si>
    <t>C-2401-0600-77-0</t>
  </si>
  <si>
    <t>C-2401-0600-77-0-2401074</t>
  </si>
  <si>
    <t>C-2401-0600-77-0-2401074-02</t>
  </si>
  <si>
    <t>C-2401-0600-78</t>
  </si>
  <si>
    <t>MEJORAMIENTO CONSTRUCCIÓN, REHABILITACIÓN, OPERACIÓN Y MANTENIMIENTO DE LA CONCESIÓN AUTOPISTA AL MAR 1, DEPARTAMENTO DE ANTIOQUIA</t>
  </si>
  <si>
    <t>C-2401-0600-78-0</t>
  </si>
  <si>
    <t>C-2401-0600-78-0-2401074</t>
  </si>
  <si>
    <t>C-2401-0600-78-0-2401074-02</t>
  </si>
  <si>
    <t>C-2401-0600-79</t>
  </si>
  <si>
    <t>MEJORAMIENTO DEL CORREDOR PUERTA DE HIERRO - PALMAR DE VARELA Y CARRETO - CRUZ DEL VISO EN LOS DEPARTAMENTOS DE    ATLÁNTICO, BOLÍVAR, SUCRE</t>
  </si>
  <si>
    <t>C-2401-0600-79-0</t>
  </si>
  <si>
    <t>C-2401-0600-79-0-2401074</t>
  </si>
  <si>
    <t>C-2401-0600-79-0-2401074-02</t>
  </si>
  <si>
    <t>C-2403-0600-4</t>
  </si>
  <si>
    <t>CONTROL Y SEGUIMIENTO A LA OPERACIÓN DE LOS AEROPUERTOS CONCESIONADOS  NACIONAL</t>
  </si>
  <si>
    <t>C-2403-0600-4-0</t>
  </si>
  <si>
    <t>C-2403-0600-4-0-2403039</t>
  </si>
  <si>
    <t>C-2403-0600-4-0-2403039-02</t>
  </si>
  <si>
    <t>C-2404-0600-2</t>
  </si>
  <si>
    <t>REHABILITACIÓN CONSTRUCCIÓN Y MANTENIMIENTO DE LA RED FÉRREA A NIVEL NACIONAL  NACIONAL</t>
  </si>
  <si>
    <t>C-2404-0600-2-0</t>
  </si>
  <si>
    <t>C-2404-0600-2-0-2404020</t>
  </si>
  <si>
    <t xml:space="preserve">VÍA FÉRREA MANTENIDA </t>
  </si>
  <si>
    <t>C-2404-0600-2-0-2404020-02</t>
  </si>
  <si>
    <t>C-2404-0600-2-0-2404047</t>
  </si>
  <si>
    <t>C-2404-0600-2-0-2404047-02</t>
  </si>
  <si>
    <t>C-2404-0600-4</t>
  </si>
  <si>
    <t>CONTROL Y SEGUIMIENTO A LA OPERACIÓN DE LAS VÍAS FÉRREAS  NACIONAL</t>
  </si>
  <si>
    <t>C-2404-0600-4-0</t>
  </si>
  <si>
    <t>C-2404-0600-4-0-2404042</t>
  </si>
  <si>
    <t>C-2404-0600-4-0-2404042-02</t>
  </si>
  <si>
    <t>C-2405-0600-4</t>
  </si>
  <si>
    <t>CONTROL Y SEGUIMIENTO A LA OPERACIÓN DE LOS PUERTOS CONCESIONADOS   NACIONAL</t>
  </si>
  <si>
    <t>C-2405-0600-4-0</t>
  </si>
  <si>
    <t>C-2405-0600-4-0-2405013</t>
  </si>
  <si>
    <t>C-2405-0600-4-0-2405013-02</t>
  </si>
  <si>
    <t>C-2499-0600-8-0-2499066</t>
  </si>
  <si>
    <t>ESTUDIOS DE PREINVERSIÓN</t>
  </si>
  <si>
    <t>C-2499-0600-8-0-2499066-02</t>
  </si>
  <si>
    <t xml:space="preserve">                             TOTAL ACUMULADO (A+B+C):</t>
  </si>
  <si>
    <t xml:space="preserve"> ______________________________________</t>
  </si>
  <si>
    <t>______________________________________</t>
  </si>
  <si>
    <t>ELIZABETH GÓMEZ SÁNCHEZ</t>
  </si>
  <si>
    <t>NELCY JENITH MALDONADO BALLEN</t>
  </si>
  <si>
    <t>VICEPRESIDENTE ADTIVA Y FINANCIERA</t>
  </si>
  <si>
    <t>COORGRUPO INT. TRAB ADTIVO Y FCRO</t>
  </si>
  <si>
    <t>MIREYI VARGAS OLIVEROS</t>
  </si>
  <si>
    <t>ELSA LILIANA LIÉVANO TORRES</t>
  </si>
  <si>
    <t>EXPG3-06 CON FUNCIONES DE JEFE DE CONTABILIDAD</t>
  </si>
  <si>
    <t>EXPG3-6 CON FUNCIONES JEFE DE PPTO</t>
  </si>
  <si>
    <t xml:space="preserve"> EXP.G3-6 CON FUNCIONES DE TESORERA</t>
  </si>
  <si>
    <t>RESERVAS PRESUPUESTALES</t>
  </si>
  <si>
    <t>VIGENCIA:2020</t>
  </si>
  <si>
    <t xml:space="preserve">CODIFICACIÓN
PRESUPUESTAL
 </t>
  </si>
  <si>
    <t>CANCELACIONES RESERVAS PRESUPUESTALES
 (2)</t>
  </si>
  <si>
    <t>TOTAL OBLIGACIONES ACUMULADAS 
(4)</t>
  </si>
  <si>
    <t>TOTAL PAGOS
ACUMULADOS
(5)</t>
  </si>
  <si>
    <t>C-2401-600</t>
  </si>
  <si>
    <t>IMPLEMENTACION DEL SISTEMA DE GESTIÓN DOCUMENTAL DE LA AGENCIA NACIONAL DE INFRAESTRUCTURA NACIONAL</t>
  </si>
  <si>
    <t xml:space="preserve">                             TOTAL ACUMULADO:(A+C)=</t>
  </si>
  <si>
    <t>__________________________________________</t>
  </si>
  <si>
    <t xml:space="preserve"> ____________________________________</t>
  </si>
  <si>
    <t>JUANA CELINA CARVAJAL REYES</t>
  </si>
  <si>
    <t>EXP.G3-06 CONFUNCIONES DE JEFE  DE CONTABILIDAD</t>
  </si>
  <si>
    <t>RESERVAS CONSTITUIDAS
(1)</t>
  </si>
  <si>
    <t>RESERVAS  VIGENTES CONSTITUIDAS 
(3)=(1)-(2)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</si>
</sst>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36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3" fillId="2" borderId="0" xfId="1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/>
    </xf>
    <xf numFmtId="164" fontId="3" fillId="2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4" fontId="3" fillId="2" borderId="5" xfId="1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0" xfId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164" fontId="4" fillId="2" borderId="1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right" vertical="center" wrapText="1" readingOrder="1"/>
    </xf>
    <xf numFmtId="4" fontId="5" fillId="2" borderId="16" xfId="0" applyNumberFormat="1" applyFont="1" applyFill="1" applyBorder="1" applyAlignment="1">
      <alignment horizontal="right" vertical="center" wrapText="1" readingOrder="1"/>
    </xf>
    <xf numFmtId="4" fontId="5" fillId="2" borderId="17" xfId="0" applyNumberFormat="1" applyFont="1" applyFill="1" applyBorder="1" applyAlignment="1">
      <alignment horizontal="right" vertical="center" wrapText="1" readingOrder="1"/>
    </xf>
    <xf numFmtId="49" fontId="4" fillId="2" borderId="18" xfId="3" applyNumberFormat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4" fontId="6" fillId="2" borderId="19" xfId="0" applyNumberFormat="1" applyFont="1" applyFill="1" applyBorder="1" applyAlignment="1">
      <alignment horizontal="right" vertical="center" wrapText="1" readingOrder="1"/>
    </xf>
    <xf numFmtId="4" fontId="6" fillId="2" borderId="20" xfId="0" applyNumberFormat="1" applyFont="1" applyFill="1" applyBorder="1" applyAlignment="1">
      <alignment horizontal="right" vertical="center" wrapText="1" readingOrder="1"/>
    </xf>
    <xf numFmtId="49" fontId="4" fillId="2" borderId="21" xfId="3" applyNumberFormat="1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 wrapText="1"/>
    </xf>
    <xf numFmtId="4" fontId="6" fillId="2" borderId="22" xfId="0" applyNumberFormat="1" applyFont="1" applyFill="1" applyBorder="1" applyAlignment="1">
      <alignment horizontal="right" vertical="center" wrapText="1" readingOrder="1"/>
    </xf>
    <xf numFmtId="4" fontId="6" fillId="2" borderId="23" xfId="0" applyNumberFormat="1" applyFont="1" applyFill="1" applyBorder="1" applyAlignment="1">
      <alignment horizontal="right" vertical="center" wrapText="1" readingOrder="1"/>
    </xf>
    <xf numFmtId="49" fontId="3" fillId="2" borderId="21" xfId="3" applyNumberFormat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 wrapText="1"/>
    </xf>
    <xf numFmtId="4" fontId="7" fillId="2" borderId="22" xfId="0" applyNumberFormat="1" applyFont="1" applyFill="1" applyBorder="1" applyAlignment="1">
      <alignment horizontal="right" vertical="center" wrapText="1" readingOrder="1"/>
    </xf>
    <xf numFmtId="4" fontId="3" fillId="2" borderId="22" xfId="0" applyNumberFormat="1" applyFont="1" applyFill="1" applyBorder="1" applyAlignment="1">
      <alignment horizontal="right" vertical="center"/>
    </xf>
    <xf numFmtId="4" fontId="8" fillId="2" borderId="22" xfId="0" applyNumberFormat="1" applyFont="1" applyFill="1" applyBorder="1" applyAlignment="1">
      <alignment horizontal="right" vertical="center" wrapText="1" readingOrder="1"/>
    </xf>
    <xf numFmtId="4" fontId="8" fillId="2" borderId="23" xfId="0" applyNumberFormat="1" applyFont="1" applyFill="1" applyBorder="1" applyAlignment="1">
      <alignment horizontal="right" vertical="center" wrapText="1" readingOrder="1"/>
    </xf>
    <xf numFmtId="4" fontId="9" fillId="2" borderId="22" xfId="0" applyNumberFormat="1" applyFont="1" applyFill="1" applyBorder="1" applyAlignment="1">
      <alignment horizontal="right" vertical="center" wrapText="1" readingOrder="1"/>
    </xf>
    <xf numFmtId="4" fontId="9" fillId="2" borderId="23" xfId="0" applyNumberFormat="1" applyFont="1" applyFill="1" applyBorder="1" applyAlignment="1">
      <alignment horizontal="right" vertical="center" wrapText="1" readingOrder="1"/>
    </xf>
    <xf numFmtId="4" fontId="7" fillId="2" borderId="23" xfId="0" applyNumberFormat="1" applyFont="1" applyFill="1" applyBorder="1" applyAlignment="1">
      <alignment horizontal="right" vertical="center" wrapText="1" readingOrder="1"/>
    </xf>
    <xf numFmtId="49" fontId="3" fillId="2" borderId="24" xfId="3" applyNumberFormat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4" fontId="8" fillId="2" borderId="25" xfId="0" applyNumberFormat="1" applyFont="1" applyFill="1" applyBorder="1" applyAlignment="1">
      <alignment horizontal="right" vertical="center" wrapText="1" readingOrder="1"/>
    </xf>
    <xf numFmtId="4" fontId="8" fillId="2" borderId="26" xfId="0" applyNumberFormat="1" applyFont="1" applyFill="1" applyBorder="1" applyAlignment="1">
      <alignment horizontal="right" vertical="center" wrapText="1" readingOrder="1"/>
    </xf>
    <xf numFmtId="0" fontId="3" fillId="2" borderId="0" xfId="0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49" fontId="3" fillId="2" borderId="27" xfId="3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4" fontId="8" fillId="2" borderId="28" xfId="0" applyNumberFormat="1" applyFont="1" applyFill="1" applyBorder="1" applyAlignment="1">
      <alignment horizontal="right" vertical="center" wrapText="1" readingOrder="1"/>
    </xf>
    <xf numFmtId="4" fontId="8" fillId="2" borderId="29" xfId="0" applyNumberFormat="1" applyFont="1" applyFill="1" applyBorder="1" applyAlignment="1">
      <alignment horizontal="right" vertical="center" wrapText="1" readingOrder="1"/>
    </xf>
    <xf numFmtId="0" fontId="2" fillId="2" borderId="12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39" fontId="2" fillId="2" borderId="17" xfId="1" applyNumberFormat="1" applyFont="1" applyFill="1" applyBorder="1" applyAlignment="1">
      <alignment horizontal="right" vertical="center"/>
    </xf>
    <xf numFmtId="39" fontId="2" fillId="2" borderId="15" xfId="1" applyNumberFormat="1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wrapText="1"/>
    </xf>
    <xf numFmtId="4" fontId="6" fillId="2" borderId="31" xfId="0" applyNumberFormat="1" applyFont="1" applyFill="1" applyBorder="1" applyAlignment="1">
      <alignment horizontal="right" vertical="center" wrapText="1" readingOrder="1"/>
    </xf>
    <xf numFmtId="4" fontId="6" fillId="2" borderId="32" xfId="0" applyNumberFormat="1" applyFont="1" applyFill="1" applyBorder="1" applyAlignment="1">
      <alignment horizontal="right" vertical="center" wrapText="1" readingOrder="1"/>
    </xf>
    <xf numFmtId="0" fontId="4" fillId="2" borderId="21" xfId="0" applyFont="1" applyFill="1" applyBorder="1" applyAlignment="1">
      <alignment horizontal="left" vertical="center"/>
    </xf>
    <xf numFmtId="0" fontId="11" fillId="2" borderId="22" xfId="3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vertical="center" wrapText="1"/>
    </xf>
    <xf numFmtId="0" fontId="10" fillId="2" borderId="22" xfId="3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11" fillId="2" borderId="25" xfId="3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horizontal="center" vertical="center"/>
    </xf>
    <xf numFmtId="49" fontId="4" fillId="2" borderId="24" xfId="3" applyNumberFormat="1" applyFont="1" applyFill="1" applyBorder="1" applyAlignment="1">
      <alignment horizontal="left" vertical="center"/>
    </xf>
    <xf numFmtId="0" fontId="4" fillId="2" borderId="25" xfId="0" applyFont="1" applyFill="1" applyBorder="1" applyAlignment="1">
      <alignment vertical="center" wrapText="1"/>
    </xf>
    <xf numFmtId="4" fontId="6" fillId="2" borderId="25" xfId="0" applyNumberFormat="1" applyFont="1" applyFill="1" applyBorder="1" applyAlignment="1">
      <alignment horizontal="right" vertical="center" wrapText="1" readingOrder="1"/>
    </xf>
    <xf numFmtId="4" fontId="6" fillId="2" borderId="26" xfId="0" applyNumberFormat="1" applyFont="1" applyFill="1" applyBorder="1" applyAlignment="1">
      <alignment horizontal="right" vertical="center" wrapText="1" readingOrder="1"/>
    </xf>
    <xf numFmtId="164" fontId="3" fillId="2" borderId="7" xfId="1" applyFont="1" applyFill="1" applyBorder="1" applyAlignment="1">
      <alignment vertical="center"/>
    </xf>
    <xf numFmtId="4" fontId="3" fillId="2" borderId="7" xfId="1" applyNumberFormat="1" applyFont="1" applyFill="1" applyBorder="1" applyAlignment="1">
      <alignment horizontal="right" vertical="center"/>
    </xf>
    <xf numFmtId="164" fontId="3" fillId="2" borderId="8" xfId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39" fontId="2" fillId="2" borderId="33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39" fontId="4" fillId="2" borderId="5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9" fontId="3" fillId="2" borderId="0" xfId="0" applyNumberFormat="1" applyFont="1" applyFill="1" applyAlignment="1">
      <alignment vertical="center"/>
    </xf>
    <xf numFmtId="164" fontId="4" fillId="2" borderId="0" xfId="1" applyFont="1" applyFill="1" applyAlignment="1">
      <alignment vertical="center"/>
    </xf>
    <xf numFmtId="4" fontId="4" fillId="2" borderId="0" xfId="1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164" fontId="10" fillId="2" borderId="0" xfId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/>
    </xf>
    <xf numFmtId="164" fontId="10" fillId="2" borderId="5" xfId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164" fontId="10" fillId="2" borderId="7" xfId="1" applyFont="1" applyFill="1" applyBorder="1" applyAlignment="1">
      <alignment vertical="center"/>
    </xf>
    <xf numFmtId="164" fontId="10" fillId="2" borderId="8" xfId="1" applyFont="1" applyFill="1" applyBorder="1" applyAlignment="1">
      <alignment vertical="center"/>
    </xf>
    <xf numFmtId="0" fontId="2" fillId="2" borderId="12" xfId="3" applyFont="1" applyFill="1" applyBorder="1" applyAlignment="1">
      <alignment horizontal="center" vertical="center" wrapText="1"/>
    </xf>
    <xf numFmtId="0" fontId="2" fillId="2" borderId="17" xfId="3" applyFont="1" applyFill="1" applyBorder="1" applyAlignment="1">
      <alignment horizontal="center" vertical="center" wrapText="1"/>
    </xf>
    <xf numFmtId="164" fontId="2" fillId="2" borderId="17" xfId="4" applyFont="1" applyFill="1" applyBorder="1" applyAlignment="1">
      <alignment horizontal="center" vertical="center" wrapText="1"/>
    </xf>
    <xf numFmtId="164" fontId="2" fillId="2" borderId="15" xfId="4" applyFont="1" applyFill="1" applyBorder="1" applyAlignment="1">
      <alignment horizontal="center" vertical="center" wrapText="1"/>
    </xf>
    <xf numFmtId="49" fontId="14" fillId="2" borderId="9" xfId="3" applyNumberFormat="1" applyFont="1" applyFill="1" applyBorder="1" applyAlignment="1">
      <alignment horizontal="left" vertical="center"/>
    </xf>
    <xf numFmtId="0" fontId="14" fillId="2" borderId="10" xfId="3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 wrapText="1"/>
    </xf>
    <xf numFmtId="39" fontId="14" fillId="2" borderId="10" xfId="1" applyNumberFormat="1" applyFont="1" applyFill="1" applyBorder="1" applyAlignment="1">
      <alignment horizontal="right" vertical="center"/>
    </xf>
    <xf numFmtId="39" fontId="14" fillId="2" borderId="11" xfId="1" applyNumberFormat="1" applyFont="1" applyFill="1" applyBorder="1" applyAlignment="1">
      <alignment horizontal="right" vertical="center"/>
    </xf>
    <xf numFmtId="49" fontId="2" fillId="2" borderId="18" xfId="3" applyNumberFormat="1" applyFont="1" applyFill="1" applyBorder="1" applyAlignment="1">
      <alignment horizontal="left" vertical="center"/>
    </xf>
    <xf numFmtId="0" fontId="2" fillId="2" borderId="19" xfId="3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4" fontId="2" fillId="2" borderId="19" xfId="0" applyNumberFormat="1" applyFont="1" applyFill="1" applyBorder="1" applyAlignment="1">
      <alignment vertical="center" wrapText="1"/>
    </xf>
    <xf numFmtId="4" fontId="15" fillId="2" borderId="19" xfId="0" applyNumberFormat="1" applyFont="1" applyFill="1" applyBorder="1" applyAlignment="1">
      <alignment horizontal="right" vertical="center" wrapText="1" readingOrder="1"/>
    </xf>
    <xf numFmtId="4" fontId="15" fillId="2" borderId="20" xfId="0" applyNumberFormat="1" applyFont="1" applyFill="1" applyBorder="1" applyAlignment="1">
      <alignment horizontal="right" vertical="center" wrapText="1" readingOrder="1"/>
    </xf>
    <xf numFmtId="49" fontId="2" fillId="2" borderId="21" xfId="3" applyNumberFormat="1" applyFont="1" applyFill="1" applyBorder="1" applyAlignment="1">
      <alignment horizontal="left" vertical="center"/>
    </xf>
    <xf numFmtId="0" fontId="2" fillId="2" borderId="22" xfId="3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4" fontId="2" fillId="2" borderId="22" xfId="0" applyNumberFormat="1" applyFont="1" applyFill="1" applyBorder="1" applyAlignment="1">
      <alignment vertical="center" wrapText="1"/>
    </xf>
    <xf numFmtId="4" fontId="15" fillId="2" borderId="22" xfId="0" applyNumberFormat="1" applyFont="1" applyFill="1" applyBorder="1" applyAlignment="1">
      <alignment horizontal="right" vertical="center" wrapText="1" readingOrder="1"/>
    </xf>
    <xf numFmtId="4" fontId="15" fillId="2" borderId="23" xfId="0" applyNumberFormat="1" applyFont="1" applyFill="1" applyBorder="1" applyAlignment="1">
      <alignment horizontal="right" vertical="center" wrapText="1" readingOrder="1"/>
    </xf>
    <xf numFmtId="49" fontId="10" fillId="2" borderId="21" xfId="3" applyNumberFormat="1" applyFont="1" applyFill="1" applyBorder="1" applyAlignment="1">
      <alignment horizontal="left" vertical="center"/>
    </xf>
    <xf numFmtId="0" fontId="10" fillId="2" borderId="22" xfId="0" applyFont="1" applyFill="1" applyBorder="1" applyAlignment="1">
      <alignment vertical="center" wrapText="1"/>
    </xf>
    <xf numFmtId="4" fontId="10" fillId="2" borderId="22" xfId="0" applyNumberFormat="1" applyFont="1" applyFill="1" applyBorder="1" applyAlignment="1">
      <alignment vertical="center" wrapText="1"/>
    </xf>
    <xf numFmtId="4" fontId="16" fillId="2" borderId="22" xfId="0" applyNumberFormat="1" applyFont="1" applyFill="1" applyBorder="1" applyAlignment="1">
      <alignment horizontal="right" vertical="center" wrapText="1" readingOrder="1"/>
    </xf>
    <xf numFmtId="4" fontId="16" fillId="2" borderId="23" xfId="0" applyNumberFormat="1" applyFont="1" applyFill="1" applyBorder="1" applyAlignment="1">
      <alignment horizontal="right" vertical="center" wrapText="1" readingOrder="1"/>
    </xf>
    <xf numFmtId="4" fontId="11" fillId="2" borderId="22" xfId="0" applyNumberFormat="1" applyFont="1" applyFill="1" applyBorder="1" applyAlignment="1">
      <alignment horizontal="right" vertical="center" wrapText="1" readingOrder="1"/>
    </xf>
    <xf numFmtId="4" fontId="17" fillId="2" borderId="22" xfId="0" applyNumberFormat="1" applyFont="1" applyFill="1" applyBorder="1" applyAlignment="1">
      <alignment horizontal="right" vertical="center" wrapText="1" readingOrder="1"/>
    </xf>
    <xf numFmtId="4" fontId="17" fillId="2" borderId="23" xfId="0" applyNumberFormat="1" applyFont="1" applyFill="1" applyBorder="1" applyAlignment="1">
      <alignment horizontal="right" vertical="center" wrapText="1" readingOrder="1"/>
    </xf>
    <xf numFmtId="49" fontId="2" fillId="2" borderId="24" xfId="3" applyNumberFormat="1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4" fontId="2" fillId="2" borderId="25" xfId="0" applyNumberFormat="1" applyFont="1" applyFill="1" applyBorder="1" applyAlignment="1">
      <alignment vertical="center" wrapText="1"/>
    </xf>
    <xf numFmtId="4" fontId="17" fillId="2" borderId="25" xfId="0" applyNumberFormat="1" applyFont="1" applyFill="1" applyBorder="1" applyAlignment="1">
      <alignment horizontal="right" vertical="center" wrapText="1" readingOrder="1"/>
    </xf>
    <xf numFmtId="4" fontId="17" fillId="2" borderId="26" xfId="0" applyNumberFormat="1" applyFont="1" applyFill="1" applyBorder="1" applyAlignment="1">
      <alignment horizontal="right" vertical="center" wrapText="1" readingOrder="1"/>
    </xf>
    <xf numFmtId="0" fontId="10" fillId="2" borderId="0" xfId="0" applyFont="1" applyFill="1" applyAlignment="1">
      <alignment horizontal="left" vertical="center"/>
    </xf>
    <xf numFmtId="4" fontId="16" fillId="2" borderId="0" xfId="0" applyNumberFormat="1" applyFont="1" applyFill="1" applyAlignment="1">
      <alignment horizontal="right" vertical="center" wrapText="1" readingOrder="1"/>
    </xf>
    <xf numFmtId="39" fontId="10" fillId="2" borderId="0" xfId="1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readingOrder="1"/>
    </xf>
    <xf numFmtId="4" fontId="16" fillId="2" borderId="0" xfId="0" applyNumberFormat="1" applyFont="1" applyFill="1" applyAlignment="1">
      <alignment vertical="center" wrapText="1" readingOrder="1"/>
    </xf>
    <xf numFmtId="49" fontId="2" fillId="2" borderId="30" xfId="3" applyNumberFormat="1" applyFont="1" applyFill="1" applyBorder="1" applyAlignment="1">
      <alignment horizontal="left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 wrapText="1"/>
    </xf>
    <xf numFmtId="4" fontId="15" fillId="2" borderId="31" xfId="0" applyNumberFormat="1" applyFont="1" applyFill="1" applyBorder="1" applyAlignment="1">
      <alignment horizontal="right" vertical="center" wrapText="1" readingOrder="1"/>
    </xf>
    <xf numFmtId="4" fontId="15" fillId="2" borderId="32" xfId="0" applyNumberFormat="1" applyFont="1" applyFill="1" applyBorder="1" applyAlignment="1">
      <alignment horizontal="right" vertical="center" wrapText="1" readingOrder="1"/>
    </xf>
    <xf numFmtId="4" fontId="2" fillId="2" borderId="23" xfId="0" applyNumberFormat="1" applyFont="1" applyFill="1" applyBorder="1" applyAlignment="1">
      <alignment vertical="center" wrapText="1"/>
    </xf>
    <xf numFmtId="4" fontId="11" fillId="2" borderId="23" xfId="0" applyNumberFormat="1" applyFont="1" applyFill="1" applyBorder="1" applyAlignment="1">
      <alignment horizontal="right" vertical="center" wrapText="1" readingOrder="1"/>
    </xf>
    <xf numFmtId="0" fontId="2" fillId="2" borderId="21" xfId="3" applyFont="1" applyFill="1" applyBorder="1" applyAlignment="1">
      <alignment horizontal="left" vertical="center"/>
    </xf>
    <xf numFmtId="0" fontId="10" fillId="2" borderId="21" xfId="3" applyFont="1" applyFill="1" applyBorder="1" applyAlignment="1">
      <alignment horizontal="left" vertical="center"/>
    </xf>
    <xf numFmtId="49" fontId="10" fillId="2" borderId="24" xfId="3" applyNumberFormat="1" applyFont="1" applyFill="1" applyBorder="1" applyAlignment="1">
      <alignment horizontal="left" vertical="center"/>
    </xf>
    <xf numFmtId="0" fontId="10" fillId="2" borderId="25" xfId="0" applyFont="1" applyFill="1" applyBorder="1" applyAlignment="1">
      <alignment vertical="center" wrapText="1"/>
    </xf>
    <xf numFmtId="4" fontId="16" fillId="2" borderId="25" xfId="0" applyNumberFormat="1" applyFont="1" applyFill="1" applyBorder="1" applyAlignment="1">
      <alignment horizontal="right" vertical="center" wrapText="1" readingOrder="1"/>
    </xf>
    <xf numFmtId="4" fontId="16" fillId="2" borderId="26" xfId="0" applyNumberFormat="1" applyFont="1" applyFill="1" applyBorder="1" applyAlignment="1">
      <alignment horizontal="right" vertical="center" wrapText="1" readingOrder="1"/>
    </xf>
    <xf numFmtId="39" fontId="10" fillId="2" borderId="0" xfId="0" applyNumberFormat="1" applyFont="1" applyFill="1" applyAlignment="1">
      <alignment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164" fontId="2" fillId="2" borderId="10" xfId="4" applyFont="1" applyFill="1" applyBorder="1" applyAlignment="1">
      <alignment horizontal="center" vertical="center" wrapText="1"/>
    </xf>
    <xf numFmtId="164" fontId="2" fillId="2" borderId="11" xfId="4" applyFont="1" applyFill="1" applyBorder="1" applyAlignment="1">
      <alignment horizontal="center" vertical="center" wrapText="1"/>
    </xf>
    <xf numFmtId="49" fontId="10" fillId="2" borderId="18" xfId="3" applyNumberFormat="1" applyFont="1" applyFill="1" applyBorder="1" applyAlignment="1">
      <alignment horizontal="left" vertical="center"/>
    </xf>
    <xf numFmtId="0" fontId="10" fillId="2" borderId="19" xfId="3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 wrapText="1"/>
    </xf>
    <xf numFmtId="4" fontId="16" fillId="2" borderId="19" xfId="0" applyNumberFormat="1" applyFont="1" applyFill="1" applyBorder="1" applyAlignment="1">
      <alignment horizontal="right" vertical="center" wrapText="1" readingOrder="1"/>
    </xf>
    <xf numFmtId="4" fontId="16" fillId="2" borderId="20" xfId="0" applyNumberFormat="1" applyFont="1" applyFill="1" applyBorder="1" applyAlignment="1">
      <alignment horizontal="right" vertical="center" wrapText="1" readingOrder="1"/>
    </xf>
    <xf numFmtId="4" fontId="10" fillId="2" borderId="0" xfId="0" applyNumberFormat="1" applyFont="1" applyFill="1" applyAlignment="1">
      <alignment vertical="center"/>
    </xf>
    <xf numFmtId="49" fontId="10" fillId="2" borderId="0" xfId="3" applyNumberFormat="1" applyFont="1" applyFill="1" applyAlignment="1">
      <alignment horizontal="left" vertical="center"/>
    </xf>
    <xf numFmtId="0" fontId="10" fillId="2" borderId="0" xfId="3" applyFont="1" applyFill="1" applyAlignment="1">
      <alignment horizontal="center" vertical="center"/>
    </xf>
    <xf numFmtId="49" fontId="10" fillId="2" borderId="30" xfId="3" applyNumberFormat="1" applyFont="1" applyFill="1" applyBorder="1" applyAlignment="1">
      <alignment horizontal="left" vertical="center"/>
    </xf>
    <xf numFmtId="0" fontId="10" fillId="2" borderId="31" xfId="3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vertical="center" wrapText="1"/>
    </xf>
    <xf numFmtId="4" fontId="16" fillId="2" borderId="31" xfId="0" applyNumberFormat="1" applyFont="1" applyFill="1" applyBorder="1" applyAlignment="1">
      <alignment horizontal="right" vertical="center" wrapText="1" readingOrder="1"/>
    </xf>
    <xf numFmtId="4" fontId="16" fillId="2" borderId="32" xfId="0" applyNumberFormat="1" applyFont="1" applyFill="1" applyBorder="1" applyAlignment="1">
      <alignment horizontal="right" vertical="center" wrapText="1" readingOrder="1"/>
    </xf>
    <xf numFmtId="49" fontId="10" fillId="2" borderId="27" xfId="3" applyNumberFormat="1" applyFont="1" applyFill="1" applyBorder="1" applyAlignment="1">
      <alignment horizontal="left" vertical="center"/>
    </xf>
    <xf numFmtId="0" fontId="10" fillId="2" borderId="28" xfId="3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vertical="center" wrapText="1"/>
    </xf>
    <xf numFmtId="4" fontId="16" fillId="2" borderId="28" xfId="0" applyNumberFormat="1" applyFont="1" applyFill="1" applyBorder="1" applyAlignment="1">
      <alignment horizontal="right" vertical="center" wrapText="1" readingOrder="1"/>
    </xf>
    <xf numFmtId="4" fontId="16" fillId="2" borderId="29" xfId="0" applyNumberFormat="1" applyFont="1" applyFill="1" applyBorder="1" applyAlignment="1">
      <alignment horizontal="right" vertical="center" wrapText="1" readingOrder="1"/>
    </xf>
    <xf numFmtId="49" fontId="14" fillId="2" borderId="12" xfId="3" applyNumberFormat="1" applyFont="1" applyFill="1" applyBorder="1" applyAlignment="1">
      <alignment horizontal="left" vertical="center"/>
    </xf>
    <xf numFmtId="0" fontId="14" fillId="2" borderId="17" xfId="3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39" fontId="14" fillId="2" borderId="17" xfId="1" applyNumberFormat="1" applyFont="1" applyFill="1" applyBorder="1" applyAlignment="1">
      <alignment horizontal="right" vertical="center"/>
    </xf>
    <xf numFmtId="39" fontId="14" fillId="2" borderId="15" xfId="1" applyNumberFormat="1" applyFont="1" applyFill="1" applyBorder="1" applyAlignment="1">
      <alignment horizontal="right" vertical="center"/>
    </xf>
    <xf numFmtId="39" fontId="2" fillId="2" borderId="31" xfId="1" applyNumberFormat="1" applyFont="1" applyFill="1" applyBorder="1" applyAlignment="1">
      <alignment horizontal="right" vertical="center"/>
    </xf>
    <xf numFmtId="39" fontId="2" fillId="2" borderId="32" xfId="1" applyNumberFormat="1" applyFont="1" applyFill="1" applyBorder="1" applyAlignment="1">
      <alignment horizontal="right" vertical="center"/>
    </xf>
    <xf numFmtId="39" fontId="2" fillId="2" borderId="22" xfId="1" applyNumberFormat="1" applyFont="1" applyFill="1" applyBorder="1" applyAlignment="1">
      <alignment horizontal="right" vertical="center"/>
    </xf>
    <xf numFmtId="39" fontId="2" fillId="2" borderId="23" xfId="1" applyNumberFormat="1" applyFont="1" applyFill="1" applyBorder="1" applyAlignment="1">
      <alignment horizontal="right" vertical="center"/>
    </xf>
    <xf numFmtId="39" fontId="10" fillId="2" borderId="22" xfId="1" applyNumberFormat="1" applyFont="1" applyFill="1" applyBorder="1" applyAlignment="1">
      <alignment horizontal="right" vertical="center"/>
    </xf>
    <xf numFmtId="39" fontId="10" fillId="2" borderId="23" xfId="1" applyNumberFormat="1" applyFont="1" applyFill="1" applyBorder="1" applyAlignment="1">
      <alignment horizontal="right" vertical="center"/>
    </xf>
    <xf numFmtId="39" fontId="10" fillId="2" borderId="28" xfId="1" applyNumberFormat="1" applyFont="1" applyFill="1" applyBorder="1" applyAlignment="1">
      <alignment horizontal="right" vertical="center"/>
    </xf>
    <xf numFmtId="39" fontId="10" fillId="2" borderId="29" xfId="1" applyNumberFormat="1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164" fontId="10" fillId="2" borderId="2" xfId="1" applyFont="1" applyFill="1" applyBorder="1" applyAlignment="1">
      <alignment vertical="center"/>
    </xf>
    <xf numFmtId="164" fontId="10" fillId="2" borderId="3" xfId="1" applyFont="1" applyFill="1" applyBorder="1" applyAlignment="1">
      <alignment vertical="center"/>
    </xf>
    <xf numFmtId="0" fontId="11" fillId="2" borderId="19" xfId="3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vertical="center" wrapText="1"/>
    </xf>
    <xf numFmtId="49" fontId="2" fillId="2" borderId="0" xfId="3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4" fontId="15" fillId="2" borderId="0" xfId="0" applyNumberFormat="1" applyFont="1" applyFill="1" applyAlignment="1">
      <alignment horizontal="right" vertical="center" wrapText="1" readingOrder="1"/>
    </xf>
    <xf numFmtId="0" fontId="11" fillId="2" borderId="0" xfId="0" applyFont="1" applyFill="1" applyAlignment="1">
      <alignment vertical="center" wrapText="1"/>
    </xf>
    <xf numFmtId="4" fontId="15" fillId="2" borderId="25" xfId="0" applyNumberFormat="1" applyFont="1" applyFill="1" applyBorder="1" applyAlignment="1">
      <alignment horizontal="right" vertical="center" wrapText="1" readingOrder="1"/>
    </xf>
    <xf numFmtId="4" fontId="15" fillId="2" borderId="26" xfId="0" applyNumberFormat="1" applyFont="1" applyFill="1" applyBorder="1" applyAlignment="1">
      <alignment horizontal="right" vertical="center" wrapText="1" readingOrder="1"/>
    </xf>
    <xf numFmtId="0" fontId="11" fillId="2" borderId="0" xfId="3" applyFont="1" applyFill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39" fontId="14" fillId="2" borderId="34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1" fillId="2" borderId="1" xfId="5" applyFont="1" applyFill="1" applyBorder="1" applyAlignment="1">
      <alignment vertical="center"/>
    </xf>
    <xf numFmtId="0" fontId="11" fillId="2" borderId="2" xfId="5" applyFont="1" applyFill="1" applyBorder="1" applyAlignment="1">
      <alignment vertical="center"/>
    </xf>
    <xf numFmtId="0" fontId="11" fillId="2" borderId="2" xfId="5" applyFont="1" applyFill="1" applyBorder="1" applyAlignment="1">
      <alignment vertical="center" wrapText="1"/>
    </xf>
    <xf numFmtId="164" fontId="11" fillId="2" borderId="2" xfId="6" applyFont="1" applyFill="1" applyBorder="1" applyAlignment="1">
      <alignment vertical="center"/>
    </xf>
    <xf numFmtId="164" fontId="11" fillId="2" borderId="3" xfId="6" applyFont="1" applyFill="1" applyBorder="1" applyAlignment="1">
      <alignment vertical="center"/>
    </xf>
    <xf numFmtId="0" fontId="11" fillId="2" borderId="4" xfId="5" applyFont="1" applyFill="1" applyBorder="1" applyAlignment="1">
      <alignment vertical="center"/>
    </xf>
    <xf numFmtId="0" fontId="11" fillId="2" borderId="0" xfId="5" applyFont="1" applyFill="1" applyAlignment="1">
      <alignment vertical="center"/>
    </xf>
    <xf numFmtId="0" fontId="11" fillId="2" borderId="0" xfId="5" applyFont="1" applyFill="1" applyAlignment="1">
      <alignment vertical="center" wrapText="1"/>
    </xf>
    <xf numFmtId="164" fontId="11" fillId="2" borderId="0" xfId="6" applyFont="1" applyFill="1" applyAlignment="1">
      <alignment vertical="center"/>
    </xf>
    <xf numFmtId="164" fontId="11" fillId="2" borderId="5" xfId="6" applyFont="1" applyFill="1" applyBorder="1" applyAlignment="1">
      <alignment vertical="center"/>
    </xf>
    <xf numFmtId="39" fontId="10" fillId="2" borderId="0" xfId="0" applyNumberFormat="1" applyFont="1" applyFill="1" applyAlignment="1">
      <alignment vertical="center"/>
    </xf>
    <xf numFmtId="39" fontId="2" fillId="2" borderId="0" xfId="1" applyNumberFormat="1" applyFont="1" applyFill="1" applyAlignment="1">
      <alignment horizontal="right" vertical="center"/>
    </xf>
    <xf numFmtId="164" fontId="2" fillId="2" borderId="0" xfId="1" applyFont="1" applyFill="1" applyAlignment="1">
      <alignment vertical="center"/>
    </xf>
    <xf numFmtId="0" fontId="2" fillId="2" borderId="7" xfId="0" applyFont="1" applyFill="1" applyBorder="1" applyAlignment="1">
      <alignment vertical="center" wrapText="1"/>
    </xf>
    <xf numFmtId="164" fontId="2" fillId="2" borderId="7" xfId="1" applyFont="1" applyFill="1" applyBorder="1" applyAlignment="1">
      <alignment vertical="center"/>
    </xf>
    <xf numFmtId="0" fontId="19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164" fontId="3" fillId="2" borderId="2" xfId="1" applyFont="1" applyFill="1" applyBorder="1" applyAlignment="1">
      <alignment vertical="center"/>
    </xf>
    <xf numFmtId="164" fontId="3" fillId="2" borderId="3" xfId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4" fillId="2" borderId="17" xfId="1" applyFont="1" applyFill="1" applyBorder="1" applyAlignment="1">
      <alignment horizontal="center" vertical="center" wrapText="1"/>
    </xf>
    <xf numFmtId="4" fontId="4" fillId="2" borderId="17" xfId="1" applyNumberFormat="1" applyFont="1" applyFill="1" applyBorder="1" applyAlignment="1">
      <alignment horizontal="center" vertical="center" wrapText="1"/>
    </xf>
    <xf numFmtId="164" fontId="4" fillId="2" borderId="15" xfId="1" applyFont="1" applyFill="1" applyBorder="1" applyAlignment="1">
      <alignment horizontal="center" vertical="center" wrapText="1"/>
    </xf>
    <xf numFmtId="164" fontId="20" fillId="2" borderId="9" xfId="1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vertical="center" wrapText="1"/>
    </xf>
    <xf numFmtId="164" fontId="20" fillId="2" borderId="10" xfId="1" applyFont="1" applyFill="1" applyBorder="1" applyAlignment="1">
      <alignment horizontal="right" vertical="center"/>
    </xf>
    <xf numFmtId="4" fontId="20" fillId="2" borderId="22" xfId="1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left" vertical="center"/>
    </xf>
    <xf numFmtId="164" fontId="4" fillId="2" borderId="19" xfId="1" applyFont="1" applyFill="1" applyBorder="1" applyAlignment="1">
      <alignment horizontal="right" vertical="center"/>
    </xf>
    <xf numFmtId="4" fontId="4" fillId="2" borderId="19" xfId="1" applyNumberFormat="1" applyFont="1" applyFill="1" applyBorder="1" applyAlignment="1">
      <alignment horizontal="right" vertical="center"/>
    </xf>
    <xf numFmtId="39" fontId="4" fillId="2" borderId="19" xfId="1" applyNumberFormat="1" applyFont="1" applyFill="1" applyBorder="1" applyAlignment="1">
      <alignment horizontal="right" vertical="center"/>
    </xf>
    <xf numFmtId="164" fontId="4" fillId="2" borderId="19" xfId="1" applyFont="1" applyFill="1" applyBorder="1" applyAlignment="1">
      <alignment vertical="center"/>
    </xf>
    <xf numFmtId="4" fontId="4" fillId="2" borderId="20" xfId="1" applyNumberFormat="1" applyFont="1" applyFill="1" applyBorder="1" applyAlignment="1">
      <alignment horizontal="right" vertical="center"/>
    </xf>
    <xf numFmtId="164" fontId="4" fillId="2" borderId="22" xfId="1" applyFont="1" applyFill="1" applyBorder="1" applyAlignment="1">
      <alignment horizontal="right" vertical="center"/>
    </xf>
    <xf numFmtId="4" fontId="4" fillId="2" borderId="22" xfId="1" applyNumberFormat="1" applyFont="1" applyFill="1" applyBorder="1" applyAlignment="1">
      <alignment horizontal="right" vertical="center"/>
    </xf>
    <xf numFmtId="39" fontId="4" fillId="2" borderId="22" xfId="1" applyNumberFormat="1" applyFont="1" applyFill="1" applyBorder="1" applyAlignment="1">
      <alignment horizontal="right" vertical="center"/>
    </xf>
    <xf numFmtId="164" fontId="4" fillId="2" borderId="22" xfId="1" applyFont="1" applyFill="1" applyBorder="1" applyAlignment="1">
      <alignment vertical="center"/>
    </xf>
    <xf numFmtId="4" fontId="4" fillId="2" borderId="23" xfId="1" applyNumberFormat="1" applyFont="1" applyFill="1" applyBorder="1" applyAlignment="1">
      <alignment horizontal="right" vertical="center"/>
    </xf>
    <xf numFmtId="4" fontId="4" fillId="2" borderId="22" xfId="1" applyNumberFormat="1" applyFont="1" applyFill="1" applyBorder="1" applyAlignment="1">
      <alignment vertical="center"/>
    </xf>
    <xf numFmtId="164" fontId="3" fillId="2" borderId="22" xfId="1" applyFont="1" applyFill="1" applyBorder="1" applyAlignment="1">
      <alignment horizontal="right" vertical="center"/>
    </xf>
    <xf numFmtId="4" fontId="3" fillId="2" borderId="22" xfId="1" applyNumberFormat="1" applyFont="1" applyFill="1" applyBorder="1" applyAlignment="1">
      <alignment horizontal="right" vertical="center"/>
    </xf>
    <xf numFmtId="39" fontId="3" fillId="2" borderId="22" xfId="1" applyNumberFormat="1" applyFont="1" applyFill="1" applyBorder="1" applyAlignment="1">
      <alignment horizontal="right" vertical="center"/>
    </xf>
    <xf numFmtId="39" fontId="3" fillId="2" borderId="23" xfId="1" applyNumberFormat="1" applyFont="1" applyFill="1" applyBorder="1" applyAlignment="1">
      <alignment horizontal="right" vertical="center"/>
    </xf>
    <xf numFmtId="4" fontId="4" fillId="2" borderId="23" xfId="1" applyNumberFormat="1" applyFont="1" applyFill="1" applyBorder="1" applyAlignment="1">
      <alignment vertical="center"/>
    </xf>
    <xf numFmtId="164" fontId="3" fillId="2" borderId="25" xfId="1" applyFont="1" applyFill="1" applyBorder="1" applyAlignment="1">
      <alignment horizontal="right" vertical="center"/>
    </xf>
    <xf numFmtId="4" fontId="3" fillId="2" borderId="25" xfId="1" applyNumberFormat="1" applyFont="1" applyFill="1" applyBorder="1" applyAlignment="1">
      <alignment horizontal="right" vertical="center"/>
    </xf>
    <xf numFmtId="39" fontId="3" fillId="2" borderId="25" xfId="1" applyNumberFormat="1" applyFont="1" applyFill="1" applyBorder="1" applyAlignment="1">
      <alignment horizontal="right" vertical="center"/>
    </xf>
    <xf numFmtId="39" fontId="3" fillId="2" borderId="26" xfId="1" applyNumberFormat="1" applyFont="1" applyFill="1" applyBorder="1" applyAlignment="1">
      <alignment horizontal="right" vertical="center"/>
    </xf>
    <xf numFmtId="4" fontId="20" fillId="2" borderId="28" xfId="1" applyNumberFormat="1" applyFont="1" applyFill="1" applyBorder="1" applyAlignment="1">
      <alignment horizontal="right" vertical="center"/>
    </xf>
    <xf numFmtId="9" fontId="3" fillId="2" borderId="0" xfId="2" applyFont="1" applyFill="1" applyAlignment="1">
      <alignment vertical="center"/>
    </xf>
    <xf numFmtId="9" fontId="4" fillId="2" borderId="0" xfId="2" applyFont="1" applyFill="1" applyAlignment="1">
      <alignment vertical="center"/>
    </xf>
    <xf numFmtId="39" fontId="4" fillId="2" borderId="23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64" fontId="4" fillId="2" borderId="2" xfId="1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164" fontId="4" fillId="2" borderId="3" xfId="1" applyFont="1" applyFill="1" applyBorder="1" applyAlignment="1">
      <alignment vertical="center"/>
    </xf>
    <xf numFmtId="39" fontId="4" fillId="2" borderId="20" xfId="1" applyNumberFormat="1" applyFont="1" applyFill="1" applyBorder="1" applyAlignment="1">
      <alignment horizontal="right" vertical="center"/>
    </xf>
    <xf numFmtId="4" fontId="3" fillId="2" borderId="23" xfId="1" applyNumberFormat="1" applyFont="1" applyFill="1" applyBorder="1" applyAlignment="1">
      <alignment horizontal="right" vertical="center"/>
    </xf>
    <xf numFmtId="0" fontId="4" fillId="2" borderId="21" xfId="3" applyFont="1" applyFill="1" applyBorder="1" applyAlignment="1">
      <alignment horizontal="left" vertical="center"/>
    </xf>
    <xf numFmtId="4" fontId="22" fillId="2" borderId="22" xfId="0" applyNumberFormat="1" applyFont="1" applyFill="1" applyBorder="1" applyAlignment="1">
      <alignment horizontal="right" vertical="center" wrapText="1" readingOrder="1"/>
    </xf>
    <xf numFmtId="4" fontId="22" fillId="2" borderId="23" xfId="0" applyNumberFormat="1" applyFont="1" applyFill="1" applyBorder="1" applyAlignment="1">
      <alignment horizontal="right" vertical="center" wrapText="1" readingOrder="1"/>
    </xf>
    <xf numFmtId="4" fontId="23" fillId="2" borderId="25" xfId="0" applyNumberFormat="1" applyFont="1" applyFill="1" applyBorder="1" applyAlignment="1">
      <alignment horizontal="right" vertical="center" wrapText="1" readingOrder="1"/>
    </xf>
    <xf numFmtId="4" fontId="3" fillId="2" borderId="26" xfId="1" applyNumberFormat="1" applyFont="1" applyFill="1" applyBorder="1" applyAlignment="1">
      <alignment horizontal="right" vertical="center"/>
    </xf>
    <xf numFmtId="49" fontId="4" fillId="2" borderId="1" xfId="3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4" fontId="22" fillId="2" borderId="2" xfId="0" applyNumberFormat="1" applyFont="1" applyFill="1" applyBorder="1" applyAlignment="1">
      <alignment horizontal="right" vertical="center" wrapText="1" readingOrder="1"/>
    </xf>
    <xf numFmtId="39" fontId="4" fillId="2" borderId="2" xfId="1" applyNumberFormat="1" applyFont="1" applyFill="1" applyBorder="1" applyAlignment="1">
      <alignment horizontal="right" vertical="center"/>
    </xf>
    <xf numFmtId="39" fontId="4" fillId="2" borderId="3" xfId="1" applyNumberFormat="1" applyFont="1" applyFill="1" applyBorder="1" applyAlignment="1">
      <alignment horizontal="right" vertical="center"/>
    </xf>
    <xf numFmtId="4" fontId="22" fillId="2" borderId="19" xfId="0" applyNumberFormat="1" applyFont="1" applyFill="1" applyBorder="1" applyAlignment="1">
      <alignment horizontal="right" vertical="center" wrapText="1" readingOrder="1"/>
    </xf>
    <xf numFmtId="4" fontId="22" fillId="2" borderId="20" xfId="0" applyNumberFormat="1" applyFont="1" applyFill="1" applyBorder="1" applyAlignment="1">
      <alignment horizontal="right" vertical="center" wrapText="1" readingOrder="1"/>
    </xf>
    <xf numFmtId="4" fontId="22" fillId="2" borderId="38" xfId="0" applyNumberFormat="1" applyFont="1" applyFill="1" applyBorder="1" applyAlignment="1">
      <alignment horizontal="right" vertical="center" wrapText="1" readingOrder="1"/>
    </xf>
    <xf numFmtId="4" fontId="22" fillId="2" borderId="39" xfId="0" applyNumberFormat="1" applyFont="1" applyFill="1" applyBorder="1" applyAlignment="1">
      <alignment horizontal="right" vertical="center" wrapText="1" readingOrder="1"/>
    </xf>
    <xf numFmtId="39" fontId="3" fillId="2" borderId="39" xfId="1" applyNumberFormat="1" applyFont="1" applyFill="1" applyBorder="1" applyAlignment="1">
      <alignment horizontal="right" vertical="center"/>
    </xf>
    <xf numFmtId="39" fontId="3" fillId="2" borderId="28" xfId="1" applyNumberFormat="1" applyFont="1" applyFill="1" applyBorder="1" applyAlignment="1">
      <alignment horizontal="right" vertical="center"/>
    </xf>
    <xf numFmtId="39" fontId="3" fillId="2" borderId="29" xfId="1" applyNumberFormat="1" applyFont="1" applyFill="1" applyBorder="1" applyAlignment="1">
      <alignment horizontal="right" vertical="center"/>
    </xf>
    <xf numFmtId="39" fontId="3" fillId="2" borderId="40" xfId="1" applyNumberFormat="1" applyFont="1" applyFill="1" applyBorder="1" applyAlignment="1">
      <alignment horizontal="right" vertical="center"/>
    </xf>
    <xf numFmtId="164" fontId="20" fillId="2" borderId="17" xfId="1" applyFont="1" applyFill="1" applyBorder="1" applyAlignment="1">
      <alignment vertical="center"/>
    </xf>
    <xf numFmtId="4" fontId="24" fillId="2" borderId="17" xfId="0" applyNumberFormat="1" applyFont="1" applyFill="1" applyBorder="1" applyAlignment="1">
      <alignment horizontal="right" vertical="center" wrapText="1" readingOrder="1"/>
    </xf>
    <xf numFmtId="164" fontId="20" fillId="2" borderId="15" xfId="1" applyFont="1" applyFill="1" applyBorder="1" applyAlignment="1">
      <alignment vertical="center"/>
    </xf>
    <xf numFmtId="164" fontId="20" fillId="2" borderId="41" xfId="1" applyFont="1" applyFill="1" applyBorder="1" applyAlignment="1">
      <alignment vertical="center"/>
    </xf>
    <xf numFmtId="164" fontId="4" fillId="2" borderId="5" xfId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14" fillId="2" borderId="37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</cellXfs>
  <cellStyles count="7">
    <cellStyle name="Millares" xfId="1" builtinId="3"/>
    <cellStyle name="Millares 11" xfId="6" xr:uid="{16190031-9093-4D5D-826D-68ACA645572F}"/>
    <cellStyle name="Millares 14" xfId="4" xr:uid="{C572D350-4B3F-45B7-B9D9-8F12ECBDABF1}"/>
    <cellStyle name="Normal" xfId="0" builtinId="0"/>
    <cellStyle name="Normal 11" xfId="5" xr:uid="{21365D62-3468-48AB-B911-9FDD778F3E09}"/>
    <cellStyle name="Normal 14" xfId="3" xr:uid="{0E826CF9-7DCB-4BC7-A1E0-C8C0CE11DA8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592CE-A239-4623-B62F-EFE0BA8DC037}">
  <dimension ref="A2:EU331"/>
  <sheetViews>
    <sheetView topLeftCell="A304" zoomScale="79" zoomScaleNormal="79" workbookViewId="0">
      <selection activeCell="E282" sqref="E282"/>
    </sheetView>
  </sheetViews>
  <sheetFormatPr baseColWidth="10" defaultRowHeight="15.6" x14ac:dyDescent="0.3"/>
  <cols>
    <col min="1" max="1" width="34" style="55" customWidth="1"/>
    <col min="2" max="2" width="10.109375" style="55" customWidth="1"/>
    <col min="3" max="3" width="16.6640625" style="55" customWidth="1"/>
    <col min="4" max="4" width="55.109375" style="100" customWidth="1"/>
    <col min="5" max="5" width="25.5546875" style="101" customWidth="1"/>
    <col min="6" max="6" width="25.6640625" style="101" customWidth="1"/>
    <col min="7" max="7" width="24.44140625" style="101" customWidth="1"/>
    <col min="8" max="8" width="23.44140625" style="101" customWidth="1"/>
    <col min="9" max="9" width="24.5546875" style="101" customWidth="1"/>
    <col min="10" max="10" width="15" style="55" bestFit="1" customWidth="1"/>
    <col min="11" max="190" width="11.5546875" style="55"/>
    <col min="191" max="191" width="15.44140625" style="55" customWidth="1"/>
    <col min="192" max="192" width="9.5546875" style="55" customWidth="1"/>
    <col min="193" max="193" width="14.44140625" style="55" customWidth="1"/>
    <col min="194" max="194" width="49.88671875" style="55" customWidth="1"/>
    <col min="195" max="195" width="22.5546875" style="55" customWidth="1"/>
    <col min="196" max="196" width="23" style="55" customWidth="1"/>
    <col min="197" max="197" width="22.88671875" style="55" customWidth="1"/>
    <col min="198" max="198" width="23.44140625" style="55" customWidth="1"/>
    <col min="199" max="199" width="22.44140625" style="55" customWidth="1"/>
    <col min="200" max="200" width="13.88671875" style="55" customWidth="1"/>
    <col min="201" max="201" width="20.6640625" style="55" customWidth="1"/>
    <col min="202" max="202" width="18.109375" style="55" customWidth="1"/>
    <col min="203" max="203" width="14.88671875" style="55" bestFit="1" customWidth="1"/>
    <col min="204" max="204" width="11.5546875" style="55"/>
    <col min="205" max="205" width="17.44140625" style="55" customWidth="1"/>
    <col min="206" max="208" width="18.109375" style="55" customWidth="1"/>
    <col min="209" max="212" width="11.5546875" style="55"/>
    <col min="213" max="213" width="34" style="55" customWidth="1"/>
    <col min="214" max="214" width="9.5546875" style="55" customWidth="1"/>
    <col min="215" max="215" width="16.6640625" style="55" customWidth="1"/>
    <col min="216" max="216" width="55.109375" style="55" customWidth="1"/>
    <col min="217" max="217" width="22.5546875" style="55" customWidth="1"/>
    <col min="218" max="218" width="23" style="55" customWidth="1"/>
    <col min="219" max="219" width="22.88671875" style="55" customWidth="1"/>
    <col min="220" max="220" width="23.44140625" style="55" customWidth="1"/>
    <col min="221" max="221" width="28.6640625" style="55" customWidth="1"/>
    <col min="222" max="222" width="12.6640625" style="55" customWidth="1"/>
    <col min="223" max="223" width="11.5546875" style="55"/>
    <col min="224" max="224" width="25.33203125" style="55" customWidth="1"/>
    <col min="225" max="225" width="15.88671875" style="55" bestFit="1" customWidth="1"/>
    <col min="226" max="227" width="18" style="55" bestFit="1" customWidth="1"/>
    <col min="228" max="446" width="11.5546875" style="55"/>
    <col min="447" max="447" width="15.44140625" style="55" customWidth="1"/>
    <col min="448" max="448" width="9.5546875" style="55" customWidth="1"/>
    <col min="449" max="449" width="14.44140625" style="55" customWidth="1"/>
    <col min="450" max="450" width="49.88671875" style="55" customWidth="1"/>
    <col min="451" max="451" width="22.5546875" style="55" customWidth="1"/>
    <col min="452" max="452" width="23" style="55" customWidth="1"/>
    <col min="453" max="453" width="22.88671875" style="55" customWidth="1"/>
    <col min="454" max="454" width="23.44140625" style="55" customWidth="1"/>
    <col min="455" max="455" width="22.44140625" style="55" customWidth="1"/>
    <col min="456" max="456" width="13.88671875" style="55" customWidth="1"/>
    <col min="457" max="457" width="20.6640625" style="55" customWidth="1"/>
    <col min="458" max="458" width="18.109375" style="55" customWidth="1"/>
    <col min="459" max="459" width="14.88671875" style="55" bestFit="1" customWidth="1"/>
    <col min="460" max="460" width="11.5546875" style="55"/>
    <col min="461" max="461" width="17.44140625" style="55" customWidth="1"/>
    <col min="462" max="464" width="18.109375" style="55" customWidth="1"/>
    <col min="465" max="468" width="11.5546875" style="55"/>
    <col min="469" max="469" width="34" style="55" customWidth="1"/>
    <col min="470" max="470" width="9.5546875" style="55" customWidth="1"/>
    <col min="471" max="471" width="16.6640625" style="55" customWidth="1"/>
    <col min="472" max="472" width="55.109375" style="55" customWidth="1"/>
    <col min="473" max="473" width="22.5546875" style="55" customWidth="1"/>
    <col min="474" max="474" width="23" style="55" customWidth="1"/>
    <col min="475" max="475" width="22.88671875" style="55" customWidth="1"/>
    <col min="476" max="476" width="23.44140625" style="55" customWidth="1"/>
    <col min="477" max="477" width="28.6640625" style="55" customWidth="1"/>
    <col min="478" max="478" width="12.6640625" style="55" customWidth="1"/>
    <col min="479" max="479" width="11.5546875" style="55"/>
    <col min="480" max="480" width="25.33203125" style="55" customWidth="1"/>
    <col min="481" max="481" width="15.88671875" style="55" bestFit="1" customWidth="1"/>
    <col min="482" max="483" width="18" style="55" bestFit="1" customWidth="1"/>
    <col min="484" max="702" width="11.5546875" style="55"/>
    <col min="703" max="703" width="15.44140625" style="55" customWidth="1"/>
    <col min="704" max="704" width="9.5546875" style="55" customWidth="1"/>
    <col min="705" max="705" width="14.44140625" style="55" customWidth="1"/>
    <col min="706" max="706" width="49.88671875" style="55" customWidth="1"/>
    <col min="707" max="707" width="22.5546875" style="55" customWidth="1"/>
    <col min="708" max="708" width="23" style="55" customWidth="1"/>
    <col min="709" max="709" width="22.88671875" style="55" customWidth="1"/>
    <col min="710" max="710" width="23.44140625" style="55" customWidth="1"/>
    <col min="711" max="711" width="22.44140625" style="55" customWidth="1"/>
    <col min="712" max="712" width="13.88671875" style="55" customWidth="1"/>
    <col min="713" max="713" width="20.6640625" style="55" customWidth="1"/>
    <col min="714" max="714" width="18.109375" style="55" customWidth="1"/>
    <col min="715" max="715" width="14.88671875" style="55" bestFit="1" customWidth="1"/>
    <col min="716" max="716" width="11.5546875" style="55"/>
    <col min="717" max="717" width="17.44140625" style="55" customWidth="1"/>
    <col min="718" max="720" width="18.109375" style="55" customWidth="1"/>
    <col min="721" max="724" width="11.5546875" style="55"/>
    <col min="725" max="725" width="34" style="55" customWidth="1"/>
    <col min="726" max="726" width="9.5546875" style="55" customWidth="1"/>
    <col min="727" max="727" width="16.6640625" style="55" customWidth="1"/>
    <col min="728" max="728" width="55.109375" style="55" customWidth="1"/>
    <col min="729" max="729" width="22.5546875" style="55" customWidth="1"/>
    <col min="730" max="730" width="23" style="55" customWidth="1"/>
    <col min="731" max="731" width="22.88671875" style="55" customWidth="1"/>
    <col min="732" max="732" width="23.44140625" style="55" customWidth="1"/>
    <col min="733" max="733" width="28.6640625" style="55" customWidth="1"/>
    <col min="734" max="734" width="12.6640625" style="55" customWidth="1"/>
    <col min="735" max="735" width="11.5546875" style="55"/>
    <col min="736" max="736" width="25.33203125" style="55" customWidth="1"/>
    <col min="737" max="737" width="15.88671875" style="55" bestFit="1" customWidth="1"/>
    <col min="738" max="739" width="18" style="55" bestFit="1" customWidth="1"/>
    <col min="740" max="958" width="11.5546875" style="55"/>
    <col min="959" max="959" width="15.44140625" style="55" customWidth="1"/>
    <col min="960" max="960" width="9.5546875" style="55" customWidth="1"/>
    <col min="961" max="961" width="14.44140625" style="55" customWidth="1"/>
    <col min="962" max="962" width="49.88671875" style="55" customWidth="1"/>
    <col min="963" max="963" width="22.5546875" style="55" customWidth="1"/>
    <col min="964" max="964" width="23" style="55" customWidth="1"/>
    <col min="965" max="965" width="22.88671875" style="55" customWidth="1"/>
    <col min="966" max="966" width="23.44140625" style="55" customWidth="1"/>
    <col min="967" max="967" width="22.44140625" style="55" customWidth="1"/>
    <col min="968" max="968" width="13.88671875" style="55" customWidth="1"/>
    <col min="969" max="969" width="20.6640625" style="55" customWidth="1"/>
    <col min="970" max="970" width="18.109375" style="55" customWidth="1"/>
    <col min="971" max="971" width="14.88671875" style="55" bestFit="1" customWidth="1"/>
    <col min="972" max="972" width="11.5546875" style="55"/>
    <col min="973" max="973" width="17.44140625" style="55" customWidth="1"/>
    <col min="974" max="976" width="18.109375" style="55" customWidth="1"/>
    <col min="977" max="980" width="11.5546875" style="55"/>
    <col min="981" max="981" width="34" style="55" customWidth="1"/>
    <col min="982" max="982" width="9.5546875" style="55" customWidth="1"/>
    <col min="983" max="983" width="16.6640625" style="55" customWidth="1"/>
    <col min="984" max="984" width="55.109375" style="55" customWidth="1"/>
    <col min="985" max="985" width="22.5546875" style="55" customWidth="1"/>
    <col min="986" max="986" width="23" style="55" customWidth="1"/>
    <col min="987" max="987" width="22.88671875" style="55" customWidth="1"/>
    <col min="988" max="988" width="23.44140625" style="55" customWidth="1"/>
    <col min="989" max="989" width="28.6640625" style="55" customWidth="1"/>
    <col min="990" max="990" width="12.6640625" style="55" customWidth="1"/>
    <col min="991" max="991" width="11.5546875" style="55"/>
    <col min="992" max="992" width="25.33203125" style="55" customWidth="1"/>
    <col min="993" max="993" width="15.88671875" style="55" bestFit="1" customWidth="1"/>
    <col min="994" max="995" width="18" style="55" bestFit="1" customWidth="1"/>
    <col min="996" max="1214" width="11.5546875" style="55"/>
    <col min="1215" max="1215" width="15.44140625" style="55" customWidth="1"/>
    <col min="1216" max="1216" width="9.5546875" style="55" customWidth="1"/>
    <col min="1217" max="1217" width="14.44140625" style="55" customWidth="1"/>
    <col min="1218" max="1218" width="49.88671875" style="55" customWidth="1"/>
    <col min="1219" max="1219" width="22.5546875" style="55" customWidth="1"/>
    <col min="1220" max="1220" width="23" style="55" customWidth="1"/>
    <col min="1221" max="1221" width="22.88671875" style="55" customWidth="1"/>
    <col min="1222" max="1222" width="23.44140625" style="55" customWidth="1"/>
    <col min="1223" max="1223" width="22.44140625" style="55" customWidth="1"/>
    <col min="1224" max="1224" width="13.88671875" style="55" customWidth="1"/>
    <col min="1225" max="1225" width="20.6640625" style="55" customWidth="1"/>
    <col min="1226" max="1226" width="18.109375" style="55" customWidth="1"/>
    <col min="1227" max="1227" width="14.88671875" style="55" bestFit="1" customWidth="1"/>
    <col min="1228" max="1228" width="11.5546875" style="55"/>
    <col min="1229" max="1229" width="17.44140625" style="55" customWidth="1"/>
    <col min="1230" max="1232" width="18.109375" style="55" customWidth="1"/>
    <col min="1233" max="1236" width="11.5546875" style="55"/>
    <col min="1237" max="1237" width="34" style="55" customWidth="1"/>
    <col min="1238" max="1238" width="9.5546875" style="55" customWidth="1"/>
    <col min="1239" max="1239" width="16.6640625" style="55" customWidth="1"/>
    <col min="1240" max="1240" width="55.109375" style="55" customWidth="1"/>
    <col min="1241" max="1241" width="22.5546875" style="55" customWidth="1"/>
    <col min="1242" max="1242" width="23" style="55" customWidth="1"/>
    <col min="1243" max="1243" width="22.88671875" style="55" customWidth="1"/>
    <col min="1244" max="1244" width="23.44140625" style="55" customWidth="1"/>
    <col min="1245" max="1245" width="28.6640625" style="55" customWidth="1"/>
    <col min="1246" max="1246" width="12.6640625" style="55" customWidth="1"/>
    <col min="1247" max="1247" width="11.5546875" style="55"/>
    <col min="1248" max="1248" width="25.33203125" style="55" customWidth="1"/>
    <col min="1249" max="1249" width="15.88671875" style="55" bestFit="1" customWidth="1"/>
    <col min="1250" max="1251" width="18" style="55" bestFit="1" customWidth="1"/>
    <col min="1252" max="1470" width="11.5546875" style="55"/>
    <col min="1471" max="1471" width="15.44140625" style="55" customWidth="1"/>
    <col min="1472" max="1472" width="9.5546875" style="55" customWidth="1"/>
    <col min="1473" max="1473" width="14.44140625" style="55" customWidth="1"/>
    <col min="1474" max="1474" width="49.88671875" style="55" customWidth="1"/>
    <col min="1475" max="1475" width="22.5546875" style="55" customWidth="1"/>
    <col min="1476" max="1476" width="23" style="55" customWidth="1"/>
    <col min="1477" max="1477" width="22.88671875" style="55" customWidth="1"/>
    <col min="1478" max="1478" width="23.44140625" style="55" customWidth="1"/>
    <col min="1479" max="1479" width="22.44140625" style="55" customWidth="1"/>
    <col min="1480" max="1480" width="13.88671875" style="55" customWidth="1"/>
    <col min="1481" max="1481" width="20.6640625" style="55" customWidth="1"/>
    <col min="1482" max="1482" width="18.109375" style="55" customWidth="1"/>
    <col min="1483" max="1483" width="14.88671875" style="55" bestFit="1" customWidth="1"/>
    <col min="1484" max="1484" width="11.5546875" style="55"/>
    <col min="1485" max="1485" width="17.44140625" style="55" customWidth="1"/>
    <col min="1486" max="1488" width="18.109375" style="55" customWidth="1"/>
    <col min="1489" max="1492" width="11.5546875" style="55"/>
    <col min="1493" max="1493" width="34" style="55" customWidth="1"/>
    <col min="1494" max="1494" width="9.5546875" style="55" customWidth="1"/>
    <col min="1495" max="1495" width="16.6640625" style="55" customWidth="1"/>
    <col min="1496" max="1496" width="55.109375" style="55" customWidth="1"/>
    <col min="1497" max="1497" width="22.5546875" style="55" customWidth="1"/>
    <col min="1498" max="1498" width="23" style="55" customWidth="1"/>
    <col min="1499" max="1499" width="22.88671875" style="55" customWidth="1"/>
    <col min="1500" max="1500" width="23.44140625" style="55" customWidth="1"/>
    <col min="1501" max="1501" width="28.6640625" style="55" customWidth="1"/>
    <col min="1502" max="1502" width="12.6640625" style="55" customWidth="1"/>
    <col min="1503" max="1503" width="11.5546875" style="55"/>
    <col min="1504" max="1504" width="25.33203125" style="55" customWidth="1"/>
    <col min="1505" max="1505" width="15.88671875" style="55" bestFit="1" customWidth="1"/>
    <col min="1506" max="1507" width="18" style="55" bestFit="1" customWidth="1"/>
    <col min="1508" max="1726" width="11.5546875" style="55"/>
    <col min="1727" max="1727" width="15.44140625" style="55" customWidth="1"/>
    <col min="1728" max="1728" width="9.5546875" style="55" customWidth="1"/>
    <col min="1729" max="1729" width="14.44140625" style="55" customWidth="1"/>
    <col min="1730" max="1730" width="49.88671875" style="55" customWidth="1"/>
    <col min="1731" max="1731" width="22.5546875" style="55" customWidth="1"/>
    <col min="1732" max="1732" width="23" style="55" customWidth="1"/>
    <col min="1733" max="1733" width="22.88671875" style="55" customWidth="1"/>
    <col min="1734" max="1734" width="23.44140625" style="55" customWidth="1"/>
    <col min="1735" max="1735" width="22.44140625" style="55" customWidth="1"/>
    <col min="1736" max="1736" width="13.88671875" style="55" customWidth="1"/>
    <col min="1737" max="1737" width="20.6640625" style="55" customWidth="1"/>
    <col min="1738" max="1738" width="18.109375" style="55" customWidth="1"/>
    <col min="1739" max="1739" width="14.88671875" style="55" bestFit="1" customWidth="1"/>
    <col min="1740" max="1740" width="11.5546875" style="55"/>
    <col min="1741" max="1741" width="17.44140625" style="55" customWidth="1"/>
    <col min="1742" max="1744" width="18.109375" style="55" customWidth="1"/>
    <col min="1745" max="1748" width="11.5546875" style="55"/>
    <col min="1749" max="1749" width="34" style="55" customWidth="1"/>
    <col min="1750" max="1750" width="9.5546875" style="55" customWidth="1"/>
    <col min="1751" max="1751" width="16.6640625" style="55" customWidth="1"/>
    <col min="1752" max="1752" width="55.109375" style="55" customWidth="1"/>
    <col min="1753" max="1753" width="22.5546875" style="55" customWidth="1"/>
    <col min="1754" max="1754" width="23" style="55" customWidth="1"/>
    <col min="1755" max="1755" width="22.88671875" style="55" customWidth="1"/>
    <col min="1756" max="1756" width="23.44140625" style="55" customWidth="1"/>
    <col min="1757" max="1757" width="28.6640625" style="55" customWidth="1"/>
    <col min="1758" max="1758" width="12.6640625" style="55" customWidth="1"/>
    <col min="1759" max="1759" width="11.5546875" style="55"/>
    <col min="1760" max="1760" width="25.33203125" style="55" customWidth="1"/>
    <col min="1761" max="1761" width="15.88671875" style="55" bestFit="1" customWidth="1"/>
    <col min="1762" max="1763" width="18" style="55" bestFit="1" customWidth="1"/>
    <col min="1764" max="1982" width="11.5546875" style="55"/>
    <col min="1983" max="1983" width="15.44140625" style="55" customWidth="1"/>
    <col min="1984" max="1984" width="9.5546875" style="55" customWidth="1"/>
    <col min="1985" max="1985" width="14.44140625" style="55" customWidth="1"/>
    <col min="1986" max="1986" width="49.88671875" style="55" customWidth="1"/>
    <col min="1987" max="1987" width="22.5546875" style="55" customWidth="1"/>
    <col min="1988" max="1988" width="23" style="55" customWidth="1"/>
    <col min="1989" max="1989" width="22.88671875" style="55" customWidth="1"/>
    <col min="1990" max="1990" width="23.44140625" style="55" customWidth="1"/>
    <col min="1991" max="1991" width="22.44140625" style="55" customWidth="1"/>
    <col min="1992" max="1992" width="13.88671875" style="55" customWidth="1"/>
    <col min="1993" max="1993" width="20.6640625" style="55" customWidth="1"/>
    <col min="1994" max="1994" width="18.109375" style="55" customWidth="1"/>
    <col min="1995" max="1995" width="14.88671875" style="55" bestFit="1" customWidth="1"/>
    <col min="1996" max="1996" width="11.5546875" style="55"/>
    <col min="1997" max="1997" width="17.44140625" style="55" customWidth="1"/>
    <col min="1998" max="2000" width="18.109375" style="55" customWidth="1"/>
    <col min="2001" max="2004" width="11.5546875" style="55"/>
    <col min="2005" max="2005" width="34" style="55" customWidth="1"/>
    <col min="2006" max="2006" width="9.5546875" style="55" customWidth="1"/>
    <col min="2007" max="2007" width="16.6640625" style="55" customWidth="1"/>
    <col min="2008" max="2008" width="55.109375" style="55" customWidth="1"/>
    <col min="2009" max="2009" width="22.5546875" style="55" customWidth="1"/>
    <col min="2010" max="2010" width="23" style="55" customWidth="1"/>
    <col min="2011" max="2011" width="22.88671875" style="55" customWidth="1"/>
    <col min="2012" max="2012" width="23.44140625" style="55" customWidth="1"/>
    <col min="2013" max="2013" width="28.6640625" style="55" customWidth="1"/>
    <col min="2014" max="2014" width="12.6640625" style="55" customWidth="1"/>
    <col min="2015" max="2015" width="11.5546875" style="55"/>
    <col min="2016" max="2016" width="25.33203125" style="55" customWidth="1"/>
    <col min="2017" max="2017" width="15.88671875" style="55" bestFit="1" customWidth="1"/>
    <col min="2018" max="2019" width="18" style="55" bestFit="1" customWidth="1"/>
    <col min="2020" max="2238" width="11.5546875" style="55"/>
    <col min="2239" max="2239" width="15.44140625" style="55" customWidth="1"/>
    <col min="2240" max="2240" width="9.5546875" style="55" customWidth="1"/>
    <col min="2241" max="2241" width="14.44140625" style="55" customWidth="1"/>
    <col min="2242" max="2242" width="49.88671875" style="55" customWidth="1"/>
    <col min="2243" max="2243" width="22.5546875" style="55" customWidth="1"/>
    <col min="2244" max="2244" width="23" style="55" customWidth="1"/>
    <col min="2245" max="2245" width="22.88671875" style="55" customWidth="1"/>
    <col min="2246" max="2246" width="23.44140625" style="55" customWidth="1"/>
    <col min="2247" max="2247" width="22.44140625" style="55" customWidth="1"/>
    <col min="2248" max="2248" width="13.88671875" style="55" customWidth="1"/>
    <col min="2249" max="2249" width="20.6640625" style="55" customWidth="1"/>
    <col min="2250" max="2250" width="18.109375" style="55" customWidth="1"/>
    <col min="2251" max="2251" width="14.88671875" style="55" bestFit="1" customWidth="1"/>
    <col min="2252" max="2252" width="11.5546875" style="55"/>
    <col min="2253" max="2253" width="17.44140625" style="55" customWidth="1"/>
    <col min="2254" max="2256" width="18.109375" style="55" customWidth="1"/>
    <col min="2257" max="2260" width="11.5546875" style="55"/>
    <col min="2261" max="2261" width="34" style="55" customWidth="1"/>
    <col min="2262" max="2262" width="9.5546875" style="55" customWidth="1"/>
    <col min="2263" max="2263" width="16.6640625" style="55" customWidth="1"/>
    <col min="2264" max="2264" width="55.109375" style="55" customWidth="1"/>
    <col min="2265" max="2265" width="22.5546875" style="55" customWidth="1"/>
    <col min="2266" max="2266" width="23" style="55" customWidth="1"/>
    <col min="2267" max="2267" width="22.88671875" style="55" customWidth="1"/>
    <col min="2268" max="2268" width="23.44140625" style="55" customWidth="1"/>
    <col min="2269" max="2269" width="28.6640625" style="55" customWidth="1"/>
    <col min="2270" max="2270" width="12.6640625" style="55" customWidth="1"/>
    <col min="2271" max="2271" width="11.5546875" style="55"/>
    <col min="2272" max="2272" width="25.33203125" style="55" customWidth="1"/>
    <col min="2273" max="2273" width="15.88671875" style="55" bestFit="1" customWidth="1"/>
    <col min="2274" max="2275" width="18" style="55" bestFit="1" customWidth="1"/>
    <col min="2276" max="2494" width="11.5546875" style="55"/>
    <col min="2495" max="2495" width="15.44140625" style="55" customWidth="1"/>
    <col min="2496" max="2496" width="9.5546875" style="55" customWidth="1"/>
    <col min="2497" max="2497" width="14.44140625" style="55" customWidth="1"/>
    <col min="2498" max="2498" width="49.88671875" style="55" customWidth="1"/>
    <col min="2499" max="2499" width="22.5546875" style="55" customWidth="1"/>
    <col min="2500" max="2500" width="23" style="55" customWidth="1"/>
    <col min="2501" max="2501" width="22.88671875" style="55" customWidth="1"/>
    <col min="2502" max="2502" width="23.44140625" style="55" customWidth="1"/>
    <col min="2503" max="2503" width="22.44140625" style="55" customWidth="1"/>
    <col min="2504" max="2504" width="13.88671875" style="55" customWidth="1"/>
    <col min="2505" max="2505" width="20.6640625" style="55" customWidth="1"/>
    <col min="2506" max="2506" width="18.109375" style="55" customWidth="1"/>
    <col min="2507" max="2507" width="14.88671875" style="55" bestFit="1" customWidth="1"/>
    <col min="2508" max="2508" width="11.5546875" style="55"/>
    <col min="2509" max="2509" width="17.44140625" style="55" customWidth="1"/>
    <col min="2510" max="2512" width="18.109375" style="55" customWidth="1"/>
    <col min="2513" max="2516" width="11.5546875" style="55"/>
    <col min="2517" max="2517" width="34" style="55" customWidth="1"/>
    <col min="2518" max="2518" width="9.5546875" style="55" customWidth="1"/>
    <col min="2519" max="2519" width="16.6640625" style="55" customWidth="1"/>
    <col min="2520" max="2520" width="55.109375" style="55" customWidth="1"/>
    <col min="2521" max="2521" width="22.5546875" style="55" customWidth="1"/>
    <col min="2522" max="2522" width="23" style="55" customWidth="1"/>
    <col min="2523" max="2523" width="22.88671875" style="55" customWidth="1"/>
    <col min="2524" max="2524" width="23.44140625" style="55" customWidth="1"/>
    <col min="2525" max="2525" width="28.6640625" style="55" customWidth="1"/>
    <col min="2526" max="2526" width="12.6640625" style="55" customWidth="1"/>
    <col min="2527" max="2527" width="11.5546875" style="55"/>
    <col min="2528" max="2528" width="25.33203125" style="55" customWidth="1"/>
    <col min="2529" max="2529" width="15.88671875" style="55" bestFit="1" customWidth="1"/>
    <col min="2530" max="2531" width="18" style="55" bestFit="1" customWidth="1"/>
    <col min="2532" max="2750" width="11.5546875" style="55"/>
    <col min="2751" max="2751" width="15.44140625" style="55" customWidth="1"/>
    <col min="2752" max="2752" width="9.5546875" style="55" customWidth="1"/>
    <col min="2753" max="2753" width="14.44140625" style="55" customWidth="1"/>
    <col min="2754" max="2754" width="49.88671875" style="55" customWidth="1"/>
    <col min="2755" max="2755" width="22.5546875" style="55" customWidth="1"/>
    <col min="2756" max="2756" width="23" style="55" customWidth="1"/>
    <col min="2757" max="2757" width="22.88671875" style="55" customWidth="1"/>
    <col min="2758" max="2758" width="23.44140625" style="55" customWidth="1"/>
    <col min="2759" max="2759" width="22.44140625" style="55" customWidth="1"/>
    <col min="2760" max="2760" width="13.88671875" style="55" customWidth="1"/>
    <col min="2761" max="2761" width="20.6640625" style="55" customWidth="1"/>
    <col min="2762" max="2762" width="18.109375" style="55" customWidth="1"/>
    <col min="2763" max="2763" width="14.88671875" style="55" bestFit="1" customWidth="1"/>
    <col min="2764" max="2764" width="11.5546875" style="55"/>
    <col min="2765" max="2765" width="17.44140625" style="55" customWidth="1"/>
    <col min="2766" max="2768" width="18.109375" style="55" customWidth="1"/>
    <col min="2769" max="2772" width="11.5546875" style="55"/>
    <col min="2773" max="2773" width="34" style="55" customWidth="1"/>
    <col min="2774" max="2774" width="9.5546875" style="55" customWidth="1"/>
    <col min="2775" max="2775" width="16.6640625" style="55" customWidth="1"/>
    <col min="2776" max="2776" width="55.109375" style="55" customWidth="1"/>
    <col min="2777" max="2777" width="22.5546875" style="55" customWidth="1"/>
    <col min="2778" max="2778" width="23" style="55" customWidth="1"/>
    <col min="2779" max="2779" width="22.88671875" style="55" customWidth="1"/>
    <col min="2780" max="2780" width="23.44140625" style="55" customWidth="1"/>
    <col min="2781" max="2781" width="28.6640625" style="55" customWidth="1"/>
    <col min="2782" max="2782" width="12.6640625" style="55" customWidth="1"/>
    <col min="2783" max="2783" width="11.5546875" style="55"/>
    <col min="2784" max="2784" width="25.33203125" style="55" customWidth="1"/>
    <col min="2785" max="2785" width="15.88671875" style="55" bestFit="1" customWidth="1"/>
    <col min="2786" max="2787" width="18" style="55" bestFit="1" customWidth="1"/>
    <col min="2788" max="3006" width="11.5546875" style="55"/>
    <col min="3007" max="3007" width="15.44140625" style="55" customWidth="1"/>
    <col min="3008" max="3008" width="9.5546875" style="55" customWidth="1"/>
    <col min="3009" max="3009" width="14.44140625" style="55" customWidth="1"/>
    <col min="3010" max="3010" width="49.88671875" style="55" customWidth="1"/>
    <col min="3011" max="3011" width="22.5546875" style="55" customWidth="1"/>
    <col min="3012" max="3012" width="23" style="55" customWidth="1"/>
    <col min="3013" max="3013" width="22.88671875" style="55" customWidth="1"/>
    <col min="3014" max="3014" width="23.44140625" style="55" customWidth="1"/>
    <col min="3015" max="3015" width="22.44140625" style="55" customWidth="1"/>
    <col min="3016" max="3016" width="13.88671875" style="55" customWidth="1"/>
    <col min="3017" max="3017" width="20.6640625" style="55" customWidth="1"/>
    <col min="3018" max="3018" width="18.109375" style="55" customWidth="1"/>
    <col min="3019" max="3019" width="14.88671875" style="55" bestFit="1" customWidth="1"/>
    <col min="3020" max="3020" width="11.5546875" style="55"/>
    <col min="3021" max="3021" width="17.44140625" style="55" customWidth="1"/>
    <col min="3022" max="3024" width="18.109375" style="55" customWidth="1"/>
    <col min="3025" max="3028" width="11.5546875" style="55"/>
    <col min="3029" max="3029" width="34" style="55" customWidth="1"/>
    <col min="3030" max="3030" width="9.5546875" style="55" customWidth="1"/>
    <col min="3031" max="3031" width="16.6640625" style="55" customWidth="1"/>
    <col min="3032" max="3032" width="55.109375" style="55" customWidth="1"/>
    <col min="3033" max="3033" width="22.5546875" style="55" customWidth="1"/>
    <col min="3034" max="3034" width="23" style="55" customWidth="1"/>
    <col min="3035" max="3035" width="22.88671875" style="55" customWidth="1"/>
    <col min="3036" max="3036" width="23.44140625" style="55" customWidth="1"/>
    <col min="3037" max="3037" width="28.6640625" style="55" customWidth="1"/>
    <col min="3038" max="3038" width="12.6640625" style="55" customWidth="1"/>
    <col min="3039" max="3039" width="11.5546875" style="55"/>
    <col min="3040" max="3040" width="25.33203125" style="55" customWidth="1"/>
    <col min="3041" max="3041" width="15.88671875" style="55" bestFit="1" customWidth="1"/>
    <col min="3042" max="3043" width="18" style="55" bestFit="1" customWidth="1"/>
    <col min="3044" max="3262" width="11.5546875" style="55"/>
    <col min="3263" max="3263" width="15.44140625" style="55" customWidth="1"/>
    <col min="3264" max="3264" width="9.5546875" style="55" customWidth="1"/>
    <col min="3265" max="3265" width="14.44140625" style="55" customWidth="1"/>
    <col min="3266" max="3266" width="49.88671875" style="55" customWidth="1"/>
    <col min="3267" max="3267" width="22.5546875" style="55" customWidth="1"/>
    <col min="3268" max="3268" width="23" style="55" customWidth="1"/>
    <col min="3269" max="3269" width="22.88671875" style="55" customWidth="1"/>
    <col min="3270" max="3270" width="23.44140625" style="55" customWidth="1"/>
    <col min="3271" max="3271" width="22.44140625" style="55" customWidth="1"/>
    <col min="3272" max="3272" width="13.88671875" style="55" customWidth="1"/>
    <col min="3273" max="3273" width="20.6640625" style="55" customWidth="1"/>
    <col min="3274" max="3274" width="18.109375" style="55" customWidth="1"/>
    <col min="3275" max="3275" width="14.88671875" style="55" bestFit="1" customWidth="1"/>
    <col min="3276" max="3276" width="11.5546875" style="55"/>
    <col min="3277" max="3277" width="17.44140625" style="55" customWidth="1"/>
    <col min="3278" max="3280" width="18.109375" style="55" customWidth="1"/>
    <col min="3281" max="3284" width="11.5546875" style="55"/>
    <col min="3285" max="3285" width="34" style="55" customWidth="1"/>
    <col min="3286" max="3286" width="9.5546875" style="55" customWidth="1"/>
    <col min="3287" max="3287" width="16.6640625" style="55" customWidth="1"/>
    <col min="3288" max="3288" width="55.109375" style="55" customWidth="1"/>
    <col min="3289" max="3289" width="22.5546875" style="55" customWidth="1"/>
    <col min="3290" max="3290" width="23" style="55" customWidth="1"/>
    <col min="3291" max="3291" width="22.88671875" style="55" customWidth="1"/>
    <col min="3292" max="3292" width="23.44140625" style="55" customWidth="1"/>
    <col min="3293" max="3293" width="28.6640625" style="55" customWidth="1"/>
    <col min="3294" max="3294" width="12.6640625" style="55" customWidth="1"/>
    <col min="3295" max="3295" width="11.5546875" style="55"/>
    <col min="3296" max="3296" width="25.33203125" style="55" customWidth="1"/>
    <col min="3297" max="3297" width="15.88671875" style="55" bestFit="1" customWidth="1"/>
    <col min="3298" max="3299" width="18" style="55" bestFit="1" customWidth="1"/>
    <col min="3300" max="3518" width="11.5546875" style="55"/>
    <col min="3519" max="3519" width="15.44140625" style="55" customWidth="1"/>
    <col min="3520" max="3520" width="9.5546875" style="55" customWidth="1"/>
    <col min="3521" max="3521" width="14.44140625" style="55" customWidth="1"/>
    <col min="3522" max="3522" width="49.88671875" style="55" customWidth="1"/>
    <col min="3523" max="3523" width="22.5546875" style="55" customWidth="1"/>
    <col min="3524" max="3524" width="23" style="55" customWidth="1"/>
    <col min="3525" max="3525" width="22.88671875" style="55" customWidth="1"/>
    <col min="3526" max="3526" width="23.44140625" style="55" customWidth="1"/>
    <col min="3527" max="3527" width="22.44140625" style="55" customWidth="1"/>
    <col min="3528" max="3528" width="13.88671875" style="55" customWidth="1"/>
    <col min="3529" max="3529" width="20.6640625" style="55" customWidth="1"/>
    <col min="3530" max="3530" width="18.109375" style="55" customWidth="1"/>
    <col min="3531" max="3531" width="14.88671875" style="55" bestFit="1" customWidth="1"/>
    <col min="3532" max="3532" width="11.5546875" style="55"/>
    <col min="3533" max="3533" width="17.44140625" style="55" customWidth="1"/>
    <col min="3534" max="3536" width="18.109375" style="55" customWidth="1"/>
    <col min="3537" max="3540" width="11.5546875" style="55"/>
    <col min="3541" max="3541" width="34" style="55" customWidth="1"/>
    <col min="3542" max="3542" width="9.5546875" style="55" customWidth="1"/>
    <col min="3543" max="3543" width="16.6640625" style="55" customWidth="1"/>
    <col min="3544" max="3544" width="55.109375" style="55" customWidth="1"/>
    <col min="3545" max="3545" width="22.5546875" style="55" customWidth="1"/>
    <col min="3546" max="3546" width="23" style="55" customWidth="1"/>
    <col min="3547" max="3547" width="22.88671875" style="55" customWidth="1"/>
    <col min="3548" max="3548" width="23.44140625" style="55" customWidth="1"/>
    <col min="3549" max="3549" width="28.6640625" style="55" customWidth="1"/>
    <col min="3550" max="3550" width="12.6640625" style="55" customWidth="1"/>
    <col min="3551" max="3551" width="11.5546875" style="55"/>
    <col min="3552" max="3552" width="25.33203125" style="55" customWidth="1"/>
    <col min="3553" max="3553" width="15.88671875" style="55" bestFit="1" customWidth="1"/>
    <col min="3554" max="3555" width="18" style="55" bestFit="1" customWidth="1"/>
    <col min="3556" max="3774" width="11.5546875" style="55"/>
    <col min="3775" max="3775" width="15.44140625" style="55" customWidth="1"/>
    <col min="3776" max="3776" width="9.5546875" style="55" customWidth="1"/>
    <col min="3777" max="3777" width="14.44140625" style="55" customWidth="1"/>
    <col min="3778" max="3778" width="49.88671875" style="55" customWidth="1"/>
    <col min="3779" max="3779" width="22.5546875" style="55" customWidth="1"/>
    <col min="3780" max="3780" width="23" style="55" customWidth="1"/>
    <col min="3781" max="3781" width="22.88671875" style="55" customWidth="1"/>
    <col min="3782" max="3782" width="23.44140625" style="55" customWidth="1"/>
    <col min="3783" max="3783" width="22.44140625" style="55" customWidth="1"/>
    <col min="3784" max="3784" width="13.88671875" style="55" customWidth="1"/>
    <col min="3785" max="3785" width="20.6640625" style="55" customWidth="1"/>
    <col min="3786" max="3786" width="18.109375" style="55" customWidth="1"/>
    <col min="3787" max="3787" width="14.88671875" style="55" bestFit="1" customWidth="1"/>
    <col min="3788" max="3788" width="11.5546875" style="55"/>
    <col min="3789" max="3789" width="17.44140625" style="55" customWidth="1"/>
    <col min="3790" max="3792" width="18.109375" style="55" customWidth="1"/>
    <col min="3793" max="3796" width="11.5546875" style="55"/>
    <col min="3797" max="3797" width="34" style="55" customWidth="1"/>
    <col min="3798" max="3798" width="9.5546875" style="55" customWidth="1"/>
    <col min="3799" max="3799" width="16.6640625" style="55" customWidth="1"/>
    <col min="3800" max="3800" width="55.109375" style="55" customWidth="1"/>
    <col min="3801" max="3801" width="22.5546875" style="55" customWidth="1"/>
    <col min="3802" max="3802" width="23" style="55" customWidth="1"/>
    <col min="3803" max="3803" width="22.88671875" style="55" customWidth="1"/>
    <col min="3804" max="3804" width="23.44140625" style="55" customWidth="1"/>
    <col min="3805" max="3805" width="28.6640625" style="55" customWidth="1"/>
    <col min="3806" max="3806" width="12.6640625" style="55" customWidth="1"/>
    <col min="3807" max="3807" width="11.5546875" style="55"/>
    <col min="3808" max="3808" width="25.33203125" style="55" customWidth="1"/>
    <col min="3809" max="3809" width="15.88671875" style="55" bestFit="1" customWidth="1"/>
    <col min="3810" max="3811" width="18" style="55" bestFit="1" customWidth="1"/>
    <col min="3812" max="4030" width="11.5546875" style="55"/>
    <col min="4031" max="4031" width="15.44140625" style="55" customWidth="1"/>
    <col min="4032" max="4032" width="9.5546875" style="55" customWidth="1"/>
    <col min="4033" max="4033" width="14.44140625" style="55" customWidth="1"/>
    <col min="4034" max="4034" width="49.88671875" style="55" customWidth="1"/>
    <col min="4035" max="4035" width="22.5546875" style="55" customWidth="1"/>
    <col min="4036" max="4036" width="23" style="55" customWidth="1"/>
    <col min="4037" max="4037" width="22.88671875" style="55" customWidth="1"/>
    <col min="4038" max="4038" width="23.44140625" style="55" customWidth="1"/>
    <col min="4039" max="4039" width="22.44140625" style="55" customWidth="1"/>
    <col min="4040" max="4040" width="13.88671875" style="55" customWidth="1"/>
    <col min="4041" max="4041" width="20.6640625" style="55" customWidth="1"/>
    <col min="4042" max="4042" width="18.109375" style="55" customWidth="1"/>
    <col min="4043" max="4043" width="14.88671875" style="55" bestFit="1" customWidth="1"/>
    <col min="4044" max="4044" width="11.5546875" style="55"/>
    <col min="4045" max="4045" width="17.44140625" style="55" customWidth="1"/>
    <col min="4046" max="4048" width="18.109375" style="55" customWidth="1"/>
    <col min="4049" max="4052" width="11.5546875" style="55"/>
    <col min="4053" max="4053" width="34" style="55" customWidth="1"/>
    <col min="4054" max="4054" width="9.5546875" style="55" customWidth="1"/>
    <col min="4055" max="4055" width="16.6640625" style="55" customWidth="1"/>
    <col min="4056" max="4056" width="55.109375" style="55" customWidth="1"/>
    <col min="4057" max="4057" width="22.5546875" style="55" customWidth="1"/>
    <col min="4058" max="4058" width="23" style="55" customWidth="1"/>
    <col min="4059" max="4059" width="22.88671875" style="55" customWidth="1"/>
    <col min="4060" max="4060" width="23.44140625" style="55" customWidth="1"/>
    <col min="4061" max="4061" width="28.6640625" style="55" customWidth="1"/>
    <col min="4062" max="4062" width="12.6640625" style="55" customWidth="1"/>
    <col min="4063" max="4063" width="11.5546875" style="55"/>
    <col min="4064" max="4064" width="25.33203125" style="55" customWidth="1"/>
    <col min="4065" max="4065" width="15.88671875" style="55" bestFit="1" customWidth="1"/>
    <col min="4066" max="4067" width="18" style="55" bestFit="1" customWidth="1"/>
    <col min="4068" max="4286" width="11.5546875" style="55"/>
    <col min="4287" max="4287" width="15.44140625" style="55" customWidth="1"/>
    <col min="4288" max="4288" width="9.5546875" style="55" customWidth="1"/>
    <col min="4289" max="4289" width="14.44140625" style="55" customWidth="1"/>
    <col min="4290" max="4290" width="49.88671875" style="55" customWidth="1"/>
    <col min="4291" max="4291" width="22.5546875" style="55" customWidth="1"/>
    <col min="4292" max="4292" width="23" style="55" customWidth="1"/>
    <col min="4293" max="4293" width="22.88671875" style="55" customWidth="1"/>
    <col min="4294" max="4294" width="23.44140625" style="55" customWidth="1"/>
    <col min="4295" max="4295" width="22.44140625" style="55" customWidth="1"/>
    <col min="4296" max="4296" width="13.88671875" style="55" customWidth="1"/>
    <col min="4297" max="4297" width="20.6640625" style="55" customWidth="1"/>
    <col min="4298" max="4298" width="18.109375" style="55" customWidth="1"/>
    <col min="4299" max="4299" width="14.88671875" style="55" bestFit="1" customWidth="1"/>
    <col min="4300" max="4300" width="11.5546875" style="55"/>
    <col min="4301" max="4301" width="17.44140625" style="55" customWidth="1"/>
    <col min="4302" max="4304" width="18.109375" style="55" customWidth="1"/>
    <col min="4305" max="4308" width="11.5546875" style="55"/>
    <col min="4309" max="4309" width="34" style="55" customWidth="1"/>
    <col min="4310" max="4310" width="9.5546875" style="55" customWidth="1"/>
    <col min="4311" max="4311" width="16.6640625" style="55" customWidth="1"/>
    <col min="4312" max="4312" width="55.109375" style="55" customWidth="1"/>
    <col min="4313" max="4313" width="22.5546875" style="55" customWidth="1"/>
    <col min="4314" max="4314" width="23" style="55" customWidth="1"/>
    <col min="4315" max="4315" width="22.88671875" style="55" customWidth="1"/>
    <col min="4316" max="4316" width="23.44140625" style="55" customWidth="1"/>
    <col min="4317" max="4317" width="28.6640625" style="55" customWidth="1"/>
    <col min="4318" max="4318" width="12.6640625" style="55" customWidth="1"/>
    <col min="4319" max="4319" width="11.5546875" style="55"/>
    <col min="4320" max="4320" width="25.33203125" style="55" customWidth="1"/>
    <col min="4321" max="4321" width="15.88671875" style="55" bestFit="1" customWidth="1"/>
    <col min="4322" max="4323" width="18" style="55" bestFit="1" customWidth="1"/>
    <col min="4324" max="4542" width="11.5546875" style="55"/>
    <col min="4543" max="4543" width="15.44140625" style="55" customWidth="1"/>
    <col min="4544" max="4544" width="9.5546875" style="55" customWidth="1"/>
    <col min="4545" max="4545" width="14.44140625" style="55" customWidth="1"/>
    <col min="4546" max="4546" width="49.88671875" style="55" customWidth="1"/>
    <col min="4547" max="4547" width="22.5546875" style="55" customWidth="1"/>
    <col min="4548" max="4548" width="23" style="55" customWidth="1"/>
    <col min="4549" max="4549" width="22.88671875" style="55" customWidth="1"/>
    <col min="4550" max="4550" width="23.44140625" style="55" customWidth="1"/>
    <col min="4551" max="4551" width="22.44140625" style="55" customWidth="1"/>
    <col min="4552" max="4552" width="13.88671875" style="55" customWidth="1"/>
    <col min="4553" max="4553" width="20.6640625" style="55" customWidth="1"/>
    <col min="4554" max="4554" width="18.109375" style="55" customWidth="1"/>
    <col min="4555" max="4555" width="14.88671875" style="55" bestFit="1" customWidth="1"/>
    <col min="4556" max="4556" width="11.5546875" style="55"/>
    <col min="4557" max="4557" width="17.44140625" style="55" customWidth="1"/>
    <col min="4558" max="4560" width="18.109375" style="55" customWidth="1"/>
    <col min="4561" max="4564" width="11.5546875" style="55"/>
    <col min="4565" max="4565" width="34" style="55" customWidth="1"/>
    <col min="4566" max="4566" width="9.5546875" style="55" customWidth="1"/>
    <col min="4567" max="4567" width="16.6640625" style="55" customWidth="1"/>
    <col min="4568" max="4568" width="55.109375" style="55" customWidth="1"/>
    <col min="4569" max="4569" width="22.5546875" style="55" customWidth="1"/>
    <col min="4570" max="4570" width="23" style="55" customWidth="1"/>
    <col min="4571" max="4571" width="22.88671875" style="55" customWidth="1"/>
    <col min="4572" max="4572" width="23.44140625" style="55" customWidth="1"/>
    <col min="4573" max="4573" width="28.6640625" style="55" customWidth="1"/>
    <col min="4574" max="4574" width="12.6640625" style="55" customWidth="1"/>
    <col min="4575" max="4575" width="11.5546875" style="55"/>
    <col min="4576" max="4576" width="25.33203125" style="55" customWidth="1"/>
    <col min="4577" max="4577" width="15.88671875" style="55" bestFit="1" customWidth="1"/>
    <col min="4578" max="4579" width="18" style="55" bestFit="1" customWidth="1"/>
    <col min="4580" max="4798" width="11.5546875" style="55"/>
    <col min="4799" max="4799" width="15.44140625" style="55" customWidth="1"/>
    <col min="4800" max="4800" width="9.5546875" style="55" customWidth="1"/>
    <col min="4801" max="4801" width="14.44140625" style="55" customWidth="1"/>
    <col min="4802" max="4802" width="49.88671875" style="55" customWidth="1"/>
    <col min="4803" max="4803" width="22.5546875" style="55" customWidth="1"/>
    <col min="4804" max="4804" width="23" style="55" customWidth="1"/>
    <col min="4805" max="4805" width="22.88671875" style="55" customWidth="1"/>
    <col min="4806" max="4806" width="23.44140625" style="55" customWidth="1"/>
    <col min="4807" max="4807" width="22.44140625" style="55" customWidth="1"/>
    <col min="4808" max="4808" width="13.88671875" style="55" customWidth="1"/>
    <col min="4809" max="4809" width="20.6640625" style="55" customWidth="1"/>
    <col min="4810" max="4810" width="18.109375" style="55" customWidth="1"/>
    <col min="4811" max="4811" width="14.88671875" style="55" bestFit="1" customWidth="1"/>
    <col min="4812" max="4812" width="11.5546875" style="55"/>
    <col min="4813" max="4813" width="17.44140625" style="55" customWidth="1"/>
    <col min="4814" max="4816" width="18.109375" style="55" customWidth="1"/>
    <col min="4817" max="4820" width="11.5546875" style="55"/>
    <col min="4821" max="4821" width="34" style="55" customWidth="1"/>
    <col min="4822" max="4822" width="9.5546875" style="55" customWidth="1"/>
    <col min="4823" max="4823" width="16.6640625" style="55" customWidth="1"/>
    <col min="4824" max="4824" width="55.109375" style="55" customWidth="1"/>
    <col min="4825" max="4825" width="22.5546875" style="55" customWidth="1"/>
    <col min="4826" max="4826" width="23" style="55" customWidth="1"/>
    <col min="4827" max="4827" width="22.88671875" style="55" customWidth="1"/>
    <col min="4828" max="4828" width="23.44140625" style="55" customWidth="1"/>
    <col min="4829" max="4829" width="28.6640625" style="55" customWidth="1"/>
    <col min="4830" max="4830" width="12.6640625" style="55" customWidth="1"/>
    <col min="4831" max="4831" width="11.5546875" style="55"/>
    <col min="4832" max="4832" width="25.33203125" style="55" customWidth="1"/>
    <col min="4833" max="4833" width="15.88671875" style="55" bestFit="1" customWidth="1"/>
    <col min="4834" max="4835" width="18" style="55" bestFit="1" customWidth="1"/>
    <col min="4836" max="5054" width="11.5546875" style="55"/>
    <col min="5055" max="5055" width="15.44140625" style="55" customWidth="1"/>
    <col min="5056" max="5056" width="9.5546875" style="55" customWidth="1"/>
    <col min="5057" max="5057" width="14.44140625" style="55" customWidth="1"/>
    <col min="5058" max="5058" width="49.88671875" style="55" customWidth="1"/>
    <col min="5059" max="5059" width="22.5546875" style="55" customWidth="1"/>
    <col min="5060" max="5060" width="23" style="55" customWidth="1"/>
    <col min="5061" max="5061" width="22.88671875" style="55" customWidth="1"/>
    <col min="5062" max="5062" width="23.44140625" style="55" customWidth="1"/>
    <col min="5063" max="5063" width="22.44140625" style="55" customWidth="1"/>
    <col min="5064" max="5064" width="13.88671875" style="55" customWidth="1"/>
    <col min="5065" max="5065" width="20.6640625" style="55" customWidth="1"/>
    <col min="5066" max="5066" width="18.109375" style="55" customWidth="1"/>
    <col min="5067" max="5067" width="14.88671875" style="55" bestFit="1" customWidth="1"/>
    <col min="5068" max="5068" width="11.5546875" style="55"/>
    <col min="5069" max="5069" width="17.44140625" style="55" customWidth="1"/>
    <col min="5070" max="5072" width="18.109375" style="55" customWidth="1"/>
    <col min="5073" max="5076" width="11.5546875" style="55"/>
    <col min="5077" max="5077" width="34" style="55" customWidth="1"/>
    <col min="5078" max="5078" width="9.5546875" style="55" customWidth="1"/>
    <col min="5079" max="5079" width="16.6640625" style="55" customWidth="1"/>
    <col min="5080" max="5080" width="55.109375" style="55" customWidth="1"/>
    <col min="5081" max="5081" width="22.5546875" style="55" customWidth="1"/>
    <col min="5082" max="5082" width="23" style="55" customWidth="1"/>
    <col min="5083" max="5083" width="22.88671875" style="55" customWidth="1"/>
    <col min="5084" max="5084" width="23.44140625" style="55" customWidth="1"/>
    <col min="5085" max="5085" width="28.6640625" style="55" customWidth="1"/>
    <col min="5086" max="5086" width="12.6640625" style="55" customWidth="1"/>
    <col min="5087" max="5087" width="11.5546875" style="55"/>
    <col min="5088" max="5088" width="25.33203125" style="55" customWidth="1"/>
    <col min="5089" max="5089" width="15.88671875" style="55" bestFit="1" customWidth="1"/>
    <col min="5090" max="5091" width="18" style="55" bestFit="1" customWidth="1"/>
    <col min="5092" max="5310" width="11.5546875" style="55"/>
    <col min="5311" max="5311" width="15.44140625" style="55" customWidth="1"/>
    <col min="5312" max="5312" width="9.5546875" style="55" customWidth="1"/>
    <col min="5313" max="5313" width="14.44140625" style="55" customWidth="1"/>
    <col min="5314" max="5314" width="49.88671875" style="55" customWidth="1"/>
    <col min="5315" max="5315" width="22.5546875" style="55" customWidth="1"/>
    <col min="5316" max="5316" width="23" style="55" customWidth="1"/>
    <col min="5317" max="5317" width="22.88671875" style="55" customWidth="1"/>
    <col min="5318" max="5318" width="23.44140625" style="55" customWidth="1"/>
    <col min="5319" max="5319" width="22.44140625" style="55" customWidth="1"/>
    <col min="5320" max="5320" width="13.88671875" style="55" customWidth="1"/>
    <col min="5321" max="5321" width="20.6640625" style="55" customWidth="1"/>
    <col min="5322" max="5322" width="18.109375" style="55" customWidth="1"/>
    <col min="5323" max="5323" width="14.88671875" style="55" bestFit="1" customWidth="1"/>
    <col min="5324" max="5324" width="11.5546875" style="55"/>
    <col min="5325" max="5325" width="17.44140625" style="55" customWidth="1"/>
    <col min="5326" max="5328" width="18.109375" style="55" customWidth="1"/>
    <col min="5329" max="5332" width="11.5546875" style="55"/>
    <col min="5333" max="5333" width="34" style="55" customWidth="1"/>
    <col min="5334" max="5334" width="9.5546875" style="55" customWidth="1"/>
    <col min="5335" max="5335" width="16.6640625" style="55" customWidth="1"/>
    <col min="5336" max="5336" width="55.109375" style="55" customWidth="1"/>
    <col min="5337" max="5337" width="22.5546875" style="55" customWidth="1"/>
    <col min="5338" max="5338" width="23" style="55" customWidth="1"/>
    <col min="5339" max="5339" width="22.88671875" style="55" customWidth="1"/>
    <col min="5340" max="5340" width="23.44140625" style="55" customWidth="1"/>
    <col min="5341" max="5341" width="28.6640625" style="55" customWidth="1"/>
    <col min="5342" max="5342" width="12.6640625" style="55" customWidth="1"/>
    <col min="5343" max="5343" width="11.5546875" style="55"/>
    <col min="5344" max="5344" width="25.33203125" style="55" customWidth="1"/>
    <col min="5345" max="5345" width="15.88671875" style="55" bestFit="1" customWidth="1"/>
    <col min="5346" max="5347" width="18" style="55" bestFit="1" customWidth="1"/>
    <col min="5348" max="5566" width="11.5546875" style="55"/>
    <col min="5567" max="5567" width="15.44140625" style="55" customWidth="1"/>
    <col min="5568" max="5568" width="9.5546875" style="55" customWidth="1"/>
    <col min="5569" max="5569" width="14.44140625" style="55" customWidth="1"/>
    <col min="5570" max="5570" width="49.88671875" style="55" customWidth="1"/>
    <col min="5571" max="5571" width="22.5546875" style="55" customWidth="1"/>
    <col min="5572" max="5572" width="23" style="55" customWidth="1"/>
    <col min="5573" max="5573" width="22.88671875" style="55" customWidth="1"/>
    <col min="5574" max="5574" width="23.44140625" style="55" customWidth="1"/>
    <col min="5575" max="5575" width="22.44140625" style="55" customWidth="1"/>
    <col min="5576" max="5576" width="13.88671875" style="55" customWidth="1"/>
    <col min="5577" max="5577" width="20.6640625" style="55" customWidth="1"/>
    <col min="5578" max="5578" width="18.109375" style="55" customWidth="1"/>
    <col min="5579" max="5579" width="14.88671875" style="55" bestFit="1" customWidth="1"/>
    <col min="5580" max="5580" width="11.5546875" style="55"/>
    <col min="5581" max="5581" width="17.44140625" style="55" customWidth="1"/>
    <col min="5582" max="5584" width="18.109375" style="55" customWidth="1"/>
    <col min="5585" max="5588" width="11.5546875" style="55"/>
    <col min="5589" max="5589" width="34" style="55" customWidth="1"/>
    <col min="5590" max="5590" width="9.5546875" style="55" customWidth="1"/>
    <col min="5591" max="5591" width="16.6640625" style="55" customWidth="1"/>
    <col min="5592" max="5592" width="55.109375" style="55" customWidth="1"/>
    <col min="5593" max="5593" width="22.5546875" style="55" customWidth="1"/>
    <col min="5594" max="5594" width="23" style="55" customWidth="1"/>
    <col min="5595" max="5595" width="22.88671875" style="55" customWidth="1"/>
    <col min="5596" max="5596" width="23.44140625" style="55" customWidth="1"/>
    <col min="5597" max="5597" width="28.6640625" style="55" customWidth="1"/>
    <col min="5598" max="5598" width="12.6640625" style="55" customWidth="1"/>
    <col min="5599" max="5599" width="11.5546875" style="55"/>
    <col min="5600" max="5600" width="25.33203125" style="55" customWidth="1"/>
    <col min="5601" max="5601" width="15.88671875" style="55" bestFit="1" customWidth="1"/>
    <col min="5602" max="5603" width="18" style="55" bestFit="1" customWidth="1"/>
    <col min="5604" max="5822" width="11.5546875" style="55"/>
    <col min="5823" max="5823" width="15.44140625" style="55" customWidth="1"/>
    <col min="5824" max="5824" width="9.5546875" style="55" customWidth="1"/>
    <col min="5825" max="5825" width="14.44140625" style="55" customWidth="1"/>
    <col min="5826" max="5826" width="49.88671875" style="55" customWidth="1"/>
    <col min="5827" max="5827" width="22.5546875" style="55" customWidth="1"/>
    <col min="5828" max="5828" width="23" style="55" customWidth="1"/>
    <col min="5829" max="5829" width="22.88671875" style="55" customWidth="1"/>
    <col min="5830" max="5830" width="23.44140625" style="55" customWidth="1"/>
    <col min="5831" max="5831" width="22.44140625" style="55" customWidth="1"/>
    <col min="5832" max="5832" width="13.88671875" style="55" customWidth="1"/>
    <col min="5833" max="5833" width="20.6640625" style="55" customWidth="1"/>
    <col min="5834" max="5834" width="18.109375" style="55" customWidth="1"/>
    <col min="5835" max="5835" width="14.88671875" style="55" bestFit="1" customWidth="1"/>
    <col min="5836" max="5836" width="11.5546875" style="55"/>
    <col min="5837" max="5837" width="17.44140625" style="55" customWidth="1"/>
    <col min="5838" max="5840" width="18.109375" style="55" customWidth="1"/>
    <col min="5841" max="5844" width="11.5546875" style="55"/>
    <col min="5845" max="5845" width="34" style="55" customWidth="1"/>
    <col min="5846" max="5846" width="9.5546875" style="55" customWidth="1"/>
    <col min="5847" max="5847" width="16.6640625" style="55" customWidth="1"/>
    <col min="5848" max="5848" width="55.109375" style="55" customWidth="1"/>
    <col min="5849" max="5849" width="22.5546875" style="55" customWidth="1"/>
    <col min="5850" max="5850" width="23" style="55" customWidth="1"/>
    <col min="5851" max="5851" width="22.88671875" style="55" customWidth="1"/>
    <col min="5852" max="5852" width="23.44140625" style="55" customWidth="1"/>
    <col min="5853" max="5853" width="28.6640625" style="55" customWidth="1"/>
    <col min="5854" max="5854" width="12.6640625" style="55" customWidth="1"/>
    <col min="5855" max="5855" width="11.5546875" style="55"/>
    <col min="5856" max="5856" width="25.33203125" style="55" customWidth="1"/>
    <col min="5857" max="5857" width="15.88671875" style="55" bestFit="1" customWidth="1"/>
    <col min="5858" max="5859" width="18" style="55" bestFit="1" customWidth="1"/>
    <col min="5860" max="6078" width="11.5546875" style="55"/>
    <col min="6079" max="6079" width="15.44140625" style="55" customWidth="1"/>
    <col min="6080" max="6080" width="9.5546875" style="55" customWidth="1"/>
    <col min="6081" max="6081" width="14.44140625" style="55" customWidth="1"/>
    <col min="6082" max="6082" width="49.88671875" style="55" customWidth="1"/>
    <col min="6083" max="6083" width="22.5546875" style="55" customWidth="1"/>
    <col min="6084" max="6084" width="23" style="55" customWidth="1"/>
    <col min="6085" max="6085" width="22.88671875" style="55" customWidth="1"/>
    <col min="6086" max="6086" width="23.44140625" style="55" customWidth="1"/>
    <col min="6087" max="6087" width="22.44140625" style="55" customWidth="1"/>
    <col min="6088" max="6088" width="13.88671875" style="55" customWidth="1"/>
    <col min="6089" max="6089" width="20.6640625" style="55" customWidth="1"/>
    <col min="6090" max="6090" width="18.109375" style="55" customWidth="1"/>
    <col min="6091" max="6091" width="14.88671875" style="55" bestFit="1" customWidth="1"/>
    <col min="6092" max="6092" width="11.5546875" style="55"/>
    <col min="6093" max="6093" width="17.44140625" style="55" customWidth="1"/>
    <col min="6094" max="6096" width="18.109375" style="55" customWidth="1"/>
    <col min="6097" max="6100" width="11.5546875" style="55"/>
    <col min="6101" max="6101" width="34" style="55" customWidth="1"/>
    <col min="6102" max="6102" width="9.5546875" style="55" customWidth="1"/>
    <col min="6103" max="6103" width="16.6640625" style="55" customWidth="1"/>
    <col min="6104" max="6104" width="55.109375" style="55" customWidth="1"/>
    <col min="6105" max="6105" width="22.5546875" style="55" customWidth="1"/>
    <col min="6106" max="6106" width="23" style="55" customWidth="1"/>
    <col min="6107" max="6107" width="22.88671875" style="55" customWidth="1"/>
    <col min="6108" max="6108" width="23.44140625" style="55" customWidth="1"/>
    <col min="6109" max="6109" width="28.6640625" style="55" customWidth="1"/>
    <col min="6110" max="6110" width="12.6640625" style="55" customWidth="1"/>
    <col min="6111" max="6111" width="11.5546875" style="55"/>
    <col min="6112" max="6112" width="25.33203125" style="55" customWidth="1"/>
    <col min="6113" max="6113" width="15.88671875" style="55" bestFit="1" customWidth="1"/>
    <col min="6114" max="6115" width="18" style="55" bestFit="1" customWidth="1"/>
    <col min="6116" max="6334" width="11.5546875" style="55"/>
    <col min="6335" max="6335" width="15.44140625" style="55" customWidth="1"/>
    <col min="6336" max="6336" width="9.5546875" style="55" customWidth="1"/>
    <col min="6337" max="6337" width="14.44140625" style="55" customWidth="1"/>
    <col min="6338" max="6338" width="49.88671875" style="55" customWidth="1"/>
    <col min="6339" max="6339" width="22.5546875" style="55" customWidth="1"/>
    <col min="6340" max="6340" width="23" style="55" customWidth="1"/>
    <col min="6341" max="6341" width="22.88671875" style="55" customWidth="1"/>
    <col min="6342" max="6342" width="23.44140625" style="55" customWidth="1"/>
    <col min="6343" max="6343" width="22.44140625" style="55" customWidth="1"/>
    <col min="6344" max="6344" width="13.88671875" style="55" customWidth="1"/>
    <col min="6345" max="6345" width="20.6640625" style="55" customWidth="1"/>
    <col min="6346" max="6346" width="18.109375" style="55" customWidth="1"/>
    <col min="6347" max="6347" width="14.88671875" style="55" bestFit="1" customWidth="1"/>
    <col min="6348" max="6348" width="11.5546875" style="55"/>
    <col min="6349" max="6349" width="17.44140625" style="55" customWidth="1"/>
    <col min="6350" max="6352" width="18.109375" style="55" customWidth="1"/>
    <col min="6353" max="6356" width="11.5546875" style="55"/>
    <col min="6357" max="6357" width="34" style="55" customWidth="1"/>
    <col min="6358" max="6358" width="9.5546875" style="55" customWidth="1"/>
    <col min="6359" max="6359" width="16.6640625" style="55" customWidth="1"/>
    <col min="6360" max="6360" width="55.109375" style="55" customWidth="1"/>
    <col min="6361" max="6361" width="22.5546875" style="55" customWidth="1"/>
    <col min="6362" max="6362" width="23" style="55" customWidth="1"/>
    <col min="6363" max="6363" width="22.88671875" style="55" customWidth="1"/>
    <col min="6364" max="6364" width="23.44140625" style="55" customWidth="1"/>
    <col min="6365" max="6365" width="28.6640625" style="55" customWidth="1"/>
    <col min="6366" max="6366" width="12.6640625" style="55" customWidth="1"/>
    <col min="6367" max="6367" width="11.5546875" style="55"/>
    <col min="6368" max="6368" width="25.33203125" style="55" customWidth="1"/>
    <col min="6369" max="6369" width="15.88671875" style="55" bestFit="1" customWidth="1"/>
    <col min="6370" max="6371" width="18" style="55" bestFit="1" customWidth="1"/>
    <col min="6372" max="6590" width="11.5546875" style="55"/>
    <col min="6591" max="6591" width="15.44140625" style="55" customWidth="1"/>
    <col min="6592" max="6592" width="9.5546875" style="55" customWidth="1"/>
    <col min="6593" max="6593" width="14.44140625" style="55" customWidth="1"/>
    <col min="6594" max="6594" width="49.88671875" style="55" customWidth="1"/>
    <col min="6595" max="6595" width="22.5546875" style="55" customWidth="1"/>
    <col min="6596" max="6596" width="23" style="55" customWidth="1"/>
    <col min="6597" max="6597" width="22.88671875" style="55" customWidth="1"/>
    <col min="6598" max="6598" width="23.44140625" style="55" customWidth="1"/>
    <col min="6599" max="6599" width="22.44140625" style="55" customWidth="1"/>
    <col min="6600" max="6600" width="13.88671875" style="55" customWidth="1"/>
    <col min="6601" max="6601" width="20.6640625" style="55" customWidth="1"/>
    <col min="6602" max="6602" width="18.109375" style="55" customWidth="1"/>
    <col min="6603" max="6603" width="14.88671875" style="55" bestFit="1" customWidth="1"/>
    <col min="6604" max="6604" width="11.5546875" style="55"/>
    <col min="6605" max="6605" width="17.44140625" style="55" customWidth="1"/>
    <col min="6606" max="6608" width="18.109375" style="55" customWidth="1"/>
    <col min="6609" max="6612" width="11.5546875" style="55"/>
    <col min="6613" max="6613" width="34" style="55" customWidth="1"/>
    <col min="6614" max="6614" width="9.5546875" style="55" customWidth="1"/>
    <col min="6615" max="6615" width="16.6640625" style="55" customWidth="1"/>
    <col min="6616" max="6616" width="55.109375" style="55" customWidth="1"/>
    <col min="6617" max="6617" width="22.5546875" style="55" customWidth="1"/>
    <col min="6618" max="6618" width="23" style="55" customWidth="1"/>
    <col min="6619" max="6619" width="22.88671875" style="55" customWidth="1"/>
    <col min="6620" max="6620" width="23.44140625" style="55" customWidth="1"/>
    <col min="6621" max="6621" width="28.6640625" style="55" customWidth="1"/>
    <col min="6622" max="6622" width="12.6640625" style="55" customWidth="1"/>
    <col min="6623" max="6623" width="11.5546875" style="55"/>
    <col min="6624" max="6624" width="25.33203125" style="55" customWidth="1"/>
    <col min="6625" max="6625" width="15.88671875" style="55" bestFit="1" customWidth="1"/>
    <col min="6626" max="6627" width="18" style="55" bestFit="1" customWidth="1"/>
    <col min="6628" max="6846" width="11.5546875" style="55"/>
    <col min="6847" max="6847" width="15.44140625" style="55" customWidth="1"/>
    <col min="6848" max="6848" width="9.5546875" style="55" customWidth="1"/>
    <col min="6849" max="6849" width="14.44140625" style="55" customWidth="1"/>
    <col min="6850" max="6850" width="49.88671875" style="55" customWidth="1"/>
    <col min="6851" max="6851" width="22.5546875" style="55" customWidth="1"/>
    <col min="6852" max="6852" width="23" style="55" customWidth="1"/>
    <col min="6853" max="6853" width="22.88671875" style="55" customWidth="1"/>
    <col min="6854" max="6854" width="23.44140625" style="55" customWidth="1"/>
    <col min="6855" max="6855" width="22.44140625" style="55" customWidth="1"/>
    <col min="6856" max="6856" width="13.88671875" style="55" customWidth="1"/>
    <col min="6857" max="6857" width="20.6640625" style="55" customWidth="1"/>
    <col min="6858" max="6858" width="18.109375" style="55" customWidth="1"/>
    <col min="6859" max="6859" width="14.88671875" style="55" bestFit="1" customWidth="1"/>
    <col min="6860" max="6860" width="11.5546875" style="55"/>
    <col min="6861" max="6861" width="17.44140625" style="55" customWidth="1"/>
    <col min="6862" max="6864" width="18.109375" style="55" customWidth="1"/>
    <col min="6865" max="6868" width="11.5546875" style="55"/>
    <col min="6869" max="6869" width="34" style="55" customWidth="1"/>
    <col min="6870" max="6870" width="9.5546875" style="55" customWidth="1"/>
    <col min="6871" max="6871" width="16.6640625" style="55" customWidth="1"/>
    <col min="6872" max="6872" width="55.109375" style="55" customWidth="1"/>
    <col min="6873" max="6873" width="22.5546875" style="55" customWidth="1"/>
    <col min="6874" max="6874" width="23" style="55" customWidth="1"/>
    <col min="6875" max="6875" width="22.88671875" style="55" customWidth="1"/>
    <col min="6876" max="6876" width="23.44140625" style="55" customWidth="1"/>
    <col min="6877" max="6877" width="28.6640625" style="55" customWidth="1"/>
    <col min="6878" max="6878" width="12.6640625" style="55" customWidth="1"/>
    <col min="6879" max="6879" width="11.5546875" style="55"/>
    <col min="6880" max="6880" width="25.33203125" style="55" customWidth="1"/>
    <col min="6881" max="6881" width="15.88671875" style="55" bestFit="1" customWidth="1"/>
    <col min="6882" max="6883" width="18" style="55" bestFit="1" customWidth="1"/>
    <col min="6884" max="7102" width="11.5546875" style="55"/>
    <col min="7103" max="7103" width="15.44140625" style="55" customWidth="1"/>
    <col min="7104" max="7104" width="9.5546875" style="55" customWidth="1"/>
    <col min="7105" max="7105" width="14.44140625" style="55" customWidth="1"/>
    <col min="7106" max="7106" width="49.88671875" style="55" customWidth="1"/>
    <col min="7107" max="7107" width="22.5546875" style="55" customWidth="1"/>
    <col min="7108" max="7108" width="23" style="55" customWidth="1"/>
    <col min="7109" max="7109" width="22.88671875" style="55" customWidth="1"/>
    <col min="7110" max="7110" width="23.44140625" style="55" customWidth="1"/>
    <col min="7111" max="7111" width="22.44140625" style="55" customWidth="1"/>
    <col min="7112" max="7112" width="13.88671875" style="55" customWidth="1"/>
    <col min="7113" max="7113" width="20.6640625" style="55" customWidth="1"/>
    <col min="7114" max="7114" width="18.109375" style="55" customWidth="1"/>
    <col min="7115" max="7115" width="14.88671875" style="55" bestFit="1" customWidth="1"/>
    <col min="7116" max="7116" width="11.5546875" style="55"/>
    <col min="7117" max="7117" width="17.44140625" style="55" customWidth="1"/>
    <col min="7118" max="7120" width="18.109375" style="55" customWidth="1"/>
    <col min="7121" max="7124" width="11.5546875" style="55"/>
    <col min="7125" max="7125" width="34" style="55" customWidth="1"/>
    <col min="7126" max="7126" width="9.5546875" style="55" customWidth="1"/>
    <col min="7127" max="7127" width="16.6640625" style="55" customWidth="1"/>
    <col min="7128" max="7128" width="55.109375" style="55" customWidth="1"/>
    <col min="7129" max="7129" width="22.5546875" style="55" customWidth="1"/>
    <col min="7130" max="7130" width="23" style="55" customWidth="1"/>
    <col min="7131" max="7131" width="22.88671875" style="55" customWidth="1"/>
    <col min="7132" max="7132" width="23.44140625" style="55" customWidth="1"/>
    <col min="7133" max="7133" width="28.6640625" style="55" customWidth="1"/>
    <col min="7134" max="7134" width="12.6640625" style="55" customWidth="1"/>
    <col min="7135" max="7135" width="11.5546875" style="55"/>
    <col min="7136" max="7136" width="25.33203125" style="55" customWidth="1"/>
    <col min="7137" max="7137" width="15.88671875" style="55" bestFit="1" customWidth="1"/>
    <col min="7138" max="7139" width="18" style="55" bestFit="1" customWidth="1"/>
    <col min="7140" max="7358" width="11.5546875" style="55"/>
    <col min="7359" max="7359" width="15.44140625" style="55" customWidth="1"/>
    <col min="7360" max="7360" width="9.5546875" style="55" customWidth="1"/>
    <col min="7361" max="7361" width="14.44140625" style="55" customWidth="1"/>
    <col min="7362" max="7362" width="49.88671875" style="55" customWidth="1"/>
    <col min="7363" max="7363" width="22.5546875" style="55" customWidth="1"/>
    <col min="7364" max="7364" width="23" style="55" customWidth="1"/>
    <col min="7365" max="7365" width="22.88671875" style="55" customWidth="1"/>
    <col min="7366" max="7366" width="23.44140625" style="55" customWidth="1"/>
    <col min="7367" max="7367" width="22.44140625" style="55" customWidth="1"/>
    <col min="7368" max="7368" width="13.88671875" style="55" customWidth="1"/>
    <col min="7369" max="7369" width="20.6640625" style="55" customWidth="1"/>
    <col min="7370" max="7370" width="18.109375" style="55" customWidth="1"/>
    <col min="7371" max="7371" width="14.88671875" style="55" bestFit="1" customWidth="1"/>
    <col min="7372" max="7372" width="11.5546875" style="55"/>
    <col min="7373" max="7373" width="17.44140625" style="55" customWidth="1"/>
    <col min="7374" max="7376" width="18.109375" style="55" customWidth="1"/>
    <col min="7377" max="7380" width="11.5546875" style="55"/>
    <col min="7381" max="7381" width="34" style="55" customWidth="1"/>
    <col min="7382" max="7382" width="9.5546875" style="55" customWidth="1"/>
    <col min="7383" max="7383" width="16.6640625" style="55" customWidth="1"/>
    <col min="7384" max="7384" width="55.109375" style="55" customWidth="1"/>
    <col min="7385" max="7385" width="22.5546875" style="55" customWidth="1"/>
    <col min="7386" max="7386" width="23" style="55" customWidth="1"/>
    <col min="7387" max="7387" width="22.88671875" style="55" customWidth="1"/>
    <col min="7388" max="7388" width="23.44140625" style="55" customWidth="1"/>
    <col min="7389" max="7389" width="28.6640625" style="55" customWidth="1"/>
    <col min="7390" max="7390" width="12.6640625" style="55" customWidth="1"/>
    <col min="7391" max="7391" width="11.5546875" style="55"/>
    <col min="7392" max="7392" width="25.33203125" style="55" customWidth="1"/>
    <col min="7393" max="7393" width="15.88671875" style="55" bestFit="1" customWidth="1"/>
    <col min="7394" max="7395" width="18" style="55" bestFit="1" customWidth="1"/>
    <col min="7396" max="7614" width="11.5546875" style="55"/>
    <col min="7615" max="7615" width="15.44140625" style="55" customWidth="1"/>
    <col min="7616" max="7616" width="9.5546875" style="55" customWidth="1"/>
    <col min="7617" max="7617" width="14.44140625" style="55" customWidth="1"/>
    <col min="7618" max="7618" width="49.88671875" style="55" customWidth="1"/>
    <col min="7619" max="7619" width="22.5546875" style="55" customWidth="1"/>
    <col min="7620" max="7620" width="23" style="55" customWidth="1"/>
    <col min="7621" max="7621" width="22.88671875" style="55" customWidth="1"/>
    <col min="7622" max="7622" width="23.44140625" style="55" customWidth="1"/>
    <col min="7623" max="7623" width="22.44140625" style="55" customWidth="1"/>
    <col min="7624" max="7624" width="13.88671875" style="55" customWidth="1"/>
    <col min="7625" max="7625" width="20.6640625" style="55" customWidth="1"/>
    <col min="7626" max="7626" width="18.109375" style="55" customWidth="1"/>
    <col min="7627" max="7627" width="14.88671875" style="55" bestFit="1" customWidth="1"/>
    <col min="7628" max="7628" width="11.5546875" style="55"/>
    <col min="7629" max="7629" width="17.44140625" style="55" customWidth="1"/>
    <col min="7630" max="7632" width="18.109375" style="55" customWidth="1"/>
    <col min="7633" max="7636" width="11.5546875" style="55"/>
    <col min="7637" max="7637" width="34" style="55" customWidth="1"/>
    <col min="7638" max="7638" width="9.5546875" style="55" customWidth="1"/>
    <col min="7639" max="7639" width="16.6640625" style="55" customWidth="1"/>
    <col min="7640" max="7640" width="55.109375" style="55" customWidth="1"/>
    <col min="7641" max="7641" width="22.5546875" style="55" customWidth="1"/>
    <col min="7642" max="7642" width="23" style="55" customWidth="1"/>
    <col min="7643" max="7643" width="22.88671875" style="55" customWidth="1"/>
    <col min="7644" max="7644" width="23.44140625" style="55" customWidth="1"/>
    <col min="7645" max="7645" width="28.6640625" style="55" customWidth="1"/>
    <col min="7646" max="7646" width="12.6640625" style="55" customWidth="1"/>
    <col min="7647" max="7647" width="11.5546875" style="55"/>
    <col min="7648" max="7648" width="25.33203125" style="55" customWidth="1"/>
    <col min="7649" max="7649" width="15.88671875" style="55" bestFit="1" customWidth="1"/>
    <col min="7650" max="7651" width="18" style="55" bestFit="1" customWidth="1"/>
    <col min="7652" max="7870" width="11.5546875" style="55"/>
    <col min="7871" max="7871" width="15.44140625" style="55" customWidth="1"/>
    <col min="7872" max="7872" width="9.5546875" style="55" customWidth="1"/>
    <col min="7873" max="7873" width="14.44140625" style="55" customWidth="1"/>
    <col min="7874" max="7874" width="49.88671875" style="55" customWidth="1"/>
    <col min="7875" max="7875" width="22.5546875" style="55" customWidth="1"/>
    <col min="7876" max="7876" width="23" style="55" customWidth="1"/>
    <col min="7877" max="7877" width="22.88671875" style="55" customWidth="1"/>
    <col min="7878" max="7878" width="23.44140625" style="55" customWidth="1"/>
    <col min="7879" max="7879" width="22.44140625" style="55" customWidth="1"/>
    <col min="7880" max="7880" width="13.88671875" style="55" customWidth="1"/>
    <col min="7881" max="7881" width="20.6640625" style="55" customWidth="1"/>
    <col min="7882" max="7882" width="18.109375" style="55" customWidth="1"/>
    <col min="7883" max="7883" width="14.88671875" style="55" bestFit="1" customWidth="1"/>
    <col min="7884" max="7884" width="11.5546875" style="55"/>
    <col min="7885" max="7885" width="17.44140625" style="55" customWidth="1"/>
    <col min="7886" max="7888" width="18.109375" style="55" customWidth="1"/>
    <col min="7889" max="7892" width="11.5546875" style="55"/>
    <col min="7893" max="7893" width="34" style="55" customWidth="1"/>
    <col min="7894" max="7894" width="9.5546875" style="55" customWidth="1"/>
    <col min="7895" max="7895" width="16.6640625" style="55" customWidth="1"/>
    <col min="7896" max="7896" width="55.109375" style="55" customWidth="1"/>
    <col min="7897" max="7897" width="22.5546875" style="55" customWidth="1"/>
    <col min="7898" max="7898" width="23" style="55" customWidth="1"/>
    <col min="7899" max="7899" width="22.88671875" style="55" customWidth="1"/>
    <col min="7900" max="7900" width="23.44140625" style="55" customWidth="1"/>
    <col min="7901" max="7901" width="28.6640625" style="55" customWidth="1"/>
    <col min="7902" max="7902" width="12.6640625" style="55" customWidth="1"/>
    <col min="7903" max="7903" width="11.5546875" style="55"/>
    <col min="7904" max="7904" width="25.33203125" style="55" customWidth="1"/>
    <col min="7905" max="7905" width="15.88671875" style="55" bestFit="1" customWidth="1"/>
    <col min="7906" max="7907" width="18" style="55" bestFit="1" customWidth="1"/>
    <col min="7908" max="8126" width="11.5546875" style="55"/>
    <col min="8127" max="8127" width="15.44140625" style="55" customWidth="1"/>
    <col min="8128" max="8128" width="9.5546875" style="55" customWidth="1"/>
    <col min="8129" max="8129" width="14.44140625" style="55" customWidth="1"/>
    <col min="8130" max="8130" width="49.88671875" style="55" customWidth="1"/>
    <col min="8131" max="8131" width="22.5546875" style="55" customWidth="1"/>
    <col min="8132" max="8132" width="23" style="55" customWidth="1"/>
    <col min="8133" max="8133" width="22.88671875" style="55" customWidth="1"/>
    <col min="8134" max="8134" width="23.44140625" style="55" customWidth="1"/>
    <col min="8135" max="8135" width="22.44140625" style="55" customWidth="1"/>
    <col min="8136" max="8136" width="13.88671875" style="55" customWidth="1"/>
    <col min="8137" max="8137" width="20.6640625" style="55" customWidth="1"/>
    <col min="8138" max="8138" width="18.109375" style="55" customWidth="1"/>
    <col min="8139" max="8139" width="14.88671875" style="55" bestFit="1" customWidth="1"/>
    <col min="8140" max="8140" width="11.5546875" style="55"/>
    <col min="8141" max="8141" width="17.44140625" style="55" customWidth="1"/>
    <col min="8142" max="8144" width="18.109375" style="55" customWidth="1"/>
    <col min="8145" max="8148" width="11.5546875" style="55"/>
    <col min="8149" max="8149" width="34" style="55" customWidth="1"/>
    <col min="8150" max="8150" width="9.5546875" style="55" customWidth="1"/>
    <col min="8151" max="8151" width="16.6640625" style="55" customWidth="1"/>
    <col min="8152" max="8152" width="55.109375" style="55" customWidth="1"/>
    <col min="8153" max="8153" width="22.5546875" style="55" customWidth="1"/>
    <col min="8154" max="8154" width="23" style="55" customWidth="1"/>
    <col min="8155" max="8155" width="22.88671875" style="55" customWidth="1"/>
    <col min="8156" max="8156" width="23.44140625" style="55" customWidth="1"/>
    <col min="8157" max="8157" width="28.6640625" style="55" customWidth="1"/>
    <col min="8158" max="8158" width="12.6640625" style="55" customWidth="1"/>
    <col min="8159" max="8159" width="11.5546875" style="55"/>
    <col min="8160" max="8160" width="25.33203125" style="55" customWidth="1"/>
    <col min="8161" max="8161" width="15.88671875" style="55" bestFit="1" customWidth="1"/>
    <col min="8162" max="8163" width="18" style="55" bestFit="1" customWidth="1"/>
    <col min="8164" max="8382" width="11.5546875" style="55"/>
    <col min="8383" max="8383" width="15.44140625" style="55" customWidth="1"/>
    <col min="8384" max="8384" width="9.5546875" style="55" customWidth="1"/>
    <col min="8385" max="8385" width="14.44140625" style="55" customWidth="1"/>
    <col min="8386" max="8386" width="49.88671875" style="55" customWidth="1"/>
    <col min="8387" max="8387" width="22.5546875" style="55" customWidth="1"/>
    <col min="8388" max="8388" width="23" style="55" customWidth="1"/>
    <col min="8389" max="8389" width="22.88671875" style="55" customWidth="1"/>
    <col min="8390" max="8390" width="23.44140625" style="55" customWidth="1"/>
    <col min="8391" max="8391" width="22.44140625" style="55" customWidth="1"/>
    <col min="8392" max="8392" width="13.88671875" style="55" customWidth="1"/>
    <col min="8393" max="8393" width="20.6640625" style="55" customWidth="1"/>
    <col min="8394" max="8394" width="18.109375" style="55" customWidth="1"/>
    <col min="8395" max="8395" width="14.88671875" style="55" bestFit="1" customWidth="1"/>
    <col min="8396" max="8396" width="11.5546875" style="55"/>
    <col min="8397" max="8397" width="17.44140625" style="55" customWidth="1"/>
    <col min="8398" max="8400" width="18.109375" style="55" customWidth="1"/>
    <col min="8401" max="8404" width="11.5546875" style="55"/>
    <col min="8405" max="8405" width="34" style="55" customWidth="1"/>
    <col min="8406" max="8406" width="9.5546875" style="55" customWidth="1"/>
    <col min="8407" max="8407" width="16.6640625" style="55" customWidth="1"/>
    <col min="8408" max="8408" width="55.109375" style="55" customWidth="1"/>
    <col min="8409" max="8409" width="22.5546875" style="55" customWidth="1"/>
    <col min="8410" max="8410" width="23" style="55" customWidth="1"/>
    <col min="8411" max="8411" width="22.88671875" style="55" customWidth="1"/>
    <col min="8412" max="8412" width="23.44140625" style="55" customWidth="1"/>
    <col min="8413" max="8413" width="28.6640625" style="55" customWidth="1"/>
    <col min="8414" max="8414" width="12.6640625" style="55" customWidth="1"/>
    <col min="8415" max="8415" width="11.5546875" style="55"/>
    <col min="8416" max="8416" width="25.33203125" style="55" customWidth="1"/>
    <col min="8417" max="8417" width="15.88671875" style="55" bestFit="1" customWidth="1"/>
    <col min="8418" max="8419" width="18" style="55" bestFit="1" customWidth="1"/>
    <col min="8420" max="8638" width="11.5546875" style="55"/>
    <col min="8639" max="8639" width="15.44140625" style="55" customWidth="1"/>
    <col min="8640" max="8640" width="9.5546875" style="55" customWidth="1"/>
    <col min="8641" max="8641" width="14.44140625" style="55" customWidth="1"/>
    <col min="8642" max="8642" width="49.88671875" style="55" customWidth="1"/>
    <col min="8643" max="8643" width="22.5546875" style="55" customWidth="1"/>
    <col min="8644" max="8644" width="23" style="55" customWidth="1"/>
    <col min="8645" max="8645" width="22.88671875" style="55" customWidth="1"/>
    <col min="8646" max="8646" width="23.44140625" style="55" customWidth="1"/>
    <col min="8647" max="8647" width="22.44140625" style="55" customWidth="1"/>
    <col min="8648" max="8648" width="13.88671875" style="55" customWidth="1"/>
    <col min="8649" max="8649" width="20.6640625" style="55" customWidth="1"/>
    <col min="8650" max="8650" width="18.109375" style="55" customWidth="1"/>
    <col min="8651" max="8651" width="14.88671875" style="55" bestFit="1" customWidth="1"/>
    <col min="8652" max="8652" width="11.5546875" style="55"/>
    <col min="8653" max="8653" width="17.44140625" style="55" customWidth="1"/>
    <col min="8654" max="8656" width="18.109375" style="55" customWidth="1"/>
    <col min="8657" max="8660" width="11.5546875" style="55"/>
    <col min="8661" max="8661" width="34" style="55" customWidth="1"/>
    <col min="8662" max="8662" width="9.5546875" style="55" customWidth="1"/>
    <col min="8663" max="8663" width="16.6640625" style="55" customWidth="1"/>
    <col min="8664" max="8664" width="55.109375" style="55" customWidth="1"/>
    <col min="8665" max="8665" width="22.5546875" style="55" customWidth="1"/>
    <col min="8666" max="8666" width="23" style="55" customWidth="1"/>
    <col min="8667" max="8667" width="22.88671875" style="55" customWidth="1"/>
    <col min="8668" max="8668" width="23.44140625" style="55" customWidth="1"/>
    <col min="8669" max="8669" width="28.6640625" style="55" customWidth="1"/>
    <col min="8670" max="8670" width="12.6640625" style="55" customWidth="1"/>
    <col min="8671" max="8671" width="11.5546875" style="55"/>
    <col min="8672" max="8672" width="25.33203125" style="55" customWidth="1"/>
    <col min="8673" max="8673" width="15.88671875" style="55" bestFit="1" customWidth="1"/>
    <col min="8674" max="8675" width="18" style="55" bestFit="1" customWidth="1"/>
    <col min="8676" max="8894" width="11.5546875" style="55"/>
    <col min="8895" max="8895" width="15.44140625" style="55" customWidth="1"/>
    <col min="8896" max="8896" width="9.5546875" style="55" customWidth="1"/>
    <col min="8897" max="8897" width="14.44140625" style="55" customWidth="1"/>
    <col min="8898" max="8898" width="49.88671875" style="55" customWidth="1"/>
    <col min="8899" max="8899" width="22.5546875" style="55" customWidth="1"/>
    <col min="8900" max="8900" width="23" style="55" customWidth="1"/>
    <col min="8901" max="8901" width="22.88671875" style="55" customWidth="1"/>
    <col min="8902" max="8902" width="23.44140625" style="55" customWidth="1"/>
    <col min="8903" max="8903" width="22.44140625" style="55" customWidth="1"/>
    <col min="8904" max="8904" width="13.88671875" style="55" customWidth="1"/>
    <col min="8905" max="8905" width="20.6640625" style="55" customWidth="1"/>
    <col min="8906" max="8906" width="18.109375" style="55" customWidth="1"/>
    <col min="8907" max="8907" width="14.88671875" style="55" bestFit="1" customWidth="1"/>
    <col min="8908" max="8908" width="11.5546875" style="55"/>
    <col min="8909" max="8909" width="17.44140625" style="55" customWidth="1"/>
    <col min="8910" max="8912" width="18.109375" style="55" customWidth="1"/>
    <col min="8913" max="8916" width="11.5546875" style="55"/>
    <col min="8917" max="8917" width="34" style="55" customWidth="1"/>
    <col min="8918" max="8918" width="9.5546875" style="55" customWidth="1"/>
    <col min="8919" max="8919" width="16.6640625" style="55" customWidth="1"/>
    <col min="8920" max="8920" width="55.109375" style="55" customWidth="1"/>
    <col min="8921" max="8921" width="22.5546875" style="55" customWidth="1"/>
    <col min="8922" max="8922" width="23" style="55" customWidth="1"/>
    <col min="8923" max="8923" width="22.88671875" style="55" customWidth="1"/>
    <col min="8924" max="8924" width="23.44140625" style="55" customWidth="1"/>
    <col min="8925" max="8925" width="28.6640625" style="55" customWidth="1"/>
    <col min="8926" max="8926" width="12.6640625" style="55" customWidth="1"/>
    <col min="8927" max="8927" width="11.5546875" style="55"/>
    <col min="8928" max="8928" width="25.33203125" style="55" customWidth="1"/>
    <col min="8929" max="8929" width="15.88671875" style="55" bestFit="1" customWidth="1"/>
    <col min="8930" max="8931" width="18" style="55" bestFit="1" customWidth="1"/>
    <col min="8932" max="9150" width="11.5546875" style="55"/>
    <col min="9151" max="9151" width="15.44140625" style="55" customWidth="1"/>
    <col min="9152" max="9152" width="9.5546875" style="55" customWidth="1"/>
    <col min="9153" max="9153" width="14.44140625" style="55" customWidth="1"/>
    <col min="9154" max="9154" width="49.88671875" style="55" customWidth="1"/>
    <col min="9155" max="9155" width="22.5546875" style="55" customWidth="1"/>
    <col min="9156" max="9156" width="23" style="55" customWidth="1"/>
    <col min="9157" max="9157" width="22.88671875" style="55" customWidth="1"/>
    <col min="9158" max="9158" width="23.44140625" style="55" customWidth="1"/>
    <col min="9159" max="9159" width="22.44140625" style="55" customWidth="1"/>
    <col min="9160" max="9160" width="13.88671875" style="55" customWidth="1"/>
    <col min="9161" max="9161" width="20.6640625" style="55" customWidth="1"/>
    <col min="9162" max="9162" width="18.109375" style="55" customWidth="1"/>
    <col min="9163" max="9163" width="14.88671875" style="55" bestFit="1" customWidth="1"/>
    <col min="9164" max="9164" width="11.5546875" style="55"/>
    <col min="9165" max="9165" width="17.44140625" style="55" customWidth="1"/>
    <col min="9166" max="9168" width="18.109375" style="55" customWidth="1"/>
    <col min="9169" max="9172" width="11.5546875" style="55"/>
    <col min="9173" max="9173" width="34" style="55" customWidth="1"/>
    <col min="9174" max="9174" width="9.5546875" style="55" customWidth="1"/>
    <col min="9175" max="9175" width="16.6640625" style="55" customWidth="1"/>
    <col min="9176" max="9176" width="55.109375" style="55" customWidth="1"/>
    <col min="9177" max="9177" width="22.5546875" style="55" customWidth="1"/>
    <col min="9178" max="9178" width="23" style="55" customWidth="1"/>
    <col min="9179" max="9179" width="22.88671875" style="55" customWidth="1"/>
    <col min="9180" max="9180" width="23.44140625" style="55" customWidth="1"/>
    <col min="9181" max="9181" width="28.6640625" style="55" customWidth="1"/>
    <col min="9182" max="9182" width="12.6640625" style="55" customWidth="1"/>
    <col min="9183" max="9183" width="11.5546875" style="55"/>
    <col min="9184" max="9184" width="25.33203125" style="55" customWidth="1"/>
    <col min="9185" max="9185" width="15.88671875" style="55" bestFit="1" customWidth="1"/>
    <col min="9186" max="9187" width="18" style="55" bestFit="1" customWidth="1"/>
    <col min="9188" max="9406" width="11.5546875" style="55"/>
    <col min="9407" max="9407" width="15.44140625" style="55" customWidth="1"/>
    <col min="9408" max="9408" width="9.5546875" style="55" customWidth="1"/>
    <col min="9409" max="9409" width="14.44140625" style="55" customWidth="1"/>
    <col min="9410" max="9410" width="49.88671875" style="55" customWidth="1"/>
    <col min="9411" max="9411" width="22.5546875" style="55" customWidth="1"/>
    <col min="9412" max="9412" width="23" style="55" customWidth="1"/>
    <col min="9413" max="9413" width="22.88671875" style="55" customWidth="1"/>
    <col min="9414" max="9414" width="23.44140625" style="55" customWidth="1"/>
    <col min="9415" max="9415" width="22.44140625" style="55" customWidth="1"/>
    <col min="9416" max="9416" width="13.88671875" style="55" customWidth="1"/>
    <col min="9417" max="9417" width="20.6640625" style="55" customWidth="1"/>
    <col min="9418" max="9418" width="18.109375" style="55" customWidth="1"/>
    <col min="9419" max="9419" width="14.88671875" style="55" bestFit="1" customWidth="1"/>
    <col min="9420" max="9420" width="11.5546875" style="55"/>
    <col min="9421" max="9421" width="17.44140625" style="55" customWidth="1"/>
    <col min="9422" max="9424" width="18.109375" style="55" customWidth="1"/>
    <col min="9425" max="9428" width="11.5546875" style="55"/>
    <col min="9429" max="9429" width="34" style="55" customWidth="1"/>
    <col min="9430" max="9430" width="9.5546875" style="55" customWidth="1"/>
    <col min="9431" max="9431" width="16.6640625" style="55" customWidth="1"/>
    <col min="9432" max="9432" width="55.109375" style="55" customWidth="1"/>
    <col min="9433" max="9433" width="22.5546875" style="55" customWidth="1"/>
    <col min="9434" max="9434" width="23" style="55" customWidth="1"/>
    <col min="9435" max="9435" width="22.88671875" style="55" customWidth="1"/>
    <col min="9436" max="9436" width="23.44140625" style="55" customWidth="1"/>
    <col min="9437" max="9437" width="28.6640625" style="55" customWidth="1"/>
    <col min="9438" max="9438" width="12.6640625" style="55" customWidth="1"/>
    <col min="9439" max="9439" width="11.5546875" style="55"/>
    <col min="9440" max="9440" width="25.33203125" style="55" customWidth="1"/>
    <col min="9441" max="9441" width="15.88671875" style="55" bestFit="1" customWidth="1"/>
    <col min="9442" max="9443" width="18" style="55" bestFit="1" customWidth="1"/>
    <col min="9444" max="9662" width="11.5546875" style="55"/>
    <col min="9663" max="9663" width="15.44140625" style="55" customWidth="1"/>
    <col min="9664" max="9664" width="9.5546875" style="55" customWidth="1"/>
    <col min="9665" max="9665" width="14.44140625" style="55" customWidth="1"/>
    <col min="9666" max="9666" width="49.88671875" style="55" customWidth="1"/>
    <col min="9667" max="9667" width="22.5546875" style="55" customWidth="1"/>
    <col min="9668" max="9668" width="23" style="55" customWidth="1"/>
    <col min="9669" max="9669" width="22.88671875" style="55" customWidth="1"/>
    <col min="9670" max="9670" width="23.44140625" style="55" customWidth="1"/>
    <col min="9671" max="9671" width="22.44140625" style="55" customWidth="1"/>
    <col min="9672" max="9672" width="13.88671875" style="55" customWidth="1"/>
    <col min="9673" max="9673" width="20.6640625" style="55" customWidth="1"/>
    <col min="9674" max="9674" width="18.109375" style="55" customWidth="1"/>
    <col min="9675" max="9675" width="14.88671875" style="55" bestFit="1" customWidth="1"/>
    <col min="9676" max="9676" width="11.5546875" style="55"/>
    <col min="9677" max="9677" width="17.44140625" style="55" customWidth="1"/>
    <col min="9678" max="9680" width="18.109375" style="55" customWidth="1"/>
    <col min="9681" max="9684" width="11.5546875" style="55"/>
    <col min="9685" max="9685" width="34" style="55" customWidth="1"/>
    <col min="9686" max="9686" width="9.5546875" style="55" customWidth="1"/>
    <col min="9687" max="9687" width="16.6640625" style="55" customWidth="1"/>
    <col min="9688" max="9688" width="55.109375" style="55" customWidth="1"/>
    <col min="9689" max="9689" width="22.5546875" style="55" customWidth="1"/>
    <col min="9690" max="9690" width="23" style="55" customWidth="1"/>
    <col min="9691" max="9691" width="22.88671875" style="55" customWidth="1"/>
    <col min="9692" max="9692" width="23.44140625" style="55" customWidth="1"/>
    <col min="9693" max="9693" width="28.6640625" style="55" customWidth="1"/>
    <col min="9694" max="9694" width="12.6640625" style="55" customWidth="1"/>
    <col min="9695" max="9695" width="11.5546875" style="55"/>
    <col min="9696" max="9696" width="25.33203125" style="55" customWidth="1"/>
    <col min="9697" max="9697" width="15.88671875" style="55" bestFit="1" customWidth="1"/>
    <col min="9698" max="9699" width="18" style="55" bestFit="1" customWidth="1"/>
    <col min="9700" max="9918" width="11.5546875" style="55"/>
    <col min="9919" max="9919" width="15.44140625" style="55" customWidth="1"/>
    <col min="9920" max="9920" width="9.5546875" style="55" customWidth="1"/>
    <col min="9921" max="9921" width="14.44140625" style="55" customWidth="1"/>
    <col min="9922" max="9922" width="49.88671875" style="55" customWidth="1"/>
    <col min="9923" max="9923" width="22.5546875" style="55" customWidth="1"/>
    <col min="9924" max="9924" width="23" style="55" customWidth="1"/>
    <col min="9925" max="9925" width="22.88671875" style="55" customWidth="1"/>
    <col min="9926" max="9926" width="23.44140625" style="55" customWidth="1"/>
    <col min="9927" max="9927" width="22.44140625" style="55" customWidth="1"/>
    <col min="9928" max="9928" width="13.88671875" style="55" customWidth="1"/>
    <col min="9929" max="9929" width="20.6640625" style="55" customWidth="1"/>
    <col min="9930" max="9930" width="18.109375" style="55" customWidth="1"/>
    <col min="9931" max="9931" width="14.88671875" style="55" bestFit="1" customWidth="1"/>
    <col min="9932" max="9932" width="11.5546875" style="55"/>
    <col min="9933" max="9933" width="17.44140625" style="55" customWidth="1"/>
    <col min="9934" max="9936" width="18.109375" style="55" customWidth="1"/>
    <col min="9937" max="9940" width="11.5546875" style="55"/>
    <col min="9941" max="9941" width="34" style="55" customWidth="1"/>
    <col min="9942" max="9942" width="9.5546875" style="55" customWidth="1"/>
    <col min="9943" max="9943" width="16.6640625" style="55" customWidth="1"/>
    <col min="9944" max="9944" width="55.109375" style="55" customWidth="1"/>
    <col min="9945" max="9945" width="22.5546875" style="55" customWidth="1"/>
    <col min="9946" max="9946" width="23" style="55" customWidth="1"/>
    <col min="9947" max="9947" width="22.88671875" style="55" customWidth="1"/>
    <col min="9948" max="9948" width="23.44140625" style="55" customWidth="1"/>
    <col min="9949" max="9949" width="28.6640625" style="55" customWidth="1"/>
    <col min="9950" max="9950" width="12.6640625" style="55" customWidth="1"/>
    <col min="9951" max="9951" width="11.5546875" style="55"/>
    <col min="9952" max="9952" width="25.33203125" style="55" customWidth="1"/>
    <col min="9953" max="9953" width="15.88671875" style="55" bestFit="1" customWidth="1"/>
    <col min="9954" max="9955" width="18" style="55" bestFit="1" customWidth="1"/>
    <col min="9956" max="10174" width="11.5546875" style="55"/>
    <col min="10175" max="10175" width="15.44140625" style="55" customWidth="1"/>
    <col min="10176" max="10176" width="9.5546875" style="55" customWidth="1"/>
    <col min="10177" max="10177" width="14.44140625" style="55" customWidth="1"/>
    <col min="10178" max="10178" width="49.88671875" style="55" customWidth="1"/>
    <col min="10179" max="10179" width="22.5546875" style="55" customWidth="1"/>
    <col min="10180" max="10180" width="23" style="55" customWidth="1"/>
    <col min="10181" max="10181" width="22.88671875" style="55" customWidth="1"/>
    <col min="10182" max="10182" width="23.44140625" style="55" customWidth="1"/>
    <col min="10183" max="10183" width="22.44140625" style="55" customWidth="1"/>
    <col min="10184" max="10184" width="13.88671875" style="55" customWidth="1"/>
    <col min="10185" max="10185" width="20.6640625" style="55" customWidth="1"/>
    <col min="10186" max="10186" width="18.109375" style="55" customWidth="1"/>
    <col min="10187" max="10187" width="14.88671875" style="55" bestFit="1" customWidth="1"/>
    <col min="10188" max="10188" width="11.5546875" style="55"/>
    <col min="10189" max="10189" width="17.44140625" style="55" customWidth="1"/>
    <col min="10190" max="10192" width="18.109375" style="55" customWidth="1"/>
    <col min="10193" max="10196" width="11.5546875" style="55"/>
    <col min="10197" max="10197" width="34" style="55" customWidth="1"/>
    <col min="10198" max="10198" width="9.5546875" style="55" customWidth="1"/>
    <col min="10199" max="10199" width="16.6640625" style="55" customWidth="1"/>
    <col min="10200" max="10200" width="55.109375" style="55" customWidth="1"/>
    <col min="10201" max="10201" width="22.5546875" style="55" customWidth="1"/>
    <col min="10202" max="10202" width="23" style="55" customWidth="1"/>
    <col min="10203" max="10203" width="22.88671875" style="55" customWidth="1"/>
    <col min="10204" max="10204" width="23.44140625" style="55" customWidth="1"/>
    <col min="10205" max="10205" width="28.6640625" style="55" customWidth="1"/>
    <col min="10206" max="10206" width="12.6640625" style="55" customWidth="1"/>
    <col min="10207" max="10207" width="11.5546875" style="55"/>
    <col min="10208" max="10208" width="25.33203125" style="55" customWidth="1"/>
    <col min="10209" max="10209" width="15.88671875" style="55" bestFit="1" customWidth="1"/>
    <col min="10210" max="10211" width="18" style="55" bestFit="1" customWidth="1"/>
    <col min="10212" max="10430" width="11.5546875" style="55"/>
    <col min="10431" max="10431" width="15.44140625" style="55" customWidth="1"/>
    <col min="10432" max="10432" width="9.5546875" style="55" customWidth="1"/>
    <col min="10433" max="10433" width="14.44140625" style="55" customWidth="1"/>
    <col min="10434" max="10434" width="49.88671875" style="55" customWidth="1"/>
    <col min="10435" max="10435" width="22.5546875" style="55" customWidth="1"/>
    <col min="10436" max="10436" width="23" style="55" customWidth="1"/>
    <col min="10437" max="10437" width="22.88671875" style="55" customWidth="1"/>
    <col min="10438" max="10438" width="23.44140625" style="55" customWidth="1"/>
    <col min="10439" max="10439" width="22.44140625" style="55" customWidth="1"/>
    <col min="10440" max="10440" width="13.88671875" style="55" customWidth="1"/>
    <col min="10441" max="10441" width="20.6640625" style="55" customWidth="1"/>
    <col min="10442" max="10442" width="18.109375" style="55" customWidth="1"/>
    <col min="10443" max="10443" width="14.88671875" style="55" bestFit="1" customWidth="1"/>
    <col min="10444" max="10444" width="11.5546875" style="55"/>
    <col min="10445" max="10445" width="17.44140625" style="55" customWidth="1"/>
    <col min="10446" max="10448" width="18.109375" style="55" customWidth="1"/>
    <col min="10449" max="10452" width="11.5546875" style="55"/>
    <col min="10453" max="10453" width="34" style="55" customWidth="1"/>
    <col min="10454" max="10454" width="9.5546875" style="55" customWidth="1"/>
    <col min="10455" max="10455" width="16.6640625" style="55" customWidth="1"/>
    <col min="10456" max="10456" width="55.109375" style="55" customWidth="1"/>
    <col min="10457" max="10457" width="22.5546875" style="55" customWidth="1"/>
    <col min="10458" max="10458" width="23" style="55" customWidth="1"/>
    <col min="10459" max="10459" width="22.88671875" style="55" customWidth="1"/>
    <col min="10460" max="10460" width="23.44140625" style="55" customWidth="1"/>
    <col min="10461" max="10461" width="28.6640625" style="55" customWidth="1"/>
    <col min="10462" max="10462" width="12.6640625" style="55" customWidth="1"/>
    <col min="10463" max="10463" width="11.5546875" style="55"/>
    <col min="10464" max="10464" width="25.33203125" style="55" customWidth="1"/>
    <col min="10465" max="10465" width="15.88671875" style="55" bestFit="1" customWidth="1"/>
    <col min="10466" max="10467" width="18" style="55" bestFit="1" customWidth="1"/>
    <col min="10468" max="10686" width="11.5546875" style="55"/>
    <col min="10687" max="10687" width="15.44140625" style="55" customWidth="1"/>
    <col min="10688" max="10688" width="9.5546875" style="55" customWidth="1"/>
    <col min="10689" max="10689" width="14.44140625" style="55" customWidth="1"/>
    <col min="10690" max="10690" width="49.88671875" style="55" customWidth="1"/>
    <col min="10691" max="10691" width="22.5546875" style="55" customWidth="1"/>
    <col min="10692" max="10692" width="23" style="55" customWidth="1"/>
    <col min="10693" max="10693" width="22.88671875" style="55" customWidth="1"/>
    <col min="10694" max="10694" width="23.44140625" style="55" customWidth="1"/>
    <col min="10695" max="10695" width="22.44140625" style="55" customWidth="1"/>
    <col min="10696" max="10696" width="13.88671875" style="55" customWidth="1"/>
    <col min="10697" max="10697" width="20.6640625" style="55" customWidth="1"/>
    <col min="10698" max="10698" width="18.109375" style="55" customWidth="1"/>
    <col min="10699" max="10699" width="14.88671875" style="55" bestFit="1" customWidth="1"/>
    <col min="10700" max="10700" width="11.5546875" style="55"/>
    <col min="10701" max="10701" width="17.44140625" style="55" customWidth="1"/>
    <col min="10702" max="10704" width="18.109375" style="55" customWidth="1"/>
    <col min="10705" max="10708" width="11.5546875" style="55"/>
    <col min="10709" max="10709" width="34" style="55" customWidth="1"/>
    <col min="10710" max="10710" width="9.5546875" style="55" customWidth="1"/>
    <col min="10711" max="10711" width="16.6640625" style="55" customWidth="1"/>
    <col min="10712" max="10712" width="55.109375" style="55" customWidth="1"/>
    <col min="10713" max="10713" width="22.5546875" style="55" customWidth="1"/>
    <col min="10714" max="10714" width="23" style="55" customWidth="1"/>
    <col min="10715" max="10715" width="22.88671875" style="55" customWidth="1"/>
    <col min="10716" max="10716" width="23.44140625" style="55" customWidth="1"/>
    <col min="10717" max="10717" width="28.6640625" style="55" customWidth="1"/>
    <col min="10718" max="10718" width="12.6640625" style="55" customWidth="1"/>
    <col min="10719" max="10719" width="11.5546875" style="55"/>
    <col min="10720" max="10720" width="25.33203125" style="55" customWidth="1"/>
    <col min="10721" max="10721" width="15.88671875" style="55" bestFit="1" customWidth="1"/>
    <col min="10722" max="10723" width="18" style="55" bestFit="1" customWidth="1"/>
    <col min="10724" max="10942" width="11.5546875" style="55"/>
    <col min="10943" max="10943" width="15.44140625" style="55" customWidth="1"/>
    <col min="10944" max="10944" width="9.5546875" style="55" customWidth="1"/>
    <col min="10945" max="10945" width="14.44140625" style="55" customWidth="1"/>
    <col min="10946" max="10946" width="49.88671875" style="55" customWidth="1"/>
    <col min="10947" max="10947" width="22.5546875" style="55" customWidth="1"/>
    <col min="10948" max="10948" width="23" style="55" customWidth="1"/>
    <col min="10949" max="10949" width="22.88671875" style="55" customWidth="1"/>
    <col min="10950" max="10950" width="23.44140625" style="55" customWidth="1"/>
    <col min="10951" max="10951" width="22.44140625" style="55" customWidth="1"/>
    <col min="10952" max="10952" width="13.88671875" style="55" customWidth="1"/>
    <col min="10953" max="10953" width="20.6640625" style="55" customWidth="1"/>
    <col min="10954" max="10954" width="18.109375" style="55" customWidth="1"/>
    <col min="10955" max="10955" width="14.88671875" style="55" bestFit="1" customWidth="1"/>
    <col min="10956" max="10956" width="11.5546875" style="55"/>
    <col min="10957" max="10957" width="17.44140625" style="55" customWidth="1"/>
    <col min="10958" max="10960" width="18.109375" style="55" customWidth="1"/>
    <col min="10961" max="10964" width="11.5546875" style="55"/>
    <col min="10965" max="10965" width="34" style="55" customWidth="1"/>
    <col min="10966" max="10966" width="9.5546875" style="55" customWidth="1"/>
    <col min="10967" max="10967" width="16.6640625" style="55" customWidth="1"/>
    <col min="10968" max="10968" width="55.109375" style="55" customWidth="1"/>
    <col min="10969" max="10969" width="22.5546875" style="55" customWidth="1"/>
    <col min="10970" max="10970" width="23" style="55" customWidth="1"/>
    <col min="10971" max="10971" width="22.88671875" style="55" customWidth="1"/>
    <col min="10972" max="10972" width="23.44140625" style="55" customWidth="1"/>
    <col min="10973" max="10973" width="28.6640625" style="55" customWidth="1"/>
    <col min="10974" max="10974" width="12.6640625" style="55" customWidth="1"/>
    <col min="10975" max="10975" width="11.5546875" style="55"/>
    <col min="10976" max="10976" width="25.33203125" style="55" customWidth="1"/>
    <col min="10977" max="10977" width="15.88671875" style="55" bestFit="1" customWidth="1"/>
    <col min="10978" max="10979" width="18" style="55" bestFit="1" customWidth="1"/>
    <col min="10980" max="11198" width="11.5546875" style="55"/>
    <col min="11199" max="11199" width="15.44140625" style="55" customWidth="1"/>
    <col min="11200" max="11200" width="9.5546875" style="55" customWidth="1"/>
    <col min="11201" max="11201" width="14.44140625" style="55" customWidth="1"/>
    <col min="11202" max="11202" width="49.88671875" style="55" customWidth="1"/>
    <col min="11203" max="11203" width="22.5546875" style="55" customWidth="1"/>
    <col min="11204" max="11204" width="23" style="55" customWidth="1"/>
    <col min="11205" max="11205" width="22.88671875" style="55" customWidth="1"/>
    <col min="11206" max="11206" width="23.44140625" style="55" customWidth="1"/>
    <col min="11207" max="11207" width="22.44140625" style="55" customWidth="1"/>
    <col min="11208" max="11208" width="13.88671875" style="55" customWidth="1"/>
    <col min="11209" max="11209" width="20.6640625" style="55" customWidth="1"/>
    <col min="11210" max="11210" width="18.109375" style="55" customWidth="1"/>
    <col min="11211" max="11211" width="14.88671875" style="55" bestFit="1" customWidth="1"/>
    <col min="11212" max="11212" width="11.5546875" style="55"/>
    <col min="11213" max="11213" width="17.44140625" style="55" customWidth="1"/>
    <col min="11214" max="11216" width="18.109375" style="55" customWidth="1"/>
    <col min="11217" max="11220" width="11.5546875" style="55"/>
    <col min="11221" max="11221" width="34" style="55" customWidth="1"/>
    <col min="11222" max="11222" width="9.5546875" style="55" customWidth="1"/>
    <col min="11223" max="11223" width="16.6640625" style="55" customWidth="1"/>
    <col min="11224" max="11224" width="55.109375" style="55" customWidth="1"/>
    <col min="11225" max="11225" width="22.5546875" style="55" customWidth="1"/>
    <col min="11226" max="11226" width="23" style="55" customWidth="1"/>
    <col min="11227" max="11227" width="22.88671875" style="55" customWidth="1"/>
    <col min="11228" max="11228" width="23.44140625" style="55" customWidth="1"/>
    <col min="11229" max="11229" width="28.6640625" style="55" customWidth="1"/>
    <col min="11230" max="11230" width="12.6640625" style="55" customWidth="1"/>
    <col min="11231" max="11231" width="11.5546875" style="55"/>
    <col min="11232" max="11232" width="25.33203125" style="55" customWidth="1"/>
    <col min="11233" max="11233" width="15.88671875" style="55" bestFit="1" customWidth="1"/>
    <col min="11234" max="11235" width="18" style="55" bestFit="1" customWidth="1"/>
    <col min="11236" max="11454" width="11.5546875" style="55"/>
    <col min="11455" max="11455" width="15.44140625" style="55" customWidth="1"/>
    <col min="11456" max="11456" width="9.5546875" style="55" customWidth="1"/>
    <col min="11457" max="11457" width="14.44140625" style="55" customWidth="1"/>
    <col min="11458" max="11458" width="49.88671875" style="55" customWidth="1"/>
    <col min="11459" max="11459" width="22.5546875" style="55" customWidth="1"/>
    <col min="11460" max="11460" width="23" style="55" customWidth="1"/>
    <col min="11461" max="11461" width="22.88671875" style="55" customWidth="1"/>
    <col min="11462" max="11462" width="23.44140625" style="55" customWidth="1"/>
    <col min="11463" max="11463" width="22.44140625" style="55" customWidth="1"/>
    <col min="11464" max="11464" width="13.88671875" style="55" customWidth="1"/>
    <col min="11465" max="11465" width="20.6640625" style="55" customWidth="1"/>
    <col min="11466" max="11466" width="18.109375" style="55" customWidth="1"/>
    <col min="11467" max="11467" width="14.88671875" style="55" bestFit="1" customWidth="1"/>
    <col min="11468" max="11468" width="11.5546875" style="55"/>
    <col min="11469" max="11469" width="17.44140625" style="55" customWidth="1"/>
    <col min="11470" max="11472" width="18.109375" style="55" customWidth="1"/>
    <col min="11473" max="11476" width="11.5546875" style="55"/>
    <col min="11477" max="11477" width="34" style="55" customWidth="1"/>
    <col min="11478" max="11478" width="9.5546875" style="55" customWidth="1"/>
    <col min="11479" max="11479" width="16.6640625" style="55" customWidth="1"/>
    <col min="11480" max="11480" width="55.109375" style="55" customWidth="1"/>
    <col min="11481" max="11481" width="22.5546875" style="55" customWidth="1"/>
    <col min="11482" max="11482" width="23" style="55" customWidth="1"/>
    <col min="11483" max="11483" width="22.88671875" style="55" customWidth="1"/>
    <col min="11484" max="11484" width="23.44140625" style="55" customWidth="1"/>
    <col min="11485" max="11485" width="28.6640625" style="55" customWidth="1"/>
    <col min="11486" max="11486" width="12.6640625" style="55" customWidth="1"/>
    <col min="11487" max="11487" width="11.5546875" style="55"/>
    <col min="11488" max="11488" width="25.33203125" style="55" customWidth="1"/>
    <col min="11489" max="11489" width="15.88671875" style="55" bestFit="1" customWidth="1"/>
    <col min="11490" max="11491" width="18" style="55" bestFit="1" customWidth="1"/>
    <col min="11492" max="11710" width="11.5546875" style="55"/>
    <col min="11711" max="11711" width="15.44140625" style="55" customWidth="1"/>
    <col min="11712" max="11712" width="9.5546875" style="55" customWidth="1"/>
    <col min="11713" max="11713" width="14.44140625" style="55" customWidth="1"/>
    <col min="11714" max="11714" width="49.88671875" style="55" customWidth="1"/>
    <col min="11715" max="11715" width="22.5546875" style="55" customWidth="1"/>
    <col min="11716" max="11716" width="23" style="55" customWidth="1"/>
    <col min="11717" max="11717" width="22.88671875" style="55" customWidth="1"/>
    <col min="11718" max="11718" width="23.44140625" style="55" customWidth="1"/>
    <col min="11719" max="11719" width="22.44140625" style="55" customWidth="1"/>
    <col min="11720" max="11720" width="13.88671875" style="55" customWidth="1"/>
    <col min="11721" max="11721" width="20.6640625" style="55" customWidth="1"/>
    <col min="11722" max="11722" width="18.109375" style="55" customWidth="1"/>
    <col min="11723" max="11723" width="14.88671875" style="55" bestFit="1" customWidth="1"/>
    <col min="11724" max="11724" width="11.5546875" style="55"/>
    <col min="11725" max="11725" width="17.44140625" style="55" customWidth="1"/>
    <col min="11726" max="11728" width="18.109375" style="55" customWidth="1"/>
    <col min="11729" max="11732" width="11.5546875" style="55"/>
    <col min="11733" max="11733" width="34" style="55" customWidth="1"/>
    <col min="11734" max="11734" width="9.5546875" style="55" customWidth="1"/>
    <col min="11735" max="11735" width="16.6640625" style="55" customWidth="1"/>
    <col min="11736" max="11736" width="55.109375" style="55" customWidth="1"/>
    <col min="11737" max="11737" width="22.5546875" style="55" customWidth="1"/>
    <col min="11738" max="11738" width="23" style="55" customWidth="1"/>
    <col min="11739" max="11739" width="22.88671875" style="55" customWidth="1"/>
    <col min="11740" max="11740" width="23.44140625" style="55" customWidth="1"/>
    <col min="11741" max="11741" width="28.6640625" style="55" customWidth="1"/>
    <col min="11742" max="11742" width="12.6640625" style="55" customWidth="1"/>
    <col min="11743" max="11743" width="11.5546875" style="55"/>
    <col min="11744" max="11744" width="25.33203125" style="55" customWidth="1"/>
    <col min="11745" max="11745" width="15.88671875" style="55" bestFit="1" customWidth="1"/>
    <col min="11746" max="11747" width="18" style="55" bestFit="1" customWidth="1"/>
    <col min="11748" max="11966" width="11.5546875" style="55"/>
    <col min="11967" max="11967" width="15.44140625" style="55" customWidth="1"/>
    <col min="11968" max="11968" width="9.5546875" style="55" customWidth="1"/>
    <col min="11969" max="11969" width="14.44140625" style="55" customWidth="1"/>
    <col min="11970" max="11970" width="49.88671875" style="55" customWidth="1"/>
    <col min="11971" max="11971" width="22.5546875" style="55" customWidth="1"/>
    <col min="11972" max="11972" width="23" style="55" customWidth="1"/>
    <col min="11973" max="11973" width="22.88671875" style="55" customWidth="1"/>
    <col min="11974" max="11974" width="23.44140625" style="55" customWidth="1"/>
    <col min="11975" max="11975" width="22.44140625" style="55" customWidth="1"/>
    <col min="11976" max="11976" width="13.88671875" style="55" customWidth="1"/>
    <col min="11977" max="11977" width="20.6640625" style="55" customWidth="1"/>
    <col min="11978" max="11978" width="18.109375" style="55" customWidth="1"/>
    <col min="11979" max="11979" width="14.88671875" style="55" bestFit="1" customWidth="1"/>
    <col min="11980" max="11980" width="11.5546875" style="55"/>
    <col min="11981" max="11981" width="17.44140625" style="55" customWidth="1"/>
    <col min="11982" max="11984" width="18.109375" style="55" customWidth="1"/>
    <col min="11985" max="11988" width="11.5546875" style="55"/>
    <col min="11989" max="11989" width="34" style="55" customWidth="1"/>
    <col min="11990" max="11990" width="9.5546875" style="55" customWidth="1"/>
    <col min="11991" max="11991" width="16.6640625" style="55" customWidth="1"/>
    <col min="11992" max="11992" width="55.109375" style="55" customWidth="1"/>
    <col min="11993" max="11993" width="22.5546875" style="55" customWidth="1"/>
    <col min="11994" max="11994" width="23" style="55" customWidth="1"/>
    <col min="11995" max="11995" width="22.88671875" style="55" customWidth="1"/>
    <col min="11996" max="11996" width="23.44140625" style="55" customWidth="1"/>
    <col min="11997" max="11997" width="28.6640625" style="55" customWidth="1"/>
    <col min="11998" max="11998" width="12.6640625" style="55" customWidth="1"/>
    <col min="11999" max="11999" width="11.5546875" style="55"/>
    <col min="12000" max="12000" width="25.33203125" style="55" customWidth="1"/>
    <col min="12001" max="12001" width="15.88671875" style="55" bestFit="1" customWidth="1"/>
    <col min="12002" max="12003" width="18" style="55" bestFit="1" customWidth="1"/>
    <col min="12004" max="12222" width="11.5546875" style="55"/>
    <col min="12223" max="12223" width="15.44140625" style="55" customWidth="1"/>
    <col min="12224" max="12224" width="9.5546875" style="55" customWidth="1"/>
    <col min="12225" max="12225" width="14.44140625" style="55" customWidth="1"/>
    <col min="12226" max="12226" width="49.88671875" style="55" customWidth="1"/>
    <col min="12227" max="12227" width="22.5546875" style="55" customWidth="1"/>
    <col min="12228" max="12228" width="23" style="55" customWidth="1"/>
    <col min="12229" max="12229" width="22.88671875" style="55" customWidth="1"/>
    <col min="12230" max="12230" width="23.44140625" style="55" customWidth="1"/>
    <col min="12231" max="12231" width="22.44140625" style="55" customWidth="1"/>
    <col min="12232" max="12232" width="13.88671875" style="55" customWidth="1"/>
    <col min="12233" max="12233" width="20.6640625" style="55" customWidth="1"/>
    <col min="12234" max="12234" width="18.109375" style="55" customWidth="1"/>
    <col min="12235" max="12235" width="14.88671875" style="55" bestFit="1" customWidth="1"/>
    <col min="12236" max="12236" width="11.5546875" style="55"/>
    <col min="12237" max="12237" width="17.44140625" style="55" customWidth="1"/>
    <col min="12238" max="12240" width="18.109375" style="55" customWidth="1"/>
    <col min="12241" max="12244" width="11.5546875" style="55"/>
    <col min="12245" max="12245" width="34" style="55" customWidth="1"/>
    <col min="12246" max="12246" width="9.5546875" style="55" customWidth="1"/>
    <col min="12247" max="12247" width="16.6640625" style="55" customWidth="1"/>
    <col min="12248" max="12248" width="55.109375" style="55" customWidth="1"/>
    <col min="12249" max="12249" width="22.5546875" style="55" customWidth="1"/>
    <col min="12250" max="12250" width="23" style="55" customWidth="1"/>
    <col min="12251" max="12251" width="22.88671875" style="55" customWidth="1"/>
    <col min="12252" max="12252" width="23.44140625" style="55" customWidth="1"/>
    <col min="12253" max="12253" width="28.6640625" style="55" customWidth="1"/>
    <col min="12254" max="12254" width="12.6640625" style="55" customWidth="1"/>
    <col min="12255" max="12255" width="11.5546875" style="55"/>
    <col min="12256" max="12256" width="25.33203125" style="55" customWidth="1"/>
    <col min="12257" max="12257" width="15.88671875" style="55" bestFit="1" customWidth="1"/>
    <col min="12258" max="12259" width="18" style="55" bestFit="1" customWidth="1"/>
    <col min="12260" max="12478" width="11.5546875" style="55"/>
    <col min="12479" max="12479" width="15.44140625" style="55" customWidth="1"/>
    <col min="12480" max="12480" width="9.5546875" style="55" customWidth="1"/>
    <col min="12481" max="12481" width="14.44140625" style="55" customWidth="1"/>
    <col min="12482" max="12482" width="49.88671875" style="55" customWidth="1"/>
    <col min="12483" max="12483" width="22.5546875" style="55" customWidth="1"/>
    <col min="12484" max="12484" width="23" style="55" customWidth="1"/>
    <col min="12485" max="12485" width="22.88671875" style="55" customWidth="1"/>
    <col min="12486" max="12486" width="23.44140625" style="55" customWidth="1"/>
    <col min="12487" max="12487" width="22.44140625" style="55" customWidth="1"/>
    <col min="12488" max="12488" width="13.88671875" style="55" customWidth="1"/>
    <col min="12489" max="12489" width="20.6640625" style="55" customWidth="1"/>
    <col min="12490" max="12490" width="18.109375" style="55" customWidth="1"/>
    <col min="12491" max="12491" width="14.88671875" style="55" bestFit="1" customWidth="1"/>
    <col min="12492" max="12492" width="11.5546875" style="55"/>
    <col min="12493" max="12493" width="17.44140625" style="55" customWidth="1"/>
    <col min="12494" max="12496" width="18.109375" style="55" customWidth="1"/>
    <col min="12497" max="12500" width="11.5546875" style="55"/>
    <col min="12501" max="12501" width="34" style="55" customWidth="1"/>
    <col min="12502" max="12502" width="9.5546875" style="55" customWidth="1"/>
    <col min="12503" max="12503" width="16.6640625" style="55" customWidth="1"/>
    <col min="12504" max="12504" width="55.109375" style="55" customWidth="1"/>
    <col min="12505" max="12505" width="22.5546875" style="55" customWidth="1"/>
    <col min="12506" max="12506" width="23" style="55" customWidth="1"/>
    <col min="12507" max="12507" width="22.88671875" style="55" customWidth="1"/>
    <col min="12508" max="12508" width="23.44140625" style="55" customWidth="1"/>
    <col min="12509" max="12509" width="28.6640625" style="55" customWidth="1"/>
    <col min="12510" max="12510" width="12.6640625" style="55" customWidth="1"/>
    <col min="12511" max="12511" width="11.5546875" style="55"/>
    <col min="12512" max="12512" width="25.33203125" style="55" customWidth="1"/>
    <col min="12513" max="12513" width="15.88671875" style="55" bestFit="1" customWidth="1"/>
    <col min="12514" max="12515" width="18" style="55" bestFit="1" customWidth="1"/>
    <col min="12516" max="12734" width="11.5546875" style="55"/>
    <col min="12735" max="12735" width="15.44140625" style="55" customWidth="1"/>
    <col min="12736" max="12736" width="9.5546875" style="55" customWidth="1"/>
    <col min="12737" max="12737" width="14.44140625" style="55" customWidth="1"/>
    <col min="12738" max="12738" width="49.88671875" style="55" customWidth="1"/>
    <col min="12739" max="12739" width="22.5546875" style="55" customWidth="1"/>
    <col min="12740" max="12740" width="23" style="55" customWidth="1"/>
    <col min="12741" max="12741" width="22.88671875" style="55" customWidth="1"/>
    <col min="12742" max="12742" width="23.44140625" style="55" customWidth="1"/>
    <col min="12743" max="12743" width="22.44140625" style="55" customWidth="1"/>
    <col min="12744" max="12744" width="13.88671875" style="55" customWidth="1"/>
    <col min="12745" max="12745" width="20.6640625" style="55" customWidth="1"/>
    <col min="12746" max="12746" width="18.109375" style="55" customWidth="1"/>
    <col min="12747" max="12747" width="14.88671875" style="55" bestFit="1" customWidth="1"/>
    <col min="12748" max="12748" width="11.5546875" style="55"/>
    <col min="12749" max="12749" width="17.44140625" style="55" customWidth="1"/>
    <col min="12750" max="12752" width="18.109375" style="55" customWidth="1"/>
    <col min="12753" max="12756" width="11.5546875" style="55"/>
    <col min="12757" max="12757" width="34" style="55" customWidth="1"/>
    <col min="12758" max="12758" width="9.5546875" style="55" customWidth="1"/>
    <col min="12759" max="12759" width="16.6640625" style="55" customWidth="1"/>
    <col min="12760" max="12760" width="55.109375" style="55" customWidth="1"/>
    <col min="12761" max="12761" width="22.5546875" style="55" customWidth="1"/>
    <col min="12762" max="12762" width="23" style="55" customWidth="1"/>
    <col min="12763" max="12763" width="22.88671875" style="55" customWidth="1"/>
    <col min="12764" max="12764" width="23.44140625" style="55" customWidth="1"/>
    <col min="12765" max="12765" width="28.6640625" style="55" customWidth="1"/>
    <col min="12766" max="12766" width="12.6640625" style="55" customWidth="1"/>
    <col min="12767" max="12767" width="11.5546875" style="55"/>
    <col min="12768" max="12768" width="25.33203125" style="55" customWidth="1"/>
    <col min="12769" max="12769" width="15.88671875" style="55" bestFit="1" customWidth="1"/>
    <col min="12770" max="12771" width="18" style="55" bestFit="1" customWidth="1"/>
    <col min="12772" max="12990" width="11.5546875" style="55"/>
    <col min="12991" max="12991" width="15.44140625" style="55" customWidth="1"/>
    <col min="12992" max="12992" width="9.5546875" style="55" customWidth="1"/>
    <col min="12993" max="12993" width="14.44140625" style="55" customWidth="1"/>
    <col min="12994" max="12994" width="49.88671875" style="55" customWidth="1"/>
    <col min="12995" max="12995" width="22.5546875" style="55" customWidth="1"/>
    <col min="12996" max="12996" width="23" style="55" customWidth="1"/>
    <col min="12997" max="12997" width="22.88671875" style="55" customWidth="1"/>
    <col min="12998" max="12998" width="23.44140625" style="55" customWidth="1"/>
    <col min="12999" max="12999" width="22.44140625" style="55" customWidth="1"/>
    <col min="13000" max="13000" width="13.88671875" style="55" customWidth="1"/>
    <col min="13001" max="13001" width="20.6640625" style="55" customWidth="1"/>
    <col min="13002" max="13002" width="18.109375" style="55" customWidth="1"/>
    <col min="13003" max="13003" width="14.88671875" style="55" bestFit="1" customWidth="1"/>
    <col min="13004" max="13004" width="11.5546875" style="55"/>
    <col min="13005" max="13005" width="17.44140625" style="55" customWidth="1"/>
    <col min="13006" max="13008" width="18.109375" style="55" customWidth="1"/>
    <col min="13009" max="13012" width="11.5546875" style="55"/>
    <col min="13013" max="13013" width="34" style="55" customWidth="1"/>
    <col min="13014" max="13014" width="9.5546875" style="55" customWidth="1"/>
    <col min="13015" max="13015" width="16.6640625" style="55" customWidth="1"/>
    <col min="13016" max="13016" width="55.109375" style="55" customWidth="1"/>
    <col min="13017" max="13017" width="22.5546875" style="55" customWidth="1"/>
    <col min="13018" max="13018" width="23" style="55" customWidth="1"/>
    <col min="13019" max="13019" width="22.88671875" style="55" customWidth="1"/>
    <col min="13020" max="13020" width="23.44140625" style="55" customWidth="1"/>
    <col min="13021" max="13021" width="28.6640625" style="55" customWidth="1"/>
    <col min="13022" max="13022" width="12.6640625" style="55" customWidth="1"/>
    <col min="13023" max="13023" width="11.5546875" style="55"/>
    <col min="13024" max="13024" width="25.33203125" style="55" customWidth="1"/>
    <col min="13025" max="13025" width="15.88671875" style="55" bestFit="1" customWidth="1"/>
    <col min="13026" max="13027" width="18" style="55" bestFit="1" customWidth="1"/>
    <col min="13028" max="13246" width="11.5546875" style="55"/>
    <col min="13247" max="13247" width="15.44140625" style="55" customWidth="1"/>
    <col min="13248" max="13248" width="9.5546875" style="55" customWidth="1"/>
    <col min="13249" max="13249" width="14.44140625" style="55" customWidth="1"/>
    <col min="13250" max="13250" width="49.88671875" style="55" customWidth="1"/>
    <col min="13251" max="13251" width="22.5546875" style="55" customWidth="1"/>
    <col min="13252" max="13252" width="23" style="55" customWidth="1"/>
    <col min="13253" max="13253" width="22.88671875" style="55" customWidth="1"/>
    <col min="13254" max="13254" width="23.44140625" style="55" customWidth="1"/>
    <col min="13255" max="13255" width="22.44140625" style="55" customWidth="1"/>
    <col min="13256" max="13256" width="13.88671875" style="55" customWidth="1"/>
    <col min="13257" max="13257" width="20.6640625" style="55" customWidth="1"/>
    <col min="13258" max="13258" width="18.109375" style="55" customWidth="1"/>
    <col min="13259" max="13259" width="14.88671875" style="55" bestFit="1" customWidth="1"/>
    <col min="13260" max="13260" width="11.5546875" style="55"/>
    <col min="13261" max="13261" width="17.44140625" style="55" customWidth="1"/>
    <col min="13262" max="13264" width="18.109375" style="55" customWidth="1"/>
    <col min="13265" max="13268" width="11.5546875" style="55"/>
    <col min="13269" max="13269" width="34" style="55" customWidth="1"/>
    <col min="13270" max="13270" width="9.5546875" style="55" customWidth="1"/>
    <col min="13271" max="13271" width="16.6640625" style="55" customWidth="1"/>
    <col min="13272" max="13272" width="55.109375" style="55" customWidth="1"/>
    <col min="13273" max="13273" width="22.5546875" style="55" customWidth="1"/>
    <col min="13274" max="13274" width="23" style="55" customWidth="1"/>
    <col min="13275" max="13275" width="22.88671875" style="55" customWidth="1"/>
    <col min="13276" max="13276" width="23.44140625" style="55" customWidth="1"/>
    <col min="13277" max="13277" width="28.6640625" style="55" customWidth="1"/>
    <col min="13278" max="13278" width="12.6640625" style="55" customWidth="1"/>
    <col min="13279" max="13279" width="11.5546875" style="55"/>
    <col min="13280" max="13280" width="25.33203125" style="55" customWidth="1"/>
    <col min="13281" max="13281" width="15.88671875" style="55" bestFit="1" customWidth="1"/>
    <col min="13282" max="13283" width="18" style="55" bestFit="1" customWidth="1"/>
    <col min="13284" max="13502" width="11.5546875" style="55"/>
    <col min="13503" max="13503" width="15.44140625" style="55" customWidth="1"/>
    <col min="13504" max="13504" width="9.5546875" style="55" customWidth="1"/>
    <col min="13505" max="13505" width="14.44140625" style="55" customWidth="1"/>
    <col min="13506" max="13506" width="49.88671875" style="55" customWidth="1"/>
    <col min="13507" max="13507" width="22.5546875" style="55" customWidth="1"/>
    <col min="13508" max="13508" width="23" style="55" customWidth="1"/>
    <col min="13509" max="13509" width="22.88671875" style="55" customWidth="1"/>
    <col min="13510" max="13510" width="23.44140625" style="55" customWidth="1"/>
    <col min="13511" max="13511" width="22.44140625" style="55" customWidth="1"/>
    <col min="13512" max="13512" width="13.88671875" style="55" customWidth="1"/>
    <col min="13513" max="13513" width="20.6640625" style="55" customWidth="1"/>
    <col min="13514" max="13514" width="18.109375" style="55" customWidth="1"/>
    <col min="13515" max="13515" width="14.88671875" style="55" bestFit="1" customWidth="1"/>
    <col min="13516" max="13516" width="11.5546875" style="55"/>
    <col min="13517" max="13517" width="17.44140625" style="55" customWidth="1"/>
    <col min="13518" max="13520" width="18.109375" style="55" customWidth="1"/>
    <col min="13521" max="13524" width="11.5546875" style="55"/>
    <col min="13525" max="13525" width="34" style="55" customWidth="1"/>
    <col min="13526" max="13526" width="9.5546875" style="55" customWidth="1"/>
    <col min="13527" max="13527" width="16.6640625" style="55" customWidth="1"/>
    <col min="13528" max="13528" width="55.109375" style="55" customWidth="1"/>
    <col min="13529" max="13529" width="22.5546875" style="55" customWidth="1"/>
    <col min="13530" max="13530" width="23" style="55" customWidth="1"/>
    <col min="13531" max="13531" width="22.88671875" style="55" customWidth="1"/>
    <col min="13532" max="13532" width="23.44140625" style="55" customWidth="1"/>
    <col min="13533" max="13533" width="28.6640625" style="55" customWidth="1"/>
    <col min="13534" max="13534" width="12.6640625" style="55" customWidth="1"/>
    <col min="13535" max="13535" width="11.5546875" style="55"/>
    <col min="13536" max="13536" width="25.33203125" style="55" customWidth="1"/>
    <col min="13537" max="13537" width="15.88671875" style="55" bestFit="1" customWidth="1"/>
    <col min="13538" max="13539" width="18" style="55" bestFit="1" customWidth="1"/>
    <col min="13540" max="13758" width="11.5546875" style="55"/>
    <col min="13759" max="13759" width="15.44140625" style="55" customWidth="1"/>
    <col min="13760" max="13760" width="9.5546875" style="55" customWidth="1"/>
    <col min="13761" max="13761" width="14.44140625" style="55" customWidth="1"/>
    <col min="13762" max="13762" width="49.88671875" style="55" customWidth="1"/>
    <col min="13763" max="13763" width="22.5546875" style="55" customWidth="1"/>
    <col min="13764" max="13764" width="23" style="55" customWidth="1"/>
    <col min="13765" max="13765" width="22.88671875" style="55" customWidth="1"/>
    <col min="13766" max="13766" width="23.44140625" style="55" customWidth="1"/>
    <col min="13767" max="13767" width="22.44140625" style="55" customWidth="1"/>
    <col min="13768" max="13768" width="13.88671875" style="55" customWidth="1"/>
    <col min="13769" max="13769" width="20.6640625" style="55" customWidth="1"/>
    <col min="13770" max="13770" width="18.109375" style="55" customWidth="1"/>
    <col min="13771" max="13771" width="14.88671875" style="55" bestFit="1" customWidth="1"/>
    <col min="13772" max="13772" width="11.5546875" style="55"/>
    <col min="13773" max="13773" width="17.44140625" style="55" customWidth="1"/>
    <col min="13774" max="13776" width="18.109375" style="55" customWidth="1"/>
    <col min="13777" max="13780" width="11.5546875" style="55"/>
    <col min="13781" max="13781" width="34" style="55" customWidth="1"/>
    <col min="13782" max="13782" width="9.5546875" style="55" customWidth="1"/>
    <col min="13783" max="13783" width="16.6640625" style="55" customWidth="1"/>
    <col min="13784" max="13784" width="55.109375" style="55" customWidth="1"/>
    <col min="13785" max="13785" width="22.5546875" style="55" customWidth="1"/>
    <col min="13786" max="13786" width="23" style="55" customWidth="1"/>
    <col min="13787" max="13787" width="22.88671875" style="55" customWidth="1"/>
    <col min="13788" max="13788" width="23.44140625" style="55" customWidth="1"/>
    <col min="13789" max="13789" width="28.6640625" style="55" customWidth="1"/>
    <col min="13790" max="13790" width="12.6640625" style="55" customWidth="1"/>
    <col min="13791" max="13791" width="11.5546875" style="55"/>
    <col min="13792" max="13792" width="25.33203125" style="55" customWidth="1"/>
    <col min="13793" max="13793" width="15.88671875" style="55" bestFit="1" customWidth="1"/>
    <col min="13794" max="13795" width="18" style="55" bestFit="1" customWidth="1"/>
    <col min="13796" max="14014" width="11.5546875" style="55"/>
    <col min="14015" max="14015" width="15.44140625" style="55" customWidth="1"/>
    <col min="14016" max="14016" width="9.5546875" style="55" customWidth="1"/>
    <col min="14017" max="14017" width="14.44140625" style="55" customWidth="1"/>
    <col min="14018" max="14018" width="49.88671875" style="55" customWidth="1"/>
    <col min="14019" max="14019" width="22.5546875" style="55" customWidth="1"/>
    <col min="14020" max="14020" width="23" style="55" customWidth="1"/>
    <col min="14021" max="14021" width="22.88671875" style="55" customWidth="1"/>
    <col min="14022" max="14022" width="23.44140625" style="55" customWidth="1"/>
    <col min="14023" max="14023" width="22.44140625" style="55" customWidth="1"/>
    <col min="14024" max="14024" width="13.88671875" style="55" customWidth="1"/>
    <col min="14025" max="14025" width="20.6640625" style="55" customWidth="1"/>
    <col min="14026" max="14026" width="18.109375" style="55" customWidth="1"/>
    <col min="14027" max="14027" width="14.88671875" style="55" bestFit="1" customWidth="1"/>
    <col min="14028" max="14028" width="11.5546875" style="55"/>
    <col min="14029" max="14029" width="17.44140625" style="55" customWidth="1"/>
    <col min="14030" max="14032" width="18.109375" style="55" customWidth="1"/>
    <col min="14033" max="14036" width="11.5546875" style="55"/>
    <col min="14037" max="14037" width="34" style="55" customWidth="1"/>
    <col min="14038" max="14038" width="9.5546875" style="55" customWidth="1"/>
    <col min="14039" max="14039" width="16.6640625" style="55" customWidth="1"/>
    <col min="14040" max="14040" width="55.109375" style="55" customWidth="1"/>
    <col min="14041" max="14041" width="22.5546875" style="55" customWidth="1"/>
    <col min="14042" max="14042" width="23" style="55" customWidth="1"/>
    <col min="14043" max="14043" width="22.88671875" style="55" customWidth="1"/>
    <col min="14044" max="14044" width="23.44140625" style="55" customWidth="1"/>
    <col min="14045" max="14045" width="28.6640625" style="55" customWidth="1"/>
    <col min="14046" max="14046" width="12.6640625" style="55" customWidth="1"/>
    <col min="14047" max="14047" width="11.5546875" style="55"/>
    <col min="14048" max="14048" width="25.33203125" style="55" customWidth="1"/>
    <col min="14049" max="14049" width="15.88671875" style="55" bestFit="1" customWidth="1"/>
    <col min="14050" max="14051" width="18" style="55" bestFit="1" customWidth="1"/>
    <col min="14052" max="14270" width="11.5546875" style="55"/>
    <col min="14271" max="14271" width="15.44140625" style="55" customWidth="1"/>
    <col min="14272" max="14272" width="9.5546875" style="55" customWidth="1"/>
    <col min="14273" max="14273" width="14.44140625" style="55" customWidth="1"/>
    <col min="14274" max="14274" width="49.88671875" style="55" customWidth="1"/>
    <col min="14275" max="14275" width="22.5546875" style="55" customWidth="1"/>
    <col min="14276" max="14276" width="23" style="55" customWidth="1"/>
    <col min="14277" max="14277" width="22.88671875" style="55" customWidth="1"/>
    <col min="14278" max="14278" width="23.44140625" style="55" customWidth="1"/>
    <col min="14279" max="14279" width="22.44140625" style="55" customWidth="1"/>
    <col min="14280" max="14280" width="13.88671875" style="55" customWidth="1"/>
    <col min="14281" max="14281" width="20.6640625" style="55" customWidth="1"/>
    <col min="14282" max="14282" width="18.109375" style="55" customWidth="1"/>
    <col min="14283" max="14283" width="14.88671875" style="55" bestFit="1" customWidth="1"/>
    <col min="14284" max="14284" width="11.5546875" style="55"/>
    <col min="14285" max="14285" width="17.44140625" style="55" customWidth="1"/>
    <col min="14286" max="14288" width="18.109375" style="55" customWidth="1"/>
    <col min="14289" max="14292" width="11.5546875" style="55"/>
    <col min="14293" max="14293" width="34" style="55" customWidth="1"/>
    <col min="14294" max="14294" width="9.5546875" style="55" customWidth="1"/>
    <col min="14295" max="14295" width="16.6640625" style="55" customWidth="1"/>
    <col min="14296" max="14296" width="55.109375" style="55" customWidth="1"/>
    <col min="14297" max="14297" width="22.5546875" style="55" customWidth="1"/>
    <col min="14298" max="14298" width="23" style="55" customWidth="1"/>
    <col min="14299" max="14299" width="22.88671875" style="55" customWidth="1"/>
    <col min="14300" max="14300" width="23.44140625" style="55" customWidth="1"/>
    <col min="14301" max="14301" width="28.6640625" style="55" customWidth="1"/>
    <col min="14302" max="14302" width="12.6640625" style="55" customWidth="1"/>
    <col min="14303" max="14303" width="11.5546875" style="55"/>
    <col min="14304" max="14304" width="25.33203125" style="55" customWidth="1"/>
    <col min="14305" max="14305" width="15.88671875" style="55" bestFit="1" customWidth="1"/>
    <col min="14306" max="14307" width="18" style="55" bestFit="1" customWidth="1"/>
    <col min="14308" max="14526" width="11.5546875" style="55"/>
    <col min="14527" max="14527" width="15.44140625" style="55" customWidth="1"/>
    <col min="14528" max="14528" width="9.5546875" style="55" customWidth="1"/>
    <col min="14529" max="14529" width="14.44140625" style="55" customWidth="1"/>
    <col min="14530" max="14530" width="49.88671875" style="55" customWidth="1"/>
    <col min="14531" max="14531" width="22.5546875" style="55" customWidth="1"/>
    <col min="14532" max="14532" width="23" style="55" customWidth="1"/>
    <col min="14533" max="14533" width="22.88671875" style="55" customWidth="1"/>
    <col min="14534" max="14534" width="23.44140625" style="55" customWidth="1"/>
    <col min="14535" max="14535" width="22.44140625" style="55" customWidth="1"/>
    <col min="14536" max="14536" width="13.88671875" style="55" customWidth="1"/>
    <col min="14537" max="14537" width="20.6640625" style="55" customWidth="1"/>
    <col min="14538" max="14538" width="18.109375" style="55" customWidth="1"/>
    <col min="14539" max="14539" width="14.88671875" style="55" bestFit="1" customWidth="1"/>
    <col min="14540" max="14540" width="11.5546875" style="55"/>
    <col min="14541" max="14541" width="17.44140625" style="55" customWidth="1"/>
    <col min="14542" max="14544" width="18.109375" style="55" customWidth="1"/>
    <col min="14545" max="14548" width="11.5546875" style="55"/>
    <col min="14549" max="14549" width="34" style="55" customWidth="1"/>
    <col min="14550" max="14550" width="9.5546875" style="55" customWidth="1"/>
    <col min="14551" max="14551" width="16.6640625" style="55" customWidth="1"/>
    <col min="14552" max="14552" width="55.109375" style="55" customWidth="1"/>
    <col min="14553" max="14553" width="22.5546875" style="55" customWidth="1"/>
    <col min="14554" max="14554" width="23" style="55" customWidth="1"/>
    <col min="14555" max="14555" width="22.88671875" style="55" customWidth="1"/>
    <col min="14556" max="14556" width="23.44140625" style="55" customWidth="1"/>
    <col min="14557" max="14557" width="28.6640625" style="55" customWidth="1"/>
    <col min="14558" max="14558" width="12.6640625" style="55" customWidth="1"/>
    <col min="14559" max="14559" width="11.5546875" style="55"/>
    <col min="14560" max="14560" width="25.33203125" style="55" customWidth="1"/>
    <col min="14561" max="14561" width="15.88671875" style="55" bestFit="1" customWidth="1"/>
    <col min="14562" max="14563" width="18" style="55" bestFit="1" customWidth="1"/>
    <col min="14564" max="14782" width="11.5546875" style="55"/>
    <col min="14783" max="14783" width="15.44140625" style="55" customWidth="1"/>
    <col min="14784" max="14784" width="9.5546875" style="55" customWidth="1"/>
    <col min="14785" max="14785" width="14.44140625" style="55" customWidth="1"/>
    <col min="14786" max="14786" width="49.88671875" style="55" customWidth="1"/>
    <col min="14787" max="14787" width="22.5546875" style="55" customWidth="1"/>
    <col min="14788" max="14788" width="23" style="55" customWidth="1"/>
    <col min="14789" max="14789" width="22.88671875" style="55" customWidth="1"/>
    <col min="14790" max="14790" width="23.44140625" style="55" customWidth="1"/>
    <col min="14791" max="14791" width="22.44140625" style="55" customWidth="1"/>
    <col min="14792" max="14792" width="13.88671875" style="55" customWidth="1"/>
    <col min="14793" max="14793" width="20.6640625" style="55" customWidth="1"/>
    <col min="14794" max="14794" width="18.109375" style="55" customWidth="1"/>
    <col min="14795" max="14795" width="14.88671875" style="55" bestFit="1" customWidth="1"/>
    <col min="14796" max="14796" width="11.5546875" style="55"/>
    <col min="14797" max="14797" width="17.44140625" style="55" customWidth="1"/>
    <col min="14798" max="14800" width="18.109375" style="55" customWidth="1"/>
    <col min="14801" max="14804" width="11.5546875" style="55"/>
    <col min="14805" max="14805" width="34" style="55" customWidth="1"/>
    <col min="14806" max="14806" width="9.5546875" style="55" customWidth="1"/>
    <col min="14807" max="14807" width="16.6640625" style="55" customWidth="1"/>
    <col min="14808" max="14808" width="55.109375" style="55" customWidth="1"/>
    <col min="14809" max="14809" width="22.5546875" style="55" customWidth="1"/>
    <col min="14810" max="14810" width="23" style="55" customWidth="1"/>
    <col min="14811" max="14811" width="22.88671875" style="55" customWidth="1"/>
    <col min="14812" max="14812" width="23.44140625" style="55" customWidth="1"/>
    <col min="14813" max="14813" width="28.6640625" style="55" customWidth="1"/>
    <col min="14814" max="14814" width="12.6640625" style="55" customWidth="1"/>
    <col min="14815" max="14815" width="11.5546875" style="55"/>
    <col min="14816" max="14816" width="25.33203125" style="55" customWidth="1"/>
    <col min="14817" max="14817" width="15.88671875" style="55" bestFit="1" customWidth="1"/>
    <col min="14818" max="14819" width="18" style="55" bestFit="1" customWidth="1"/>
    <col min="14820" max="15038" width="11.5546875" style="55"/>
    <col min="15039" max="15039" width="15.44140625" style="55" customWidth="1"/>
    <col min="15040" max="15040" width="9.5546875" style="55" customWidth="1"/>
    <col min="15041" max="15041" width="14.44140625" style="55" customWidth="1"/>
    <col min="15042" max="15042" width="49.88671875" style="55" customWidth="1"/>
    <col min="15043" max="15043" width="22.5546875" style="55" customWidth="1"/>
    <col min="15044" max="15044" width="23" style="55" customWidth="1"/>
    <col min="15045" max="15045" width="22.88671875" style="55" customWidth="1"/>
    <col min="15046" max="15046" width="23.44140625" style="55" customWidth="1"/>
    <col min="15047" max="15047" width="22.44140625" style="55" customWidth="1"/>
    <col min="15048" max="15048" width="13.88671875" style="55" customWidth="1"/>
    <col min="15049" max="15049" width="20.6640625" style="55" customWidth="1"/>
    <col min="15050" max="15050" width="18.109375" style="55" customWidth="1"/>
    <col min="15051" max="15051" width="14.88671875" style="55" bestFit="1" customWidth="1"/>
    <col min="15052" max="15052" width="11.5546875" style="55"/>
    <col min="15053" max="15053" width="17.44140625" style="55" customWidth="1"/>
    <col min="15054" max="15056" width="18.109375" style="55" customWidth="1"/>
    <col min="15057" max="15060" width="11.5546875" style="55"/>
    <col min="15061" max="15061" width="34" style="55" customWidth="1"/>
    <col min="15062" max="15062" width="9.5546875" style="55" customWidth="1"/>
    <col min="15063" max="15063" width="16.6640625" style="55" customWidth="1"/>
    <col min="15064" max="15064" width="55.109375" style="55" customWidth="1"/>
    <col min="15065" max="15065" width="22.5546875" style="55" customWidth="1"/>
    <col min="15066" max="15066" width="23" style="55" customWidth="1"/>
    <col min="15067" max="15067" width="22.88671875" style="55" customWidth="1"/>
    <col min="15068" max="15068" width="23.44140625" style="55" customWidth="1"/>
    <col min="15069" max="15069" width="28.6640625" style="55" customWidth="1"/>
    <col min="15070" max="15070" width="12.6640625" style="55" customWidth="1"/>
    <col min="15071" max="15071" width="11.5546875" style="55"/>
    <col min="15072" max="15072" width="25.33203125" style="55" customWidth="1"/>
    <col min="15073" max="15073" width="15.88671875" style="55" bestFit="1" customWidth="1"/>
    <col min="15074" max="15075" width="18" style="55" bestFit="1" customWidth="1"/>
    <col min="15076" max="15294" width="11.5546875" style="55"/>
    <col min="15295" max="15295" width="15.44140625" style="55" customWidth="1"/>
    <col min="15296" max="15296" width="9.5546875" style="55" customWidth="1"/>
    <col min="15297" max="15297" width="14.44140625" style="55" customWidth="1"/>
    <col min="15298" max="15298" width="49.88671875" style="55" customWidth="1"/>
    <col min="15299" max="15299" width="22.5546875" style="55" customWidth="1"/>
    <col min="15300" max="15300" width="23" style="55" customWidth="1"/>
    <col min="15301" max="15301" width="22.88671875" style="55" customWidth="1"/>
    <col min="15302" max="15302" width="23.44140625" style="55" customWidth="1"/>
    <col min="15303" max="15303" width="22.44140625" style="55" customWidth="1"/>
    <col min="15304" max="15304" width="13.88671875" style="55" customWidth="1"/>
    <col min="15305" max="15305" width="20.6640625" style="55" customWidth="1"/>
    <col min="15306" max="15306" width="18.109375" style="55" customWidth="1"/>
    <col min="15307" max="15307" width="14.88671875" style="55" bestFit="1" customWidth="1"/>
    <col min="15308" max="15308" width="11.5546875" style="55"/>
    <col min="15309" max="15309" width="17.44140625" style="55" customWidth="1"/>
    <col min="15310" max="15312" width="18.109375" style="55" customWidth="1"/>
    <col min="15313" max="15316" width="11.5546875" style="55"/>
    <col min="15317" max="15317" width="34" style="55" customWidth="1"/>
    <col min="15318" max="15318" width="9.5546875" style="55" customWidth="1"/>
    <col min="15319" max="15319" width="16.6640625" style="55" customWidth="1"/>
    <col min="15320" max="15320" width="55.109375" style="55" customWidth="1"/>
    <col min="15321" max="15321" width="22.5546875" style="55" customWidth="1"/>
    <col min="15322" max="15322" width="23" style="55" customWidth="1"/>
    <col min="15323" max="15323" width="22.88671875" style="55" customWidth="1"/>
    <col min="15324" max="15324" width="23.44140625" style="55" customWidth="1"/>
    <col min="15325" max="15325" width="28.6640625" style="55" customWidth="1"/>
    <col min="15326" max="15326" width="12.6640625" style="55" customWidth="1"/>
    <col min="15327" max="15327" width="11.5546875" style="55"/>
    <col min="15328" max="15328" width="25.33203125" style="55" customWidth="1"/>
    <col min="15329" max="15329" width="15.88671875" style="55" bestFit="1" customWidth="1"/>
    <col min="15330" max="15331" width="18" style="55" bestFit="1" customWidth="1"/>
    <col min="15332" max="15550" width="11.5546875" style="55"/>
    <col min="15551" max="15551" width="15.44140625" style="55" customWidth="1"/>
    <col min="15552" max="15552" width="9.5546875" style="55" customWidth="1"/>
    <col min="15553" max="15553" width="14.44140625" style="55" customWidth="1"/>
    <col min="15554" max="15554" width="49.88671875" style="55" customWidth="1"/>
    <col min="15555" max="15555" width="22.5546875" style="55" customWidth="1"/>
    <col min="15556" max="15556" width="23" style="55" customWidth="1"/>
    <col min="15557" max="15557" width="22.88671875" style="55" customWidth="1"/>
    <col min="15558" max="15558" width="23.44140625" style="55" customWidth="1"/>
    <col min="15559" max="15559" width="22.44140625" style="55" customWidth="1"/>
    <col min="15560" max="15560" width="13.88671875" style="55" customWidth="1"/>
    <col min="15561" max="15561" width="20.6640625" style="55" customWidth="1"/>
    <col min="15562" max="15562" width="18.109375" style="55" customWidth="1"/>
    <col min="15563" max="15563" width="14.88671875" style="55" bestFit="1" customWidth="1"/>
    <col min="15564" max="15564" width="11.5546875" style="55"/>
    <col min="15565" max="15565" width="17.44140625" style="55" customWidth="1"/>
    <col min="15566" max="15568" width="18.109375" style="55" customWidth="1"/>
    <col min="15569" max="15572" width="11.5546875" style="55"/>
    <col min="15573" max="15573" width="34" style="55" customWidth="1"/>
    <col min="15574" max="15574" width="9.5546875" style="55" customWidth="1"/>
    <col min="15575" max="15575" width="16.6640625" style="55" customWidth="1"/>
    <col min="15576" max="15576" width="55.109375" style="55" customWidth="1"/>
    <col min="15577" max="15577" width="22.5546875" style="55" customWidth="1"/>
    <col min="15578" max="15578" width="23" style="55" customWidth="1"/>
    <col min="15579" max="15579" width="22.88671875" style="55" customWidth="1"/>
    <col min="15580" max="15580" width="23.44140625" style="55" customWidth="1"/>
    <col min="15581" max="15581" width="28.6640625" style="55" customWidth="1"/>
    <col min="15582" max="15582" width="12.6640625" style="55" customWidth="1"/>
    <col min="15583" max="15583" width="11.5546875" style="55"/>
    <col min="15584" max="15584" width="25.33203125" style="55" customWidth="1"/>
    <col min="15585" max="15585" width="15.88671875" style="55" bestFit="1" customWidth="1"/>
    <col min="15586" max="15587" width="18" style="55" bestFit="1" customWidth="1"/>
    <col min="15588" max="15806" width="11.5546875" style="55"/>
    <col min="15807" max="15807" width="15.44140625" style="55" customWidth="1"/>
    <col min="15808" max="15808" width="9.5546875" style="55" customWidth="1"/>
    <col min="15809" max="15809" width="14.44140625" style="55" customWidth="1"/>
    <col min="15810" max="15810" width="49.88671875" style="55" customWidth="1"/>
    <col min="15811" max="15811" width="22.5546875" style="55" customWidth="1"/>
    <col min="15812" max="15812" width="23" style="55" customWidth="1"/>
    <col min="15813" max="15813" width="22.88671875" style="55" customWidth="1"/>
    <col min="15814" max="15814" width="23.44140625" style="55" customWidth="1"/>
    <col min="15815" max="15815" width="22.44140625" style="55" customWidth="1"/>
    <col min="15816" max="15816" width="13.88671875" style="55" customWidth="1"/>
    <col min="15817" max="15817" width="20.6640625" style="55" customWidth="1"/>
    <col min="15818" max="15818" width="18.109375" style="55" customWidth="1"/>
    <col min="15819" max="15819" width="14.88671875" style="55" bestFit="1" customWidth="1"/>
    <col min="15820" max="15820" width="11.5546875" style="55"/>
    <col min="15821" max="15821" width="17.44140625" style="55" customWidth="1"/>
    <col min="15822" max="15824" width="18.109375" style="55" customWidth="1"/>
    <col min="15825" max="15828" width="11.5546875" style="55"/>
    <col min="15829" max="15829" width="34" style="55" customWidth="1"/>
    <col min="15830" max="15830" width="9.5546875" style="55" customWidth="1"/>
    <col min="15831" max="15831" width="16.6640625" style="55" customWidth="1"/>
    <col min="15832" max="15832" width="55.109375" style="55" customWidth="1"/>
    <col min="15833" max="15833" width="22.5546875" style="55" customWidth="1"/>
    <col min="15834" max="15834" width="23" style="55" customWidth="1"/>
    <col min="15835" max="15835" width="22.88671875" style="55" customWidth="1"/>
    <col min="15836" max="15836" width="23.44140625" style="55" customWidth="1"/>
    <col min="15837" max="15837" width="28.6640625" style="55" customWidth="1"/>
    <col min="15838" max="15838" width="12.6640625" style="55" customWidth="1"/>
    <col min="15839" max="15839" width="11.5546875" style="55"/>
    <col min="15840" max="15840" width="25.33203125" style="55" customWidth="1"/>
    <col min="15841" max="15841" width="15.88671875" style="55" bestFit="1" customWidth="1"/>
    <col min="15842" max="15843" width="18" style="55" bestFit="1" customWidth="1"/>
    <col min="15844" max="16062" width="11.5546875" style="55"/>
    <col min="16063" max="16063" width="15.44140625" style="55" customWidth="1"/>
    <col min="16064" max="16064" width="9.5546875" style="55" customWidth="1"/>
    <col min="16065" max="16065" width="14.44140625" style="55" customWidth="1"/>
    <col min="16066" max="16066" width="49.88671875" style="55" customWidth="1"/>
    <col min="16067" max="16067" width="22.5546875" style="55" customWidth="1"/>
    <col min="16068" max="16068" width="23" style="55" customWidth="1"/>
    <col min="16069" max="16069" width="22.88671875" style="55" customWidth="1"/>
    <col min="16070" max="16070" width="23.44140625" style="55" customWidth="1"/>
    <col min="16071" max="16071" width="22.44140625" style="55" customWidth="1"/>
    <col min="16072" max="16072" width="13.88671875" style="55" customWidth="1"/>
    <col min="16073" max="16073" width="20.6640625" style="55" customWidth="1"/>
    <col min="16074" max="16074" width="18.109375" style="55" customWidth="1"/>
    <col min="16075" max="16075" width="14.88671875" style="55" bestFit="1" customWidth="1"/>
    <col min="16076" max="16076" width="11.5546875" style="55"/>
    <col min="16077" max="16077" width="17.44140625" style="55" customWidth="1"/>
    <col min="16078" max="16080" width="18.109375" style="55" customWidth="1"/>
    <col min="16081" max="16084" width="11.5546875" style="55"/>
    <col min="16085" max="16085" width="34" style="55" customWidth="1"/>
    <col min="16086" max="16086" width="9.5546875" style="55" customWidth="1"/>
    <col min="16087" max="16087" width="16.6640625" style="55" customWidth="1"/>
    <col min="16088" max="16088" width="55.109375" style="55" customWidth="1"/>
    <col min="16089" max="16089" width="22.5546875" style="55" customWidth="1"/>
    <col min="16090" max="16090" width="23" style="55" customWidth="1"/>
    <col min="16091" max="16091" width="22.88671875" style="55" customWidth="1"/>
    <col min="16092" max="16092" width="23.44140625" style="55" customWidth="1"/>
    <col min="16093" max="16093" width="28.6640625" style="55" customWidth="1"/>
    <col min="16094" max="16094" width="12.6640625" style="55" customWidth="1"/>
    <col min="16095" max="16095" width="11.5546875" style="55"/>
    <col min="16096" max="16096" width="25.33203125" style="55" customWidth="1"/>
    <col min="16097" max="16097" width="15.88671875" style="55" bestFit="1" customWidth="1"/>
    <col min="16098" max="16099" width="18" style="55" bestFit="1" customWidth="1"/>
    <col min="16100" max="16318" width="11.5546875" style="55"/>
    <col min="16319" max="16319" width="15.44140625" style="55" customWidth="1"/>
    <col min="16320" max="16320" width="9.5546875" style="55" customWidth="1"/>
    <col min="16321" max="16321" width="14.44140625" style="55" customWidth="1"/>
    <col min="16322" max="16322" width="49.88671875" style="55" customWidth="1"/>
    <col min="16323" max="16323" width="22.5546875" style="55" customWidth="1"/>
    <col min="16324" max="16324" width="23" style="55" customWidth="1"/>
    <col min="16325" max="16325" width="22.88671875" style="55" customWidth="1"/>
    <col min="16326" max="16326" width="23.44140625" style="55" customWidth="1"/>
    <col min="16327" max="16327" width="22.44140625" style="55" customWidth="1"/>
    <col min="16328" max="16328" width="13.88671875" style="55" customWidth="1"/>
    <col min="16329" max="16329" width="20.6640625" style="55" customWidth="1"/>
    <col min="16330" max="16330" width="18.109375" style="55" customWidth="1"/>
    <col min="16331" max="16331" width="14.88671875" style="55" bestFit="1" customWidth="1"/>
    <col min="16332" max="16332" width="11.5546875" style="55"/>
    <col min="16333" max="16333" width="17.44140625" style="55" customWidth="1"/>
    <col min="16334" max="16336" width="18.109375" style="55" customWidth="1"/>
    <col min="16337" max="16384" width="11.5546875" style="55"/>
  </cols>
  <sheetData>
    <row r="2" spans="1:9" ht="16.2" thickBot="1" x14ac:dyDescent="0.35"/>
    <row r="3" spans="1:9" s="102" customFormat="1" ht="18" x14ac:dyDescent="0.3">
      <c r="A3" s="314" t="s">
        <v>0</v>
      </c>
      <c r="B3" s="315"/>
      <c r="C3" s="315"/>
      <c r="D3" s="315"/>
      <c r="E3" s="315"/>
      <c r="F3" s="315"/>
      <c r="G3" s="315"/>
      <c r="H3" s="315"/>
      <c r="I3" s="316"/>
    </row>
    <row r="4" spans="1:9" s="102" customFormat="1" ht="12.6" customHeight="1" x14ac:dyDescent="0.3">
      <c r="A4" s="311" t="s">
        <v>171</v>
      </c>
      <c r="B4" s="312"/>
      <c r="C4" s="312"/>
      <c r="D4" s="312"/>
      <c r="E4" s="312"/>
      <c r="F4" s="312"/>
      <c r="G4" s="312"/>
      <c r="H4" s="312"/>
      <c r="I4" s="313"/>
    </row>
    <row r="5" spans="1:9" ht="0.75" customHeight="1" x14ac:dyDescent="0.3">
      <c r="A5" s="103"/>
      <c r="I5" s="104"/>
    </row>
    <row r="6" spans="1:9" ht="14.4" customHeight="1" x14ac:dyDescent="0.3">
      <c r="A6" s="105" t="s">
        <v>2</v>
      </c>
      <c r="I6" s="104"/>
    </row>
    <row r="7" spans="1:9" ht="17.399999999999999" customHeight="1" thickBot="1" x14ac:dyDescent="0.35">
      <c r="A7" s="106" t="s">
        <v>172</v>
      </c>
      <c r="B7" s="107"/>
      <c r="C7" s="107"/>
      <c r="D7" s="108" t="s">
        <v>4</v>
      </c>
      <c r="E7" s="109"/>
      <c r="F7" s="109" t="s">
        <v>173</v>
      </c>
      <c r="G7" s="109" t="s">
        <v>174</v>
      </c>
      <c r="H7" s="109" t="s">
        <v>175</v>
      </c>
      <c r="I7" s="110"/>
    </row>
    <row r="8" spans="1:9" ht="44.4" customHeight="1" thickBot="1" x14ac:dyDescent="0.35">
      <c r="A8" s="111" t="s">
        <v>176</v>
      </c>
      <c r="B8" s="112" t="s">
        <v>9</v>
      </c>
      <c r="C8" s="112" t="s">
        <v>10</v>
      </c>
      <c r="D8" s="112" t="s">
        <v>177</v>
      </c>
      <c r="E8" s="113" t="s">
        <v>178</v>
      </c>
      <c r="F8" s="113" t="s">
        <v>179</v>
      </c>
      <c r="G8" s="113" t="s">
        <v>180</v>
      </c>
      <c r="H8" s="113" t="s">
        <v>181</v>
      </c>
      <c r="I8" s="114" t="s">
        <v>182</v>
      </c>
    </row>
    <row r="9" spans="1:9" ht="31.2" customHeight="1" thickBot="1" x14ac:dyDescent="0.35">
      <c r="A9" s="115" t="s">
        <v>16</v>
      </c>
      <c r="B9" s="116"/>
      <c r="C9" s="116"/>
      <c r="D9" s="117" t="s">
        <v>17</v>
      </c>
      <c r="E9" s="118">
        <f>+E10+E44+E94+E112</f>
        <v>100000000600</v>
      </c>
      <c r="F9" s="118">
        <f>+F10+F44+F94+F112</f>
        <v>62059941642.389999</v>
      </c>
      <c r="G9" s="118">
        <f>+G10+G44+G94+G112</f>
        <v>19973104006.059998</v>
      </c>
      <c r="H9" s="118">
        <f>+H10+H44+H94+H112</f>
        <v>4664629752.1999998</v>
      </c>
      <c r="I9" s="119">
        <f>+I10+I44+I94+I112</f>
        <v>3868919393.7999997</v>
      </c>
    </row>
    <row r="10" spans="1:9" ht="22.2" customHeight="1" x14ac:dyDescent="0.3">
      <c r="A10" s="120" t="s">
        <v>18</v>
      </c>
      <c r="B10" s="121"/>
      <c r="C10" s="121"/>
      <c r="D10" s="122" t="s">
        <v>19</v>
      </c>
      <c r="E10" s="123">
        <f>+E11</f>
        <v>47199141600</v>
      </c>
      <c r="F10" s="124">
        <f>+F11</f>
        <v>43462551600</v>
      </c>
      <c r="G10" s="124">
        <f>+G11</f>
        <v>3262028366.5299997</v>
      </c>
      <c r="H10" s="124">
        <f>+H11</f>
        <v>3262028366.5299997</v>
      </c>
      <c r="I10" s="125">
        <f>+I11</f>
        <v>2618143166.5299997</v>
      </c>
    </row>
    <row r="11" spans="1:9" ht="22.2" customHeight="1" x14ac:dyDescent="0.3">
      <c r="A11" s="126" t="s">
        <v>20</v>
      </c>
      <c r="B11" s="127"/>
      <c r="C11" s="127"/>
      <c r="D11" s="128" t="s">
        <v>21</v>
      </c>
      <c r="E11" s="129">
        <f>+E12+E22+E30+E37</f>
        <v>47199141600</v>
      </c>
      <c r="F11" s="130">
        <f>+F12+F22+F30+F37</f>
        <v>43462551600</v>
      </c>
      <c r="G11" s="130">
        <f>+G12+G22+G30</f>
        <v>3262028366.5299997</v>
      </c>
      <c r="H11" s="130">
        <f>+H12+H22+H30</f>
        <v>3262028366.5299997</v>
      </c>
      <c r="I11" s="131">
        <f>+I12+I22+I30</f>
        <v>2618143166.5299997</v>
      </c>
    </row>
    <row r="12" spans="1:9" ht="22.2" customHeight="1" x14ac:dyDescent="0.3">
      <c r="A12" s="126" t="s">
        <v>22</v>
      </c>
      <c r="B12" s="127"/>
      <c r="C12" s="127"/>
      <c r="D12" s="128" t="s">
        <v>23</v>
      </c>
      <c r="E12" s="129">
        <f>+E13</f>
        <v>28114834800</v>
      </c>
      <c r="F12" s="130">
        <f>+F13</f>
        <v>28114834800</v>
      </c>
      <c r="G12" s="130">
        <f>+G13</f>
        <v>2040834824.47</v>
      </c>
      <c r="H12" s="130">
        <f>+H13</f>
        <v>2040834824.47</v>
      </c>
      <c r="I12" s="131">
        <f>+I13</f>
        <v>2040834824.47</v>
      </c>
    </row>
    <row r="13" spans="1:9" ht="22.2" customHeight="1" x14ac:dyDescent="0.3">
      <c r="A13" s="126" t="s">
        <v>24</v>
      </c>
      <c r="B13" s="127"/>
      <c r="C13" s="127"/>
      <c r="D13" s="128" t="s">
        <v>25</v>
      </c>
      <c r="E13" s="129">
        <f>SUM(E14:E21)</f>
        <v>28114834800</v>
      </c>
      <c r="F13" s="130">
        <f>SUM(F14:F21)</f>
        <v>28114834800</v>
      </c>
      <c r="G13" s="130">
        <f>SUM(G14:G21)</f>
        <v>2040834824.47</v>
      </c>
      <c r="H13" s="130">
        <f>SUM(H14:H21)</f>
        <v>2040834824.47</v>
      </c>
      <c r="I13" s="131">
        <f>SUM(I14:I21)</f>
        <v>2040834824.47</v>
      </c>
    </row>
    <row r="14" spans="1:9" ht="19.95" customHeight="1" x14ac:dyDescent="0.3">
      <c r="A14" s="132" t="s">
        <v>183</v>
      </c>
      <c r="B14" s="76">
        <v>20</v>
      </c>
      <c r="C14" s="76" t="s">
        <v>27</v>
      </c>
      <c r="D14" s="133" t="s">
        <v>184</v>
      </c>
      <c r="E14" s="134">
        <v>21465406334</v>
      </c>
      <c r="F14" s="135">
        <v>21465406334</v>
      </c>
      <c r="G14" s="135">
        <v>1877064422</v>
      </c>
      <c r="H14" s="135">
        <v>1877064422</v>
      </c>
      <c r="I14" s="136">
        <v>1877064422</v>
      </c>
    </row>
    <row r="15" spans="1:9" ht="19.95" customHeight="1" x14ac:dyDescent="0.3">
      <c r="A15" s="132" t="s">
        <v>185</v>
      </c>
      <c r="B15" s="76">
        <v>20</v>
      </c>
      <c r="C15" s="76" t="s">
        <v>27</v>
      </c>
      <c r="D15" s="133" t="s">
        <v>186</v>
      </c>
      <c r="E15" s="134">
        <v>1312111266</v>
      </c>
      <c r="F15" s="135">
        <v>1312111266</v>
      </c>
      <c r="G15" s="135">
        <v>65074204.729999997</v>
      </c>
      <c r="H15" s="135">
        <v>65074204.729999997</v>
      </c>
      <c r="I15" s="136">
        <v>65074204.729999997</v>
      </c>
    </row>
    <row r="16" spans="1:9" ht="19.95" customHeight="1" x14ac:dyDescent="0.3">
      <c r="A16" s="132" t="s">
        <v>187</v>
      </c>
      <c r="B16" s="76">
        <v>20</v>
      </c>
      <c r="C16" s="76" t="s">
        <v>27</v>
      </c>
      <c r="D16" s="133" t="s">
        <v>188</v>
      </c>
      <c r="E16" s="134">
        <v>2400000</v>
      </c>
      <c r="F16" s="137">
        <v>2400000</v>
      </c>
      <c r="G16" s="135">
        <v>103327.33</v>
      </c>
      <c r="H16" s="135">
        <v>103327.33</v>
      </c>
      <c r="I16" s="136">
        <v>103327.33</v>
      </c>
    </row>
    <row r="17" spans="1:9" ht="19.95" customHeight="1" x14ac:dyDescent="0.3">
      <c r="A17" s="132" t="s">
        <v>189</v>
      </c>
      <c r="B17" s="76">
        <v>20</v>
      </c>
      <c r="C17" s="76" t="s">
        <v>27</v>
      </c>
      <c r="D17" s="133" t="s">
        <v>190</v>
      </c>
      <c r="E17" s="134">
        <v>1041385035</v>
      </c>
      <c r="F17" s="137">
        <v>1041385035</v>
      </c>
      <c r="G17" s="135">
        <v>27483.599999999999</v>
      </c>
      <c r="H17" s="135">
        <v>27483.599999999999</v>
      </c>
      <c r="I17" s="136">
        <v>27483.599999999999</v>
      </c>
    </row>
    <row r="18" spans="1:9" ht="19.95" customHeight="1" x14ac:dyDescent="0.3">
      <c r="A18" s="132" t="s">
        <v>191</v>
      </c>
      <c r="B18" s="76">
        <v>20</v>
      </c>
      <c r="C18" s="76" t="s">
        <v>27</v>
      </c>
      <c r="D18" s="133" t="s">
        <v>192</v>
      </c>
      <c r="E18" s="134">
        <v>796407523</v>
      </c>
      <c r="F18" s="137">
        <v>796407523</v>
      </c>
      <c r="G18" s="135">
        <v>50795919.280000001</v>
      </c>
      <c r="H18" s="135">
        <v>50795919.280000001</v>
      </c>
      <c r="I18" s="136">
        <v>50795919.280000001</v>
      </c>
    </row>
    <row r="19" spans="1:9" ht="19.95" customHeight="1" x14ac:dyDescent="0.3">
      <c r="A19" s="132" t="s">
        <v>26</v>
      </c>
      <c r="B19" s="76">
        <v>20</v>
      </c>
      <c r="C19" s="76" t="s">
        <v>27</v>
      </c>
      <c r="D19" s="133" t="s">
        <v>28</v>
      </c>
      <c r="E19" s="134">
        <v>90839542</v>
      </c>
      <c r="F19" s="137">
        <v>90839542</v>
      </c>
      <c r="G19" s="135">
        <v>65793.919999999998</v>
      </c>
      <c r="H19" s="135">
        <v>65793.919999999998</v>
      </c>
      <c r="I19" s="136">
        <v>65793.919999999998</v>
      </c>
    </row>
    <row r="20" spans="1:9" ht="19.95" customHeight="1" x14ac:dyDescent="0.3">
      <c r="A20" s="132" t="s">
        <v>193</v>
      </c>
      <c r="B20" s="76">
        <v>20</v>
      </c>
      <c r="C20" s="76" t="s">
        <v>27</v>
      </c>
      <c r="D20" s="133" t="s">
        <v>194</v>
      </c>
      <c r="E20" s="134">
        <v>2100000000</v>
      </c>
      <c r="F20" s="137">
        <v>2100000000</v>
      </c>
      <c r="G20" s="135">
        <v>11836667.17</v>
      </c>
      <c r="H20" s="135">
        <v>11836667.17</v>
      </c>
      <c r="I20" s="136">
        <v>11836667.17</v>
      </c>
    </row>
    <row r="21" spans="1:9" ht="19.95" customHeight="1" x14ac:dyDescent="0.3">
      <c r="A21" s="132" t="s">
        <v>195</v>
      </c>
      <c r="B21" s="76">
        <v>20</v>
      </c>
      <c r="C21" s="76" t="s">
        <v>27</v>
      </c>
      <c r="D21" s="133" t="s">
        <v>196</v>
      </c>
      <c r="E21" s="134">
        <v>1306285100</v>
      </c>
      <c r="F21" s="137">
        <v>1306285100</v>
      </c>
      <c r="G21" s="135">
        <v>35867006.439999998</v>
      </c>
      <c r="H21" s="135">
        <v>35867006.439999998</v>
      </c>
      <c r="I21" s="136">
        <v>35867006.439999998</v>
      </c>
    </row>
    <row r="22" spans="1:9" ht="22.2" customHeight="1" x14ac:dyDescent="0.3">
      <c r="A22" s="126" t="s">
        <v>197</v>
      </c>
      <c r="B22" s="127"/>
      <c r="C22" s="127"/>
      <c r="D22" s="128" t="s">
        <v>198</v>
      </c>
      <c r="E22" s="129">
        <f>SUM(E23:E29)</f>
        <v>10389288000</v>
      </c>
      <c r="F22" s="138">
        <f>SUM(F23:F29)</f>
        <v>10389288000</v>
      </c>
      <c r="G22" s="138">
        <f>SUM(G23:G29)</f>
        <v>910855490.09000003</v>
      </c>
      <c r="H22" s="138">
        <f>SUM(H23:H29)</f>
        <v>910855490.09000003</v>
      </c>
      <c r="I22" s="139">
        <f>SUM(I23:I29)</f>
        <v>266970290.09</v>
      </c>
    </row>
    <row r="23" spans="1:9" ht="19.95" customHeight="1" x14ac:dyDescent="0.3">
      <c r="A23" s="132" t="s">
        <v>199</v>
      </c>
      <c r="B23" s="76">
        <v>20</v>
      </c>
      <c r="C23" s="76" t="s">
        <v>27</v>
      </c>
      <c r="D23" s="133" t="s">
        <v>200</v>
      </c>
      <c r="E23" s="134">
        <v>3383254576</v>
      </c>
      <c r="F23" s="137">
        <v>3383254576</v>
      </c>
      <c r="G23" s="135">
        <v>261759186</v>
      </c>
      <c r="H23" s="135">
        <v>261759186</v>
      </c>
      <c r="I23" s="136">
        <v>1035486</v>
      </c>
    </row>
    <row r="24" spans="1:9" ht="19.95" customHeight="1" x14ac:dyDescent="0.3">
      <c r="A24" s="132" t="s">
        <v>201</v>
      </c>
      <c r="B24" s="76">
        <v>20</v>
      </c>
      <c r="C24" s="76" t="s">
        <v>27</v>
      </c>
      <c r="D24" s="133" t="s">
        <v>202</v>
      </c>
      <c r="E24" s="134">
        <v>2397098734</v>
      </c>
      <c r="F24" s="137">
        <v>2397098734</v>
      </c>
      <c r="G24" s="135">
        <v>185425852.80000001</v>
      </c>
      <c r="H24" s="135">
        <v>185425852.80000001</v>
      </c>
      <c r="I24" s="136">
        <v>733552.8</v>
      </c>
    </row>
    <row r="25" spans="1:9" ht="19.95" customHeight="1" x14ac:dyDescent="0.3">
      <c r="A25" s="132" t="s">
        <v>203</v>
      </c>
      <c r="B25" s="76">
        <v>20</v>
      </c>
      <c r="C25" s="76" t="s">
        <v>27</v>
      </c>
      <c r="D25" s="133" t="s">
        <v>204</v>
      </c>
      <c r="E25" s="134">
        <v>1829435656</v>
      </c>
      <c r="F25" s="137">
        <v>1829435656</v>
      </c>
      <c r="G25" s="135">
        <v>264070080.62</v>
      </c>
      <c r="H25" s="135">
        <v>264070080.62</v>
      </c>
      <c r="I25" s="136">
        <v>264070080.62</v>
      </c>
    </row>
    <row r="26" spans="1:9" ht="19.95" customHeight="1" x14ac:dyDescent="0.3">
      <c r="A26" s="132" t="s">
        <v>205</v>
      </c>
      <c r="B26" s="76">
        <v>20</v>
      </c>
      <c r="C26" s="76" t="s">
        <v>27</v>
      </c>
      <c r="D26" s="133" t="s">
        <v>206</v>
      </c>
      <c r="E26" s="134">
        <v>1173474272</v>
      </c>
      <c r="F26" s="137">
        <v>1173474272</v>
      </c>
      <c r="G26" s="135">
        <v>84092230.670000002</v>
      </c>
      <c r="H26" s="135">
        <v>84092230.670000002</v>
      </c>
      <c r="I26" s="136">
        <v>605730.67000000004</v>
      </c>
    </row>
    <row r="27" spans="1:9" ht="19.95" customHeight="1" x14ac:dyDescent="0.3">
      <c r="A27" s="132" t="s">
        <v>207</v>
      </c>
      <c r="B27" s="76">
        <v>20</v>
      </c>
      <c r="C27" s="76" t="s">
        <v>27</v>
      </c>
      <c r="D27" s="133" t="s">
        <v>208</v>
      </c>
      <c r="E27" s="134">
        <v>139065216</v>
      </c>
      <c r="F27" s="137">
        <v>139065216</v>
      </c>
      <c r="G27" s="135">
        <v>10702992.4</v>
      </c>
      <c r="H27" s="135">
        <v>10702992.4</v>
      </c>
      <c r="I27" s="136">
        <v>86592.4</v>
      </c>
    </row>
    <row r="28" spans="1:9" ht="19.95" customHeight="1" x14ac:dyDescent="0.3">
      <c r="A28" s="132" t="s">
        <v>209</v>
      </c>
      <c r="B28" s="76">
        <v>20</v>
      </c>
      <c r="C28" s="76" t="s">
        <v>27</v>
      </c>
      <c r="D28" s="133" t="s">
        <v>210</v>
      </c>
      <c r="E28" s="134">
        <v>880133900</v>
      </c>
      <c r="F28" s="137">
        <v>880133900</v>
      </c>
      <c r="G28" s="135">
        <v>62879592.399999999</v>
      </c>
      <c r="H28" s="135">
        <v>62879592.399999999</v>
      </c>
      <c r="I28" s="136">
        <v>263292.40000000002</v>
      </c>
    </row>
    <row r="29" spans="1:9" ht="19.95" customHeight="1" x14ac:dyDescent="0.3">
      <c r="A29" s="132" t="s">
        <v>211</v>
      </c>
      <c r="B29" s="76">
        <v>20</v>
      </c>
      <c r="C29" s="76" t="s">
        <v>27</v>
      </c>
      <c r="D29" s="133" t="s">
        <v>212</v>
      </c>
      <c r="E29" s="134">
        <v>586825646</v>
      </c>
      <c r="F29" s="137">
        <v>586825646</v>
      </c>
      <c r="G29" s="135">
        <v>41925555.200000003</v>
      </c>
      <c r="H29" s="135">
        <v>41925555.200000003</v>
      </c>
      <c r="I29" s="136">
        <v>175555.20000000001</v>
      </c>
    </row>
    <row r="30" spans="1:9" ht="39.6" customHeight="1" x14ac:dyDescent="0.3">
      <c r="A30" s="126" t="s">
        <v>29</v>
      </c>
      <c r="B30" s="127"/>
      <c r="C30" s="127"/>
      <c r="D30" s="128" t="s">
        <v>30</v>
      </c>
      <c r="E30" s="129">
        <f>+E31+E35+E36</f>
        <v>4958428800</v>
      </c>
      <c r="F30" s="138">
        <f>+F31+F35+F36</f>
        <v>4958428800</v>
      </c>
      <c r="G30" s="138">
        <f>+G31+G35+G36</f>
        <v>310338051.97000003</v>
      </c>
      <c r="H30" s="138">
        <f>+H31+H35+H36</f>
        <v>310338051.97000003</v>
      </c>
      <c r="I30" s="139">
        <f>+I31+I35+I36</f>
        <v>310338051.97000003</v>
      </c>
    </row>
    <row r="31" spans="1:9" ht="22.2" customHeight="1" x14ac:dyDescent="0.3">
      <c r="A31" s="126" t="s">
        <v>213</v>
      </c>
      <c r="B31" s="127"/>
      <c r="C31" s="127"/>
      <c r="D31" s="128" t="s">
        <v>214</v>
      </c>
      <c r="E31" s="129">
        <f>+E32+E33+E34</f>
        <v>2533967406</v>
      </c>
      <c r="F31" s="138">
        <f>+F32+F33+F34</f>
        <v>2533967406</v>
      </c>
      <c r="G31" s="138">
        <f>+G32+G33+G34</f>
        <v>104038108.86</v>
      </c>
      <c r="H31" s="138">
        <f>+H32+H33+H34</f>
        <v>104038108.86</v>
      </c>
      <c r="I31" s="139">
        <f>+I32+I33+I34</f>
        <v>104038108.86</v>
      </c>
    </row>
    <row r="32" spans="1:9" ht="19.95" customHeight="1" x14ac:dyDescent="0.3">
      <c r="A32" s="132" t="s">
        <v>215</v>
      </c>
      <c r="B32" s="76">
        <v>20</v>
      </c>
      <c r="C32" s="76" t="s">
        <v>27</v>
      </c>
      <c r="D32" s="133" t="s">
        <v>216</v>
      </c>
      <c r="E32" s="134">
        <v>1938528095</v>
      </c>
      <c r="F32" s="137">
        <v>1938528095</v>
      </c>
      <c r="G32" s="137">
        <v>78293383.560000002</v>
      </c>
      <c r="H32" s="135">
        <v>78293383.560000002</v>
      </c>
      <c r="I32" s="136">
        <v>78293383.560000002</v>
      </c>
    </row>
    <row r="33" spans="1:9" ht="19.95" customHeight="1" x14ac:dyDescent="0.3">
      <c r="A33" s="132" t="s">
        <v>217</v>
      </c>
      <c r="B33" s="76">
        <v>20</v>
      </c>
      <c r="C33" s="76" t="s">
        <v>27</v>
      </c>
      <c r="D33" s="133" t="s">
        <v>218</v>
      </c>
      <c r="E33" s="134">
        <v>450000000</v>
      </c>
      <c r="F33" s="137">
        <v>450000000</v>
      </c>
      <c r="G33" s="137">
        <v>22433412.23</v>
      </c>
      <c r="H33" s="135">
        <v>22433412.23</v>
      </c>
      <c r="I33" s="136">
        <v>22433412.23</v>
      </c>
    </row>
    <row r="34" spans="1:9" ht="19.95" customHeight="1" x14ac:dyDescent="0.3">
      <c r="A34" s="132" t="s">
        <v>219</v>
      </c>
      <c r="B34" s="76">
        <v>20</v>
      </c>
      <c r="C34" s="76" t="s">
        <v>27</v>
      </c>
      <c r="D34" s="133" t="s">
        <v>220</v>
      </c>
      <c r="E34" s="134">
        <v>145439311</v>
      </c>
      <c r="F34" s="137">
        <v>145439311</v>
      </c>
      <c r="G34" s="135">
        <v>3311313.07</v>
      </c>
      <c r="H34" s="135">
        <v>3311313.07</v>
      </c>
      <c r="I34" s="136">
        <v>3311313.07</v>
      </c>
    </row>
    <row r="35" spans="1:9" ht="19.95" customHeight="1" x14ac:dyDescent="0.3">
      <c r="A35" s="132" t="s">
        <v>31</v>
      </c>
      <c r="B35" s="76">
        <v>20</v>
      </c>
      <c r="C35" s="76" t="s">
        <v>27</v>
      </c>
      <c r="D35" s="133" t="s">
        <v>32</v>
      </c>
      <c r="E35" s="134">
        <v>2308211145</v>
      </c>
      <c r="F35" s="135">
        <v>2308211145</v>
      </c>
      <c r="G35" s="135">
        <v>206299943.11000001</v>
      </c>
      <c r="H35" s="135">
        <v>206299943.11000001</v>
      </c>
      <c r="I35" s="136">
        <v>206299943.11000001</v>
      </c>
    </row>
    <row r="36" spans="1:9" ht="19.95" customHeight="1" x14ac:dyDescent="0.3">
      <c r="A36" s="132" t="s">
        <v>221</v>
      </c>
      <c r="B36" s="76">
        <v>20</v>
      </c>
      <c r="C36" s="76" t="s">
        <v>27</v>
      </c>
      <c r="D36" s="133" t="s">
        <v>222</v>
      </c>
      <c r="E36" s="134">
        <v>116250249</v>
      </c>
      <c r="F36" s="135">
        <v>116250249</v>
      </c>
      <c r="G36" s="135">
        <v>0</v>
      </c>
      <c r="H36" s="135">
        <v>0</v>
      </c>
      <c r="I36" s="136">
        <v>0</v>
      </c>
    </row>
    <row r="37" spans="1:9" ht="43.5" customHeight="1" thickBot="1" x14ac:dyDescent="0.35">
      <c r="A37" s="140" t="s">
        <v>223</v>
      </c>
      <c r="B37" s="141">
        <v>20</v>
      </c>
      <c r="C37" s="141" t="s">
        <v>27</v>
      </c>
      <c r="D37" s="142" t="s">
        <v>224</v>
      </c>
      <c r="E37" s="143">
        <v>3736590000</v>
      </c>
      <c r="F37" s="144">
        <v>0</v>
      </c>
      <c r="G37" s="144">
        <v>0</v>
      </c>
      <c r="H37" s="144">
        <v>0</v>
      </c>
      <c r="I37" s="145">
        <v>0</v>
      </c>
    </row>
    <row r="38" spans="1:9" ht="10.95" customHeight="1" thickBot="1" x14ac:dyDescent="0.35">
      <c r="A38" s="146"/>
      <c r="E38" s="147"/>
      <c r="F38" s="147"/>
      <c r="G38" s="148"/>
      <c r="H38" s="147"/>
      <c r="I38" s="149"/>
    </row>
    <row r="39" spans="1:9" s="102" customFormat="1" ht="18" x14ac:dyDescent="0.3">
      <c r="A39" s="314" t="s">
        <v>0</v>
      </c>
      <c r="B39" s="315"/>
      <c r="C39" s="315"/>
      <c r="D39" s="315"/>
      <c r="E39" s="315"/>
      <c r="F39" s="315"/>
      <c r="G39" s="315"/>
      <c r="H39" s="315"/>
      <c r="I39" s="316"/>
    </row>
    <row r="40" spans="1:9" s="102" customFormat="1" ht="12.6" customHeight="1" x14ac:dyDescent="0.3">
      <c r="A40" s="311" t="s">
        <v>171</v>
      </c>
      <c r="B40" s="312"/>
      <c r="C40" s="312"/>
      <c r="D40" s="312"/>
      <c r="E40" s="312"/>
      <c r="F40" s="312"/>
      <c r="G40" s="312"/>
      <c r="H40" s="312"/>
      <c r="I40" s="313"/>
    </row>
    <row r="41" spans="1:9" ht="18.600000000000001" customHeight="1" x14ac:dyDescent="0.3">
      <c r="A41" s="105" t="s">
        <v>2</v>
      </c>
      <c r="E41" s="150"/>
      <c r="I41" s="104"/>
    </row>
    <row r="42" spans="1:9" ht="13.2" customHeight="1" thickBot="1" x14ac:dyDescent="0.35">
      <c r="A42" s="103" t="s">
        <v>172</v>
      </c>
      <c r="D42" s="100" t="s">
        <v>4</v>
      </c>
      <c r="F42" s="101" t="str">
        <f>F7</f>
        <v>MES:</v>
      </c>
      <c r="G42" s="101" t="str">
        <f>G7</f>
        <v xml:space="preserve">ENERO </v>
      </c>
      <c r="H42" s="101" t="str">
        <f>H7</f>
        <v xml:space="preserve">                                VIGENCIA FISCAL:      2020</v>
      </c>
      <c r="I42" s="104"/>
    </row>
    <row r="43" spans="1:9" ht="35.4" customHeight="1" thickBot="1" x14ac:dyDescent="0.35">
      <c r="A43" s="111" t="s">
        <v>176</v>
      </c>
      <c r="B43" s="112" t="s">
        <v>9</v>
      </c>
      <c r="C43" s="112" t="s">
        <v>10</v>
      </c>
      <c r="D43" s="112" t="s">
        <v>177</v>
      </c>
      <c r="E43" s="113" t="s">
        <v>178</v>
      </c>
      <c r="F43" s="113" t="s">
        <v>179</v>
      </c>
      <c r="G43" s="113" t="s">
        <v>180</v>
      </c>
      <c r="H43" s="113" t="s">
        <v>181</v>
      </c>
      <c r="I43" s="114" t="s">
        <v>182</v>
      </c>
    </row>
    <row r="44" spans="1:9" ht="22.2" customHeight="1" x14ac:dyDescent="0.3">
      <c r="A44" s="151" t="s">
        <v>33</v>
      </c>
      <c r="B44" s="152"/>
      <c r="C44" s="152"/>
      <c r="D44" s="153" t="s">
        <v>34</v>
      </c>
      <c r="E44" s="154">
        <f>+E45+E49</f>
        <v>19419071000</v>
      </c>
      <c r="F44" s="154">
        <f>+F45+F49</f>
        <v>16149873048.719999</v>
      </c>
      <c r="G44" s="154">
        <f>+G45+G49</f>
        <v>14878847157.119999</v>
      </c>
      <c r="H44" s="154">
        <f>+H45+H49</f>
        <v>691412903.25999999</v>
      </c>
      <c r="I44" s="155">
        <f>+I45+I49</f>
        <v>539587744.86000001</v>
      </c>
    </row>
    <row r="45" spans="1:9" ht="22.2" customHeight="1" x14ac:dyDescent="0.3">
      <c r="A45" s="126" t="s">
        <v>35</v>
      </c>
      <c r="B45" s="127"/>
      <c r="C45" s="127"/>
      <c r="D45" s="128" t="s">
        <v>36</v>
      </c>
      <c r="E45" s="130">
        <f>+E46</f>
        <v>20000000</v>
      </c>
      <c r="F45" s="130">
        <f t="shared" ref="E45:I47" si="0">+F46</f>
        <v>0</v>
      </c>
      <c r="G45" s="130">
        <f t="shared" si="0"/>
        <v>0</v>
      </c>
      <c r="H45" s="130">
        <f t="shared" si="0"/>
        <v>0</v>
      </c>
      <c r="I45" s="131">
        <f t="shared" si="0"/>
        <v>0</v>
      </c>
    </row>
    <row r="46" spans="1:9" ht="22.2" customHeight="1" x14ac:dyDescent="0.3">
      <c r="A46" s="126" t="s">
        <v>37</v>
      </c>
      <c r="B46" s="127"/>
      <c r="C46" s="127"/>
      <c r="D46" s="128" t="s">
        <v>38</v>
      </c>
      <c r="E46" s="130">
        <f t="shared" si="0"/>
        <v>20000000</v>
      </c>
      <c r="F46" s="130">
        <f t="shared" si="0"/>
        <v>0</v>
      </c>
      <c r="G46" s="130">
        <f t="shared" si="0"/>
        <v>0</v>
      </c>
      <c r="H46" s="130">
        <f t="shared" si="0"/>
        <v>0</v>
      </c>
      <c r="I46" s="131">
        <f t="shared" si="0"/>
        <v>0</v>
      </c>
    </row>
    <row r="47" spans="1:9" ht="28.2" customHeight="1" x14ac:dyDescent="0.3">
      <c r="A47" s="126" t="s">
        <v>39</v>
      </c>
      <c r="B47" s="76"/>
      <c r="C47" s="76"/>
      <c r="D47" s="128" t="s">
        <v>40</v>
      </c>
      <c r="E47" s="129">
        <f>+E48</f>
        <v>20000000</v>
      </c>
      <c r="F47" s="129">
        <f t="shared" si="0"/>
        <v>0</v>
      </c>
      <c r="G47" s="129">
        <f t="shared" si="0"/>
        <v>0</v>
      </c>
      <c r="H47" s="129">
        <f t="shared" si="0"/>
        <v>0</v>
      </c>
      <c r="I47" s="156">
        <f t="shared" si="0"/>
        <v>0</v>
      </c>
    </row>
    <row r="48" spans="1:9" ht="31.2" customHeight="1" x14ac:dyDescent="0.3">
      <c r="A48" s="132" t="s">
        <v>225</v>
      </c>
      <c r="B48" s="76">
        <v>20</v>
      </c>
      <c r="C48" s="76" t="s">
        <v>27</v>
      </c>
      <c r="D48" s="133" t="s">
        <v>226</v>
      </c>
      <c r="E48" s="135">
        <v>20000000</v>
      </c>
      <c r="F48" s="137">
        <v>0</v>
      </c>
      <c r="G48" s="137">
        <v>0</v>
      </c>
      <c r="H48" s="137">
        <v>0</v>
      </c>
      <c r="I48" s="157">
        <v>0</v>
      </c>
    </row>
    <row r="49" spans="1:9" ht="19.95" customHeight="1" x14ac:dyDescent="0.3">
      <c r="A49" s="126" t="s">
        <v>41</v>
      </c>
      <c r="B49" s="127"/>
      <c r="C49" s="127"/>
      <c r="D49" s="128" t="s">
        <v>42</v>
      </c>
      <c r="E49" s="138">
        <f>+E50+E62</f>
        <v>19399071000</v>
      </c>
      <c r="F49" s="138">
        <f t="shared" ref="F49:I49" si="1">+F50+F62</f>
        <v>16149873048.719999</v>
      </c>
      <c r="G49" s="138">
        <f t="shared" si="1"/>
        <v>14878847157.119999</v>
      </c>
      <c r="H49" s="138">
        <f t="shared" si="1"/>
        <v>691412903.25999999</v>
      </c>
      <c r="I49" s="139">
        <f t="shared" si="1"/>
        <v>539587744.86000001</v>
      </c>
    </row>
    <row r="50" spans="1:9" ht="19.95" customHeight="1" x14ac:dyDescent="0.3">
      <c r="A50" s="126" t="s">
        <v>43</v>
      </c>
      <c r="B50" s="127"/>
      <c r="C50" s="127"/>
      <c r="D50" s="128" t="s">
        <v>44</v>
      </c>
      <c r="E50" s="130">
        <f>+E51+E54+E60</f>
        <v>327776956</v>
      </c>
      <c r="F50" s="130">
        <f t="shared" ref="F50:I50" si="2">+F51+F54+F60</f>
        <v>131713718.13</v>
      </c>
      <c r="G50" s="130">
        <f t="shared" si="2"/>
        <v>131713718.13</v>
      </c>
      <c r="H50" s="130">
        <f t="shared" si="2"/>
        <v>3400641.71</v>
      </c>
      <c r="I50" s="131">
        <f t="shared" si="2"/>
        <v>641.70999999999992</v>
      </c>
    </row>
    <row r="51" spans="1:9" ht="45.6" customHeight="1" x14ac:dyDescent="0.3">
      <c r="A51" s="126" t="s">
        <v>227</v>
      </c>
      <c r="B51" s="76"/>
      <c r="C51" s="76"/>
      <c r="D51" s="128" t="s">
        <v>228</v>
      </c>
      <c r="E51" s="130">
        <f>+E52+E53</f>
        <v>63000000</v>
      </c>
      <c r="F51" s="130">
        <f t="shared" ref="F51:I51" si="3">+F52+F53</f>
        <v>28500009.91</v>
      </c>
      <c r="G51" s="130">
        <f t="shared" si="3"/>
        <v>28500009.91</v>
      </c>
      <c r="H51" s="130">
        <f t="shared" si="3"/>
        <v>2000009.91</v>
      </c>
      <c r="I51" s="131">
        <f t="shared" si="3"/>
        <v>9.91</v>
      </c>
    </row>
    <row r="52" spans="1:9" ht="52.2" customHeight="1" x14ac:dyDescent="0.3">
      <c r="A52" s="132" t="s">
        <v>229</v>
      </c>
      <c r="B52" s="76">
        <v>20</v>
      </c>
      <c r="C52" s="76" t="s">
        <v>27</v>
      </c>
      <c r="D52" s="133" t="s">
        <v>230</v>
      </c>
      <c r="E52" s="135">
        <v>53000000</v>
      </c>
      <c r="F52" s="135">
        <v>28500009.91</v>
      </c>
      <c r="G52" s="135">
        <v>28500009.91</v>
      </c>
      <c r="H52" s="135">
        <v>2000009.91</v>
      </c>
      <c r="I52" s="136">
        <v>9.91</v>
      </c>
    </row>
    <row r="53" spans="1:9" ht="22.2" customHeight="1" x14ac:dyDescent="0.3">
      <c r="A53" s="132" t="s">
        <v>231</v>
      </c>
      <c r="B53" s="76">
        <v>20</v>
      </c>
      <c r="C53" s="76" t="s">
        <v>27</v>
      </c>
      <c r="D53" s="133" t="s">
        <v>232</v>
      </c>
      <c r="E53" s="135">
        <v>10000000</v>
      </c>
      <c r="F53" s="135">
        <v>0</v>
      </c>
      <c r="G53" s="135">
        <v>0</v>
      </c>
      <c r="H53" s="135">
        <v>0</v>
      </c>
      <c r="I53" s="136">
        <v>0</v>
      </c>
    </row>
    <row r="54" spans="1:9" ht="34.950000000000003" customHeight="1" x14ac:dyDescent="0.3">
      <c r="A54" s="158" t="s">
        <v>45</v>
      </c>
      <c r="B54" s="76"/>
      <c r="C54" s="76"/>
      <c r="D54" s="128" t="s">
        <v>46</v>
      </c>
      <c r="E54" s="130">
        <f>+E55+E56+E57+E58+E59</f>
        <v>264426956</v>
      </c>
      <c r="F54" s="130">
        <f t="shared" ref="F54:I54" si="4">+F55+F56+F57+F58+F59</f>
        <v>103213708.22</v>
      </c>
      <c r="G54" s="130">
        <f t="shared" si="4"/>
        <v>103213708.22</v>
      </c>
      <c r="H54" s="130">
        <f t="shared" si="4"/>
        <v>1400631.8</v>
      </c>
      <c r="I54" s="131">
        <f t="shared" si="4"/>
        <v>631.79999999999995</v>
      </c>
    </row>
    <row r="55" spans="1:9" ht="35.4" customHeight="1" x14ac:dyDescent="0.3">
      <c r="A55" s="159" t="s">
        <v>233</v>
      </c>
      <c r="B55" s="76">
        <v>20</v>
      </c>
      <c r="C55" s="76" t="s">
        <v>27</v>
      </c>
      <c r="D55" s="133" t="s">
        <v>234</v>
      </c>
      <c r="E55" s="135">
        <v>141500000</v>
      </c>
      <c r="F55" s="135">
        <v>10900018.859999999</v>
      </c>
      <c r="G55" s="135">
        <v>10900018.859999999</v>
      </c>
      <c r="H55" s="135">
        <v>400018.86</v>
      </c>
      <c r="I55" s="136">
        <v>18.86</v>
      </c>
    </row>
    <row r="56" spans="1:9" ht="35.4" customHeight="1" x14ac:dyDescent="0.3">
      <c r="A56" s="159" t="s">
        <v>235</v>
      </c>
      <c r="B56" s="76">
        <v>20</v>
      </c>
      <c r="C56" s="76" t="s">
        <v>27</v>
      </c>
      <c r="D56" s="133" t="s">
        <v>236</v>
      </c>
      <c r="E56" s="135">
        <v>69486956</v>
      </c>
      <c r="F56" s="135">
        <v>64987026.390000001</v>
      </c>
      <c r="G56" s="135">
        <v>64987026.390000001</v>
      </c>
      <c r="H56" s="135">
        <v>500070.39</v>
      </c>
      <c r="I56" s="136">
        <v>70.39</v>
      </c>
    </row>
    <row r="57" spans="1:9" ht="35.4" customHeight="1" x14ac:dyDescent="0.3">
      <c r="A57" s="159" t="s">
        <v>237</v>
      </c>
      <c r="B57" s="76">
        <v>20</v>
      </c>
      <c r="C57" s="76" t="s">
        <v>27</v>
      </c>
      <c r="D57" s="133" t="s">
        <v>238</v>
      </c>
      <c r="E57" s="135">
        <v>4000000</v>
      </c>
      <c r="F57" s="135">
        <v>1000000.49</v>
      </c>
      <c r="G57" s="135">
        <v>1000000.49</v>
      </c>
      <c r="H57" s="135">
        <v>0</v>
      </c>
      <c r="I57" s="136">
        <v>0</v>
      </c>
    </row>
    <row r="58" spans="1:9" ht="28.95" customHeight="1" x14ac:dyDescent="0.3">
      <c r="A58" s="159" t="s">
        <v>239</v>
      </c>
      <c r="B58" s="76">
        <v>20</v>
      </c>
      <c r="C58" s="76" t="s">
        <v>27</v>
      </c>
      <c r="D58" s="133" t="s">
        <v>240</v>
      </c>
      <c r="E58" s="135">
        <v>1000000</v>
      </c>
      <c r="F58" s="135">
        <v>1000000</v>
      </c>
      <c r="G58" s="135">
        <v>1000000</v>
      </c>
      <c r="H58" s="135">
        <v>0</v>
      </c>
      <c r="I58" s="136">
        <v>0</v>
      </c>
    </row>
    <row r="59" spans="1:9" ht="28.95" customHeight="1" x14ac:dyDescent="0.3">
      <c r="A59" s="159" t="s">
        <v>241</v>
      </c>
      <c r="B59" s="76">
        <v>20</v>
      </c>
      <c r="C59" s="76" t="s">
        <v>27</v>
      </c>
      <c r="D59" s="133" t="s">
        <v>242</v>
      </c>
      <c r="E59" s="135">
        <v>48440000</v>
      </c>
      <c r="F59" s="135">
        <v>25326662.48</v>
      </c>
      <c r="G59" s="135">
        <v>25326662.48</v>
      </c>
      <c r="H59" s="135">
        <v>500542.55</v>
      </c>
      <c r="I59" s="136">
        <v>542.54999999999995</v>
      </c>
    </row>
    <row r="60" spans="1:9" ht="22.2" customHeight="1" x14ac:dyDescent="0.3">
      <c r="A60" s="126" t="s">
        <v>243</v>
      </c>
      <c r="B60" s="76"/>
      <c r="C60" s="76"/>
      <c r="D60" s="128" t="s">
        <v>244</v>
      </c>
      <c r="E60" s="130">
        <f>+E61</f>
        <v>350000</v>
      </c>
      <c r="F60" s="130">
        <f t="shared" ref="F60:I60" si="5">+F61</f>
        <v>0</v>
      </c>
      <c r="G60" s="130">
        <f t="shared" si="5"/>
        <v>0</v>
      </c>
      <c r="H60" s="130">
        <f t="shared" si="5"/>
        <v>0</v>
      </c>
      <c r="I60" s="131">
        <f t="shared" si="5"/>
        <v>0</v>
      </c>
    </row>
    <row r="61" spans="1:9" ht="35.4" customHeight="1" x14ac:dyDescent="0.3">
      <c r="A61" s="132" t="s">
        <v>245</v>
      </c>
      <c r="B61" s="76">
        <v>20</v>
      </c>
      <c r="C61" s="76" t="s">
        <v>27</v>
      </c>
      <c r="D61" s="133" t="s">
        <v>246</v>
      </c>
      <c r="E61" s="135">
        <v>350000</v>
      </c>
      <c r="F61" s="135">
        <v>0</v>
      </c>
      <c r="G61" s="135">
        <v>0</v>
      </c>
      <c r="H61" s="135">
        <v>0</v>
      </c>
      <c r="I61" s="136">
        <v>0</v>
      </c>
    </row>
    <row r="62" spans="1:9" ht="22.2" customHeight="1" x14ac:dyDescent="0.3">
      <c r="A62" s="126" t="s">
        <v>47</v>
      </c>
      <c r="B62" s="76"/>
      <c r="C62" s="76"/>
      <c r="D62" s="128" t="s">
        <v>48</v>
      </c>
      <c r="E62" s="130">
        <f>+E63+E65+E80+E87+E93+E76</f>
        <v>19071294044</v>
      </c>
      <c r="F62" s="130">
        <f>+F63+F65+F80+F87+F93+F76</f>
        <v>16018159330.59</v>
      </c>
      <c r="G62" s="130">
        <f>+G63+G65+G80+G87+G93+G76</f>
        <v>14747133438.99</v>
      </c>
      <c r="H62" s="130">
        <f>+H63+H65+H80+H87+H93+H76</f>
        <v>688012261.54999995</v>
      </c>
      <c r="I62" s="131">
        <f>+I63+I65+I80+I87+I93+I76</f>
        <v>539587103.14999998</v>
      </c>
    </row>
    <row r="63" spans="1:9" ht="22.2" customHeight="1" x14ac:dyDescent="0.3">
      <c r="A63" s="126" t="s">
        <v>49</v>
      </c>
      <c r="B63" s="76"/>
      <c r="C63" s="76"/>
      <c r="D63" s="128" t="s">
        <v>50</v>
      </c>
      <c r="E63" s="130">
        <f>+E64</f>
        <v>3000000</v>
      </c>
      <c r="F63" s="130">
        <f t="shared" ref="F63:I63" si="6">+F64</f>
        <v>115.42</v>
      </c>
      <c r="G63" s="130">
        <f t="shared" si="6"/>
        <v>115.42</v>
      </c>
      <c r="H63" s="130">
        <f t="shared" si="6"/>
        <v>115.42</v>
      </c>
      <c r="I63" s="131">
        <f t="shared" si="6"/>
        <v>115.42</v>
      </c>
    </row>
    <row r="64" spans="1:9" ht="21.6" customHeight="1" x14ac:dyDescent="0.3">
      <c r="A64" s="132" t="s">
        <v>247</v>
      </c>
      <c r="B64" s="76"/>
      <c r="C64" s="76"/>
      <c r="D64" s="133" t="s">
        <v>248</v>
      </c>
      <c r="E64" s="135">
        <v>3000000</v>
      </c>
      <c r="F64" s="135">
        <v>115.42</v>
      </c>
      <c r="G64" s="135">
        <v>115.42</v>
      </c>
      <c r="H64" s="135">
        <v>115.42</v>
      </c>
      <c r="I64" s="136">
        <v>115.42</v>
      </c>
    </row>
    <row r="65" spans="1:9" ht="63.6" customHeight="1" x14ac:dyDescent="0.3">
      <c r="A65" s="126" t="s">
        <v>51</v>
      </c>
      <c r="B65" s="76"/>
      <c r="C65" s="76"/>
      <c r="D65" s="128" t="s">
        <v>52</v>
      </c>
      <c r="E65" s="130">
        <f>+E66+E67+E68+E75</f>
        <v>1021000000</v>
      </c>
      <c r="F65" s="130">
        <f t="shared" ref="F65:I65" si="7">+F66+F67+F68+F75</f>
        <v>393101781.76999998</v>
      </c>
      <c r="G65" s="130">
        <f t="shared" si="7"/>
        <v>46560755.769999996</v>
      </c>
      <c r="H65" s="130">
        <f t="shared" si="7"/>
        <v>26560755.77</v>
      </c>
      <c r="I65" s="131">
        <f t="shared" si="7"/>
        <v>26460755.77</v>
      </c>
    </row>
    <row r="66" spans="1:9" ht="29.4" customHeight="1" x14ac:dyDescent="0.3">
      <c r="A66" s="132" t="s">
        <v>249</v>
      </c>
      <c r="B66" s="76">
        <v>20</v>
      </c>
      <c r="C66" s="76" t="s">
        <v>27</v>
      </c>
      <c r="D66" s="133" t="s">
        <v>250</v>
      </c>
      <c r="E66" s="135">
        <v>20000000</v>
      </c>
      <c r="F66" s="135">
        <v>20000000</v>
      </c>
      <c r="G66" s="135">
        <v>20000000</v>
      </c>
      <c r="H66" s="135">
        <v>0</v>
      </c>
      <c r="I66" s="136">
        <v>0</v>
      </c>
    </row>
    <row r="67" spans="1:9" ht="29.4" customHeight="1" x14ac:dyDescent="0.3">
      <c r="A67" s="132" t="s">
        <v>251</v>
      </c>
      <c r="B67" s="76">
        <v>20</v>
      </c>
      <c r="C67" s="76" t="s">
        <v>27</v>
      </c>
      <c r="D67" s="133" t="s">
        <v>252</v>
      </c>
      <c r="E67" s="135">
        <v>5000000</v>
      </c>
      <c r="F67" s="135">
        <v>100000</v>
      </c>
      <c r="G67" s="135">
        <v>100000</v>
      </c>
      <c r="H67" s="135">
        <v>100000</v>
      </c>
      <c r="I67" s="136">
        <v>0</v>
      </c>
    </row>
    <row r="68" spans="1:9" ht="29.4" customHeight="1" thickBot="1" x14ac:dyDescent="0.35">
      <c r="A68" s="160" t="s">
        <v>253</v>
      </c>
      <c r="B68" s="141">
        <v>20</v>
      </c>
      <c r="C68" s="141" t="s">
        <v>27</v>
      </c>
      <c r="D68" s="161" t="s">
        <v>254</v>
      </c>
      <c r="E68" s="162">
        <v>620000000</v>
      </c>
      <c r="F68" s="162">
        <v>1781.77</v>
      </c>
      <c r="G68" s="162">
        <v>1781.77</v>
      </c>
      <c r="H68" s="162">
        <v>1781.77</v>
      </c>
      <c r="I68" s="163">
        <v>1781.77</v>
      </c>
    </row>
    <row r="69" spans="1:9" ht="16.95" customHeight="1" thickBot="1" x14ac:dyDescent="0.35">
      <c r="A69" s="146"/>
      <c r="E69" s="148"/>
      <c r="F69" s="148"/>
      <c r="G69" s="148"/>
      <c r="H69" s="148"/>
      <c r="I69" s="148"/>
    </row>
    <row r="70" spans="1:9" s="102" customFormat="1" ht="18" x14ac:dyDescent="0.3">
      <c r="A70" s="314" t="s">
        <v>0</v>
      </c>
      <c r="B70" s="315"/>
      <c r="C70" s="315"/>
      <c r="D70" s="315"/>
      <c r="E70" s="315"/>
      <c r="F70" s="315"/>
      <c r="G70" s="315"/>
      <c r="H70" s="315"/>
      <c r="I70" s="316"/>
    </row>
    <row r="71" spans="1:9" s="102" customFormat="1" ht="12.6" customHeight="1" x14ac:dyDescent="0.3">
      <c r="A71" s="311" t="s">
        <v>171</v>
      </c>
      <c r="B71" s="312"/>
      <c r="C71" s="312"/>
      <c r="D71" s="312"/>
      <c r="E71" s="312"/>
      <c r="F71" s="312"/>
      <c r="G71" s="312"/>
      <c r="H71" s="312"/>
      <c r="I71" s="313"/>
    </row>
    <row r="72" spans="1:9" ht="11.4" customHeight="1" x14ac:dyDescent="0.3">
      <c r="A72" s="105" t="s">
        <v>2</v>
      </c>
      <c r="D72" s="164"/>
      <c r="I72" s="104"/>
    </row>
    <row r="73" spans="1:9" ht="15" customHeight="1" thickBot="1" x14ac:dyDescent="0.35">
      <c r="A73" s="106" t="s">
        <v>172</v>
      </c>
      <c r="B73" s="107"/>
      <c r="C73" s="107"/>
      <c r="D73" s="108" t="s">
        <v>4</v>
      </c>
      <c r="E73" s="109"/>
      <c r="F73" s="109" t="str">
        <f>F42</f>
        <v>MES:</v>
      </c>
      <c r="G73" s="109" t="str">
        <f>G7</f>
        <v xml:space="preserve">ENERO </v>
      </c>
      <c r="H73" s="109" t="str">
        <f>H42</f>
        <v xml:space="preserve">                                VIGENCIA FISCAL:      2020</v>
      </c>
      <c r="I73" s="110"/>
    </row>
    <row r="74" spans="1:9" ht="33" customHeight="1" thickBot="1" x14ac:dyDescent="0.35">
      <c r="A74" s="165" t="s">
        <v>176</v>
      </c>
      <c r="B74" s="166" t="s">
        <v>9</v>
      </c>
      <c r="C74" s="166" t="s">
        <v>10</v>
      </c>
      <c r="D74" s="166" t="s">
        <v>177</v>
      </c>
      <c r="E74" s="167" t="s">
        <v>178</v>
      </c>
      <c r="F74" s="167" t="s">
        <v>179</v>
      </c>
      <c r="G74" s="167" t="s">
        <v>180</v>
      </c>
      <c r="H74" s="167" t="s">
        <v>181</v>
      </c>
      <c r="I74" s="168" t="s">
        <v>182</v>
      </c>
    </row>
    <row r="75" spans="1:9" ht="29.4" customHeight="1" x14ac:dyDescent="0.3">
      <c r="A75" s="169" t="s">
        <v>255</v>
      </c>
      <c r="B75" s="170">
        <v>20</v>
      </c>
      <c r="C75" s="170" t="s">
        <v>27</v>
      </c>
      <c r="D75" s="171" t="s">
        <v>256</v>
      </c>
      <c r="E75" s="172">
        <v>376000000</v>
      </c>
      <c r="F75" s="172">
        <v>373000000</v>
      </c>
      <c r="G75" s="172">
        <v>26458974</v>
      </c>
      <c r="H75" s="172">
        <v>26458974</v>
      </c>
      <c r="I75" s="173">
        <v>26458974</v>
      </c>
    </row>
    <row r="76" spans="1:9" ht="46.2" customHeight="1" x14ac:dyDescent="0.3">
      <c r="A76" s="126" t="s">
        <v>53</v>
      </c>
      <c r="B76" s="76"/>
      <c r="C76" s="76"/>
      <c r="D76" s="128" t="s">
        <v>54</v>
      </c>
      <c r="E76" s="130">
        <f>+E77+E78+E79</f>
        <v>9171983000</v>
      </c>
      <c r="F76" s="130">
        <f t="shared" ref="F76:I76" si="8">+F77+F78+F79</f>
        <v>8500311392.3699999</v>
      </c>
      <c r="G76" s="130">
        <f t="shared" si="8"/>
        <v>7850311392.3699999</v>
      </c>
      <c r="H76" s="130">
        <f t="shared" si="8"/>
        <v>507466142.93000001</v>
      </c>
      <c r="I76" s="131">
        <f t="shared" si="8"/>
        <v>507466142.93000001</v>
      </c>
    </row>
    <row r="77" spans="1:9" ht="18.75" customHeight="1" x14ac:dyDescent="0.3">
      <c r="A77" s="132" t="s">
        <v>257</v>
      </c>
      <c r="B77" s="76">
        <v>20</v>
      </c>
      <c r="C77" s="76" t="s">
        <v>27</v>
      </c>
      <c r="D77" s="133" t="s">
        <v>258</v>
      </c>
      <c r="E77" s="135">
        <v>1715983000</v>
      </c>
      <c r="F77" s="135">
        <v>1715983000</v>
      </c>
      <c r="G77" s="135">
        <v>1715983000</v>
      </c>
      <c r="H77" s="135">
        <v>6976350</v>
      </c>
      <c r="I77" s="136">
        <v>6976350</v>
      </c>
    </row>
    <row r="78" spans="1:9" ht="18.75" customHeight="1" x14ac:dyDescent="0.3">
      <c r="A78" s="132" t="s">
        <v>259</v>
      </c>
      <c r="B78" s="76">
        <v>20</v>
      </c>
      <c r="C78" s="76" t="s">
        <v>27</v>
      </c>
      <c r="D78" s="133" t="s">
        <v>260</v>
      </c>
      <c r="E78" s="135">
        <v>7450000000</v>
      </c>
      <c r="F78" s="135">
        <v>6778328392.3699999</v>
      </c>
      <c r="G78" s="135">
        <v>6128328392.3699999</v>
      </c>
      <c r="H78" s="135">
        <v>500489792.93000001</v>
      </c>
      <c r="I78" s="136">
        <v>500489792.93000001</v>
      </c>
    </row>
    <row r="79" spans="1:9" ht="39" customHeight="1" x14ac:dyDescent="0.3">
      <c r="A79" s="132" t="s">
        <v>261</v>
      </c>
      <c r="B79" s="76">
        <v>20</v>
      </c>
      <c r="C79" s="76" t="s">
        <v>27</v>
      </c>
      <c r="D79" s="133" t="s">
        <v>262</v>
      </c>
      <c r="E79" s="135">
        <v>6000000</v>
      </c>
      <c r="F79" s="135">
        <v>6000000</v>
      </c>
      <c r="G79" s="135">
        <v>6000000</v>
      </c>
      <c r="H79" s="135">
        <v>0</v>
      </c>
      <c r="I79" s="136">
        <v>0</v>
      </c>
    </row>
    <row r="80" spans="1:9" ht="38.4" customHeight="1" x14ac:dyDescent="0.3">
      <c r="A80" s="126" t="s">
        <v>55</v>
      </c>
      <c r="B80" s="76"/>
      <c r="C80" s="76"/>
      <c r="D80" s="128" t="s">
        <v>56</v>
      </c>
      <c r="E80" s="130">
        <f>SUM(E81:E86)</f>
        <v>8229021044</v>
      </c>
      <c r="F80" s="130">
        <f t="shared" ref="F80:I80" si="9">SUM(F81:F86)</f>
        <v>6971745985.9700003</v>
      </c>
      <c r="G80" s="130">
        <f t="shared" si="9"/>
        <v>6850252079.3699999</v>
      </c>
      <c r="H80" s="130">
        <f t="shared" si="9"/>
        <v>153976151.37</v>
      </c>
      <c r="I80" s="131">
        <f t="shared" si="9"/>
        <v>5650992.9699999997</v>
      </c>
    </row>
    <row r="81" spans="1:10" ht="30.6" customHeight="1" x14ac:dyDescent="0.3">
      <c r="A81" s="132" t="s">
        <v>263</v>
      </c>
      <c r="B81" s="76">
        <v>20</v>
      </c>
      <c r="C81" s="76" t="s">
        <v>27</v>
      </c>
      <c r="D81" s="133" t="s">
        <v>264</v>
      </c>
      <c r="E81" s="135">
        <v>2132261800</v>
      </c>
      <c r="F81" s="135">
        <v>1886237548.3900001</v>
      </c>
      <c r="G81" s="135">
        <v>1886237548.3900001</v>
      </c>
      <c r="H81" s="135">
        <v>25037548.390000001</v>
      </c>
      <c r="I81" s="136">
        <v>15148.39</v>
      </c>
    </row>
    <row r="82" spans="1:10" ht="39" customHeight="1" x14ac:dyDescent="0.3">
      <c r="A82" s="132" t="s">
        <v>265</v>
      </c>
      <c r="B82" s="76">
        <v>20</v>
      </c>
      <c r="C82" s="76" t="s">
        <v>27</v>
      </c>
      <c r="D82" s="133" t="s">
        <v>266</v>
      </c>
      <c r="E82" s="135">
        <v>3626100116</v>
      </c>
      <c r="F82" s="135">
        <v>2846849472.6599998</v>
      </c>
      <c r="G82" s="135">
        <v>2797811258.6599998</v>
      </c>
      <c r="H82" s="135">
        <v>99298058.659999996</v>
      </c>
      <c r="I82" s="136">
        <v>1075658.6599999999</v>
      </c>
    </row>
    <row r="83" spans="1:10" ht="39" customHeight="1" x14ac:dyDescent="0.3">
      <c r="A83" s="132" t="s">
        <v>267</v>
      </c>
      <c r="B83" s="76">
        <v>20</v>
      </c>
      <c r="C83" s="76" t="s">
        <v>27</v>
      </c>
      <c r="D83" s="133" t="s">
        <v>268</v>
      </c>
      <c r="E83" s="135">
        <v>425625000</v>
      </c>
      <c r="F83" s="135">
        <v>425625000</v>
      </c>
      <c r="G83" s="135">
        <v>353169307.39999998</v>
      </c>
      <c r="H83" s="135">
        <v>5544307.4000000004</v>
      </c>
      <c r="I83" s="136">
        <v>4557949</v>
      </c>
    </row>
    <row r="84" spans="1:10" ht="27.6" customHeight="1" x14ac:dyDescent="0.3">
      <c r="A84" s="132" t="s">
        <v>269</v>
      </c>
      <c r="B84" s="76">
        <v>20</v>
      </c>
      <c r="C84" s="76" t="s">
        <v>27</v>
      </c>
      <c r="D84" s="133" t="s">
        <v>270</v>
      </c>
      <c r="E84" s="135">
        <v>1302319148</v>
      </c>
      <c r="F84" s="135">
        <v>1149318757.74</v>
      </c>
      <c r="G84" s="135">
        <v>1149318757.74</v>
      </c>
      <c r="H84" s="135">
        <v>23096009.739999998</v>
      </c>
      <c r="I84" s="136">
        <v>2009.74</v>
      </c>
    </row>
    <row r="85" spans="1:10" ht="39" customHeight="1" x14ac:dyDescent="0.3">
      <c r="A85" s="132" t="s">
        <v>271</v>
      </c>
      <c r="B85" s="76">
        <v>20</v>
      </c>
      <c r="C85" s="76" t="s">
        <v>27</v>
      </c>
      <c r="D85" s="133" t="s">
        <v>272</v>
      </c>
      <c r="E85" s="135">
        <v>238907892</v>
      </c>
      <c r="F85" s="135">
        <v>159908119.18000001</v>
      </c>
      <c r="G85" s="135">
        <v>159908119.18000001</v>
      </c>
      <c r="H85" s="135">
        <v>1000227.18</v>
      </c>
      <c r="I85" s="136">
        <v>227.18</v>
      </c>
    </row>
    <row r="86" spans="1:10" ht="53.4" customHeight="1" x14ac:dyDescent="0.3">
      <c r="A86" s="132" t="s">
        <v>273</v>
      </c>
      <c r="B86" s="76">
        <v>20</v>
      </c>
      <c r="C86" s="76" t="s">
        <v>27</v>
      </c>
      <c r="D86" s="133" t="s">
        <v>274</v>
      </c>
      <c r="E86" s="135">
        <v>503807088</v>
      </c>
      <c r="F86" s="135">
        <v>503807088</v>
      </c>
      <c r="G86" s="135">
        <v>503807088</v>
      </c>
      <c r="H86" s="135">
        <v>0</v>
      </c>
      <c r="I86" s="136">
        <v>0</v>
      </c>
    </row>
    <row r="87" spans="1:10" ht="31.95" customHeight="1" x14ac:dyDescent="0.3">
      <c r="A87" s="126" t="s">
        <v>57</v>
      </c>
      <c r="B87" s="76"/>
      <c r="C87" s="76"/>
      <c r="D87" s="128" t="s">
        <v>58</v>
      </c>
      <c r="E87" s="130">
        <f>SUM(E88:E92)</f>
        <v>611290000</v>
      </c>
      <c r="F87" s="130">
        <f t="shared" ref="F87:I87" si="10">SUM(F88:F92)</f>
        <v>153000055.06</v>
      </c>
      <c r="G87" s="130">
        <f t="shared" si="10"/>
        <v>9096.06</v>
      </c>
      <c r="H87" s="130">
        <f t="shared" si="10"/>
        <v>9096.06</v>
      </c>
      <c r="I87" s="131">
        <f t="shared" si="10"/>
        <v>9096.06</v>
      </c>
    </row>
    <row r="88" spans="1:10" ht="33" customHeight="1" x14ac:dyDescent="0.3">
      <c r="A88" s="132" t="s">
        <v>275</v>
      </c>
      <c r="B88" s="76">
        <v>20</v>
      </c>
      <c r="C88" s="76" t="s">
        <v>27</v>
      </c>
      <c r="D88" s="133" t="s">
        <v>276</v>
      </c>
      <c r="E88" s="135">
        <v>250000000</v>
      </c>
      <c r="F88" s="135">
        <v>150000000</v>
      </c>
      <c r="G88" s="135">
        <v>0</v>
      </c>
      <c r="H88" s="135">
        <v>0</v>
      </c>
      <c r="I88" s="136">
        <v>0</v>
      </c>
    </row>
    <row r="89" spans="1:10" ht="33" customHeight="1" x14ac:dyDescent="0.3">
      <c r="A89" s="132" t="s">
        <v>277</v>
      </c>
      <c r="B89" s="76">
        <v>20</v>
      </c>
      <c r="C89" s="76" t="s">
        <v>27</v>
      </c>
      <c r="D89" s="133" t="s">
        <v>278</v>
      </c>
      <c r="E89" s="135">
        <v>63290000</v>
      </c>
      <c r="F89" s="135">
        <v>55.06</v>
      </c>
      <c r="G89" s="135">
        <v>55.06</v>
      </c>
      <c r="H89" s="135">
        <v>55.06</v>
      </c>
      <c r="I89" s="136">
        <v>55.06</v>
      </c>
    </row>
    <row r="90" spans="1:10" ht="51" customHeight="1" x14ac:dyDescent="0.3">
      <c r="A90" s="132" t="s">
        <v>279</v>
      </c>
      <c r="B90" s="76">
        <v>20</v>
      </c>
      <c r="C90" s="76" t="s">
        <v>27</v>
      </c>
      <c r="D90" s="133" t="s">
        <v>280</v>
      </c>
      <c r="E90" s="135">
        <v>3000000</v>
      </c>
      <c r="F90" s="135">
        <v>3000000</v>
      </c>
      <c r="G90" s="135">
        <v>9041</v>
      </c>
      <c r="H90" s="135">
        <v>9041</v>
      </c>
      <c r="I90" s="136">
        <v>9041</v>
      </c>
    </row>
    <row r="91" spans="1:10" ht="33" customHeight="1" x14ac:dyDescent="0.3">
      <c r="A91" s="132" t="s">
        <v>281</v>
      </c>
      <c r="B91" s="76">
        <v>20</v>
      </c>
      <c r="C91" s="76" t="s">
        <v>27</v>
      </c>
      <c r="D91" s="133" t="s">
        <v>282</v>
      </c>
      <c r="E91" s="135">
        <v>270000000</v>
      </c>
      <c r="F91" s="135">
        <v>0</v>
      </c>
      <c r="G91" s="135">
        <v>0</v>
      </c>
      <c r="H91" s="135">
        <v>0</v>
      </c>
      <c r="I91" s="136">
        <v>0</v>
      </c>
    </row>
    <row r="92" spans="1:10" ht="33" customHeight="1" x14ac:dyDescent="0.3">
      <c r="A92" s="132" t="s">
        <v>283</v>
      </c>
      <c r="B92" s="76">
        <v>20</v>
      </c>
      <c r="C92" s="76" t="s">
        <v>27</v>
      </c>
      <c r="D92" s="133" t="s">
        <v>284</v>
      </c>
      <c r="E92" s="135">
        <v>25000000</v>
      </c>
      <c r="F92" s="135">
        <v>0</v>
      </c>
      <c r="G92" s="135">
        <v>0</v>
      </c>
      <c r="H92" s="135">
        <v>0</v>
      </c>
      <c r="I92" s="136">
        <v>0</v>
      </c>
    </row>
    <row r="93" spans="1:10" ht="25.95" customHeight="1" x14ac:dyDescent="0.3">
      <c r="A93" s="126" t="s">
        <v>59</v>
      </c>
      <c r="B93" s="76">
        <v>20</v>
      </c>
      <c r="C93" s="76" t="s">
        <v>27</v>
      </c>
      <c r="D93" s="128" t="s">
        <v>60</v>
      </c>
      <c r="E93" s="130">
        <v>35000000</v>
      </c>
      <c r="F93" s="130">
        <v>0</v>
      </c>
      <c r="G93" s="130">
        <v>0</v>
      </c>
      <c r="H93" s="130">
        <v>0</v>
      </c>
      <c r="I93" s="131">
        <v>0</v>
      </c>
    </row>
    <row r="94" spans="1:10" ht="18.75" customHeight="1" x14ac:dyDescent="0.3">
      <c r="A94" s="126" t="s">
        <v>63</v>
      </c>
      <c r="B94" s="127"/>
      <c r="C94" s="127"/>
      <c r="D94" s="128" t="s">
        <v>64</v>
      </c>
      <c r="E94" s="130">
        <f>+E95+E106+E107</f>
        <v>29698508000</v>
      </c>
      <c r="F94" s="130">
        <f>+F95+F106+F107</f>
        <v>1745028893.6700001</v>
      </c>
      <c r="G94" s="130">
        <f>+G95+G106+G107</f>
        <v>1129740382.4100001</v>
      </c>
      <c r="H94" s="130">
        <f>+H95+H106+H107</f>
        <v>8700382.4100000001</v>
      </c>
      <c r="I94" s="131">
        <f>+I95+I106+I107</f>
        <v>8700382.4100000001</v>
      </c>
      <c r="J94" s="174"/>
    </row>
    <row r="95" spans="1:10" ht="18.75" customHeight="1" x14ac:dyDescent="0.3">
      <c r="A95" s="126" t="s">
        <v>285</v>
      </c>
      <c r="B95" s="127"/>
      <c r="C95" s="127"/>
      <c r="D95" s="128" t="s">
        <v>286</v>
      </c>
      <c r="E95" s="130">
        <f t="shared" ref="E95:I96" si="11">+E96</f>
        <v>188000000</v>
      </c>
      <c r="F95" s="130">
        <f t="shared" si="11"/>
        <v>188000000</v>
      </c>
      <c r="G95" s="130">
        <f t="shared" si="11"/>
        <v>8671488.7400000002</v>
      </c>
      <c r="H95" s="130">
        <f t="shared" si="11"/>
        <v>8671488.7400000002</v>
      </c>
      <c r="I95" s="131">
        <f t="shared" si="11"/>
        <v>8671488.7400000002</v>
      </c>
    </row>
    <row r="96" spans="1:10" ht="30.6" customHeight="1" x14ac:dyDescent="0.3">
      <c r="A96" s="126" t="s">
        <v>287</v>
      </c>
      <c r="B96" s="127"/>
      <c r="C96" s="127"/>
      <c r="D96" s="128" t="s">
        <v>288</v>
      </c>
      <c r="E96" s="130">
        <f t="shared" si="11"/>
        <v>188000000</v>
      </c>
      <c r="F96" s="130">
        <f t="shared" si="11"/>
        <v>188000000</v>
      </c>
      <c r="G96" s="130">
        <f t="shared" si="11"/>
        <v>8671488.7400000002</v>
      </c>
      <c r="H96" s="130">
        <f t="shared" si="11"/>
        <v>8671488.7400000002</v>
      </c>
      <c r="I96" s="131">
        <f t="shared" si="11"/>
        <v>8671488.7400000002</v>
      </c>
    </row>
    <row r="97" spans="1:9" ht="30" customHeight="1" x14ac:dyDescent="0.3">
      <c r="A97" s="126" t="s">
        <v>289</v>
      </c>
      <c r="B97" s="127"/>
      <c r="C97" s="127"/>
      <c r="D97" s="128" t="s">
        <v>290</v>
      </c>
      <c r="E97" s="130">
        <f>+E98+E105</f>
        <v>188000000</v>
      </c>
      <c r="F97" s="130">
        <f t="shared" ref="F97:I97" si="12">+F98+F105</f>
        <v>188000000</v>
      </c>
      <c r="G97" s="130">
        <f t="shared" si="12"/>
        <v>8671488.7400000002</v>
      </c>
      <c r="H97" s="130">
        <f t="shared" si="12"/>
        <v>8671488.7400000002</v>
      </c>
      <c r="I97" s="131">
        <f t="shared" si="12"/>
        <v>8671488.7400000002</v>
      </c>
    </row>
    <row r="98" spans="1:9" ht="25.95" customHeight="1" thickBot="1" x14ac:dyDescent="0.35">
      <c r="A98" s="160" t="s">
        <v>291</v>
      </c>
      <c r="B98" s="141">
        <v>20</v>
      </c>
      <c r="C98" s="141" t="s">
        <v>27</v>
      </c>
      <c r="D98" s="161" t="s">
        <v>292</v>
      </c>
      <c r="E98" s="162">
        <v>38960000</v>
      </c>
      <c r="F98" s="162">
        <v>38960000</v>
      </c>
      <c r="G98" s="162">
        <v>7985160.1600000001</v>
      </c>
      <c r="H98" s="162">
        <v>7985160.1600000001</v>
      </c>
      <c r="I98" s="163">
        <v>7985160.1600000001</v>
      </c>
    </row>
    <row r="99" spans="1:9" ht="12" customHeight="1" thickBot="1" x14ac:dyDescent="0.35">
      <c r="A99" s="175"/>
      <c r="B99" s="176"/>
      <c r="C99" s="176"/>
      <c r="E99" s="147"/>
      <c r="F99" s="147"/>
      <c r="G99" s="147"/>
      <c r="H99" s="147"/>
      <c r="I99" s="147"/>
    </row>
    <row r="100" spans="1:9" s="102" customFormat="1" ht="18" x14ac:dyDescent="0.3">
      <c r="A100" s="314" t="s">
        <v>0</v>
      </c>
      <c r="B100" s="315"/>
      <c r="C100" s="315"/>
      <c r="D100" s="315"/>
      <c r="E100" s="315"/>
      <c r="F100" s="315"/>
      <c r="G100" s="315"/>
      <c r="H100" s="315"/>
      <c r="I100" s="316"/>
    </row>
    <row r="101" spans="1:9" s="102" customFormat="1" ht="12.6" customHeight="1" x14ac:dyDescent="0.3">
      <c r="A101" s="311" t="s">
        <v>171</v>
      </c>
      <c r="B101" s="312"/>
      <c r="C101" s="312"/>
      <c r="D101" s="312"/>
      <c r="E101" s="312"/>
      <c r="F101" s="312"/>
      <c r="G101" s="312"/>
      <c r="H101" s="312"/>
      <c r="I101" s="313"/>
    </row>
    <row r="102" spans="1:9" ht="11.4" customHeight="1" x14ac:dyDescent="0.3">
      <c r="A102" s="105" t="s">
        <v>2</v>
      </c>
      <c r="D102" s="164"/>
      <c r="I102" s="104"/>
    </row>
    <row r="103" spans="1:9" ht="15" customHeight="1" thickBot="1" x14ac:dyDescent="0.35">
      <c r="A103" s="106" t="s">
        <v>172</v>
      </c>
      <c r="B103" s="107"/>
      <c r="C103" s="107"/>
      <c r="D103" s="108" t="s">
        <v>4</v>
      </c>
      <c r="E103" s="109"/>
      <c r="F103" s="109" t="str">
        <f>F73</f>
        <v>MES:</v>
      </c>
      <c r="G103" s="109" t="str">
        <f>G42</f>
        <v xml:space="preserve">ENERO </v>
      </c>
      <c r="H103" s="109" t="str">
        <f>H73</f>
        <v xml:space="preserve">                                VIGENCIA FISCAL:      2020</v>
      </c>
      <c r="I103" s="110"/>
    </row>
    <row r="104" spans="1:9" ht="33" customHeight="1" thickBot="1" x14ac:dyDescent="0.35">
      <c r="A104" s="111" t="s">
        <v>176</v>
      </c>
      <c r="B104" s="112" t="s">
        <v>9</v>
      </c>
      <c r="C104" s="112" t="s">
        <v>10</v>
      </c>
      <c r="D104" s="112" t="s">
        <v>177</v>
      </c>
      <c r="E104" s="113" t="s">
        <v>178</v>
      </c>
      <c r="F104" s="113" t="s">
        <v>179</v>
      </c>
      <c r="G104" s="113" t="s">
        <v>180</v>
      </c>
      <c r="H104" s="113" t="s">
        <v>181</v>
      </c>
      <c r="I104" s="114" t="s">
        <v>182</v>
      </c>
    </row>
    <row r="105" spans="1:9" ht="28.2" customHeight="1" x14ac:dyDescent="0.3">
      <c r="A105" s="177" t="s">
        <v>293</v>
      </c>
      <c r="B105" s="178">
        <v>20</v>
      </c>
      <c r="C105" s="178" t="s">
        <v>27</v>
      </c>
      <c r="D105" s="179" t="s">
        <v>294</v>
      </c>
      <c r="E105" s="180">
        <v>149040000</v>
      </c>
      <c r="F105" s="180">
        <v>149040000</v>
      </c>
      <c r="G105" s="180">
        <v>686328.58</v>
      </c>
      <c r="H105" s="180">
        <v>686328.58</v>
      </c>
      <c r="I105" s="181">
        <v>686328.58</v>
      </c>
    </row>
    <row r="106" spans="1:9" ht="46.2" customHeight="1" x14ac:dyDescent="0.3">
      <c r="A106" s="126" t="s">
        <v>295</v>
      </c>
      <c r="B106" s="76">
        <v>20</v>
      </c>
      <c r="C106" s="76" t="s">
        <v>27</v>
      </c>
      <c r="D106" s="128" t="s">
        <v>296</v>
      </c>
      <c r="E106" s="130">
        <v>746182000</v>
      </c>
      <c r="F106" s="130">
        <v>0</v>
      </c>
      <c r="G106" s="130">
        <v>0</v>
      </c>
      <c r="H106" s="130">
        <v>0</v>
      </c>
      <c r="I106" s="131">
        <v>0</v>
      </c>
    </row>
    <row r="107" spans="1:9" ht="25.95" customHeight="1" x14ac:dyDescent="0.3">
      <c r="A107" s="126" t="s">
        <v>65</v>
      </c>
      <c r="B107" s="127"/>
      <c r="C107" s="127"/>
      <c r="D107" s="128" t="s">
        <v>66</v>
      </c>
      <c r="E107" s="130">
        <f>+E108</f>
        <v>28764326000</v>
      </c>
      <c r="F107" s="130">
        <f t="shared" ref="F107:I107" si="13">+F108</f>
        <v>1557028893.6700001</v>
      </c>
      <c r="G107" s="130">
        <f t="shared" si="13"/>
        <v>1121068893.6700001</v>
      </c>
      <c r="H107" s="130">
        <f t="shared" si="13"/>
        <v>28893.67</v>
      </c>
      <c r="I107" s="131">
        <f t="shared" si="13"/>
        <v>28893.67</v>
      </c>
    </row>
    <row r="108" spans="1:9" ht="25.95" customHeight="1" x14ac:dyDescent="0.3">
      <c r="A108" s="126" t="s">
        <v>67</v>
      </c>
      <c r="B108" s="127"/>
      <c r="C108" s="127"/>
      <c r="D108" s="128" t="s">
        <v>68</v>
      </c>
      <c r="E108" s="130">
        <f>+E109+E110+E111</f>
        <v>28764326000</v>
      </c>
      <c r="F108" s="130">
        <f t="shared" ref="F108:I108" si="14">+F109+F110+F111</f>
        <v>1557028893.6700001</v>
      </c>
      <c r="G108" s="130">
        <f t="shared" si="14"/>
        <v>1121068893.6700001</v>
      </c>
      <c r="H108" s="130">
        <f t="shared" si="14"/>
        <v>28893.67</v>
      </c>
      <c r="I108" s="131">
        <f t="shared" si="14"/>
        <v>28893.67</v>
      </c>
    </row>
    <row r="109" spans="1:9" ht="25.95" customHeight="1" x14ac:dyDescent="0.3">
      <c r="A109" s="132" t="s">
        <v>69</v>
      </c>
      <c r="B109" s="76">
        <v>20</v>
      </c>
      <c r="C109" s="76" t="s">
        <v>27</v>
      </c>
      <c r="D109" s="133" t="s">
        <v>70</v>
      </c>
      <c r="E109" s="135">
        <v>22415378000</v>
      </c>
      <c r="F109" s="135">
        <v>0</v>
      </c>
      <c r="G109" s="135">
        <v>0</v>
      </c>
      <c r="H109" s="135">
        <v>0</v>
      </c>
      <c r="I109" s="136">
        <v>0</v>
      </c>
    </row>
    <row r="110" spans="1:9" ht="18.75" customHeight="1" x14ac:dyDescent="0.3">
      <c r="A110" s="132" t="s">
        <v>297</v>
      </c>
      <c r="B110" s="76">
        <v>20</v>
      </c>
      <c r="C110" s="76" t="s">
        <v>27</v>
      </c>
      <c r="D110" s="133" t="s">
        <v>298</v>
      </c>
      <c r="E110" s="135">
        <v>557230000</v>
      </c>
      <c r="F110" s="135">
        <v>0</v>
      </c>
      <c r="G110" s="135">
        <v>0</v>
      </c>
      <c r="H110" s="135">
        <v>0</v>
      </c>
      <c r="I110" s="136">
        <v>0</v>
      </c>
    </row>
    <row r="111" spans="1:9" ht="18.75" customHeight="1" x14ac:dyDescent="0.3">
      <c r="A111" s="132" t="s">
        <v>299</v>
      </c>
      <c r="B111" s="76">
        <v>20</v>
      </c>
      <c r="C111" s="76" t="s">
        <v>27</v>
      </c>
      <c r="D111" s="133" t="s">
        <v>300</v>
      </c>
      <c r="E111" s="135">
        <v>5791718000</v>
      </c>
      <c r="F111" s="135">
        <v>1557028893.6700001</v>
      </c>
      <c r="G111" s="135">
        <v>1121068893.6700001</v>
      </c>
      <c r="H111" s="135">
        <v>28893.67</v>
      </c>
      <c r="I111" s="136">
        <v>28893.67</v>
      </c>
    </row>
    <row r="112" spans="1:9" ht="30.6" customHeight="1" x14ac:dyDescent="0.3">
      <c r="A112" s="126" t="s">
        <v>301</v>
      </c>
      <c r="B112" s="127"/>
      <c r="C112" s="127"/>
      <c r="D112" s="128" t="s">
        <v>302</v>
      </c>
      <c r="E112" s="130">
        <f>+E113</f>
        <v>3683280000</v>
      </c>
      <c r="F112" s="130">
        <f>+F113</f>
        <v>702488100</v>
      </c>
      <c r="G112" s="130">
        <f>+G113</f>
        <v>702488100</v>
      </c>
      <c r="H112" s="130">
        <f>+H113</f>
        <v>702488100</v>
      </c>
      <c r="I112" s="131">
        <f>+I113</f>
        <v>702488100</v>
      </c>
    </row>
    <row r="113" spans="1:9" ht="22.2" customHeight="1" x14ac:dyDescent="0.3">
      <c r="A113" s="126" t="s">
        <v>303</v>
      </c>
      <c r="B113" s="127"/>
      <c r="C113" s="127"/>
      <c r="D113" s="128" t="s">
        <v>304</v>
      </c>
      <c r="E113" s="130">
        <f t="shared" ref="E113:I113" si="15">+E114</f>
        <v>3683280000</v>
      </c>
      <c r="F113" s="130">
        <f t="shared" si="15"/>
        <v>702488100</v>
      </c>
      <c r="G113" s="130">
        <f t="shared" si="15"/>
        <v>702488100</v>
      </c>
      <c r="H113" s="130">
        <f t="shared" si="15"/>
        <v>702488100</v>
      </c>
      <c r="I113" s="131">
        <f t="shared" si="15"/>
        <v>702488100</v>
      </c>
    </row>
    <row r="114" spans="1:9" ht="22.2" customHeight="1" thickBot="1" x14ac:dyDescent="0.35">
      <c r="A114" s="182" t="s">
        <v>305</v>
      </c>
      <c r="B114" s="183">
        <v>20</v>
      </c>
      <c r="C114" s="183" t="s">
        <v>27</v>
      </c>
      <c r="D114" s="184" t="s">
        <v>306</v>
      </c>
      <c r="E114" s="185">
        <v>3683280000</v>
      </c>
      <c r="F114" s="185">
        <v>702488100</v>
      </c>
      <c r="G114" s="185">
        <v>702488100</v>
      </c>
      <c r="H114" s="185">
        <v>702488100</v>
      </c>
      <c r="I114" s="186">
        <v>702488100</v>
      </c>
    </row>
    <row r="115" spans="1:9" ht="26.25" customHeight="1" thickBot="1" x14ac:dyDescent="0.35">
      <c r="A115" s="187" t="s">
        <v>307</v>
      </c>
      <c r="B115" s="188"/>
      <c r="C115" s="188"/>
      <c r="D115" s="189" t="s">
        <v>308</v>
      </c>
      <c r="E115" s="190">
        <f>+E116</f>
        <v>896061000000</v>
      </c>
      <c r="F115" s="190">
        <f>+F116</f>
        <v>0</v>
      </c>
      <c r="G115" s="190">
        <f>+G116</f>
        <v>0</v>
      </c>
      <c r="H115" s="190">
        <f>+H116</f>
        <v>0</v>
      </c>
      <c r="I115" s="191">
        <f>+I116</f>
        <v>0</v>
      </c>
    </row>
    <row r="116" spans="1:9" ht="22.2" customHeight="1" x14ac:dyDescent="0.3">
      <c r="A116" s="151" t="s">
        <v>309</v>
      </c>
      <c r="B116" s="152"/>
      <c r="C116" s="152"/>
      <c r="D116" s="153" t="s">
        <v>310</v>
      </c>
      <c r="E116" s="192">
        <f>+E117+E120</f>
        <v>896061000000</v>
      </c>
      <c r="F116" s="192">
        <f>+F117+F120</f>
        <v>0</v>
      </c>
      <c r="G116" s="192">
        <f>+G117+G120</f>
        <v>0</v>
      </c>
      <c r="H116" s="192">
        <f>+H117+H120</f>
        <v>0</v>
      </c>
      <c r="I116" s="193">
        <f>+I117+I120</f>
        <v>0</v>
      </c>
    </row>
    <row r="117" spans="1:9" ht="22.2" customHeight="1" x14ac:dyDescent="0.3">
      <c r="A117" s="126" t="s">
        <v>311</v>
      </c>
      <c r="B117" s="127"/>
      <c r="C117" s="127"/>
      <c r="D117" s="128" t="s">
        <v>312</v>
      </c>
      <c r="E117" s="194">
        <f t="shared" ref="E117:I118" si="16">+E118</f>
        <v>123061000000</v>
      </c>
      <c r="F117" s="194">
        <f t="shared" si="16"/>
        <v>0</v>
      </c>
      <c r="G117" s="194">
        <f t="shared" si="16"/>
        <v>0</v>
      </c>
      <c r="H117" s="194">
        <f t="shared" si="16"/>
        <v>0</v>
      </c>
      <c r="I117" s="195">
        <f t="shared" si="16"/>
        <v>0</v>
      </c>
    </row>
    <row r="118" spans="1:9" ht="22.2" customHeight="1" x14ac:dyDescent="0.3">
      <c r="A118" s="126" t="s">
        <v>313</v>
      </c>
      <c r="B118" s="127"/>
      <c r="C118" s="127"/>
      <c r="D118" s="128" t="s">
        <v>314</v>
      </c>
      <c r="E118" s="194">
        <f t="shared" si="16"/>
        <v>123061000000</v>
      </c>
      <c r="F118" s="194">
        <f t="shared" si="16"/>
        <v>0</v>
      </c>
      <c r="G118" s="194">
        <f t="shared" si="16"/>
        <v>0</v>
      </c>
      <c r="H118" s="194">
        <f t="shared" si="16"/>
        <v>0</v>
      </c>
      <c r="I118" s="195">
        <f t="shared" si="16"/>
        <v>0</v>
      </c>
    </row>
    <row r="119" spans="1:9" ht="22.2" customHeight="1" x14ac:dyDescent="0.3">
      <c r="A119" s="132" t="s">
        <v>315</v>
      </c>
      <c r="B119" s="76">
        <v>11</v>
      </c>
      <c r="C119" s="76" t="s">
        <v>83</v>
      </c>
      <c r="D119" s="133" t="s">
        <v>316</v>
      </c>
      <c r="E119" s="196">
        <v>123061000000</v>
      </c>
      <c r="F119" s="196">
        <v>0</v>
      </c>
      <c r="G119" s="196">
        <v>0</v>
      </c>
      <c r="H119" s="196">
        <v>0</v>
      </c>
      <c r="I119" s="197">
        <v>0</v>
      </c>
    </row>
    <row r="120" spans="1:9" ht="22.2" customHeight="1" x14ac:dyDescent="0.3">
      <c r="A120" s="126" t="s">
        <v>317</v>
      </c>
      <c r="B120" s="127"/>
      <c r="C120" s="127"/>
      <c r="D120" s="128" t="s">
        <v>318</v>
      </c>
      <c r="E120" s="194">
        <f>+E121</f>
        <v>773000000000</v>
      </c>
      <c r="F120" s="194">
        <f>+F121</f>
        <v>0</v>
      </c>
      <c r="G120" s="194">
        <f>+G121</f>
        <v>0</v>
      </c>
      <c r="H120" s="194">
        <f>+H121</f>
        <v>0</v>
      </c>
      <c r="I120" s="195">
        <f>+I121</f>
        <v>0</v>
      </c>
    </row>
    <row r="121" spans="1:9" ht="22.2" customHeight="1" thickBot="1" x14ac:dyDescent="0.35">
      <c r="A121" s="182" t="s">
        <v>319</v>
      </c>
      <c r="B121" s="183">
        <v>11</v>
      </c>
      <c r="C121" s="183" t="s">
        <v>83</v>
      </c>
      <c r="D121" s="184" t="s">
        <v>320</v>
      </c>
      <c r="E121" s="198">
        <v>773000000000</v>
      </c>
      <c r="F121" s="198">
        <v>0</v>
      </c>
      <c r="G121" s="198">
        <v>0</v>
      </c>
      <c r="H121" s="198">
        <v>0</v>
      </c>
      <c r="I121" s="199">
        <v>0</v>
      </c>
    </row>
    <row r="122" spans="1:9" ht="27.75" customHeight="1" thickBot="1" x14ac:dyDescent="0.35">
      <c r="A122" s="187" t="s">
        <v>71</v>
      </c>
      <c r="B122" s="188"/>
      <c r="C122" s="188"/>
      <c r="D122" s="189" t="s">
        <v>321</v>
      </c>
      <c r="E122" s="190">
        <f>+E123+E251+E257+E275+E286</f>
        <v>3691790246744</v>
      </c>
      <c r="F122" s="190">
        <f>+F123+F251+F257+F275+F286</f>
        <v>3527441495065.7998</v>
      </c>
      <c r="G122" s="190">
        <f>+G123+G251+G257+G275+G286</f>
        <v>3524897584937</v>
      </c>
      <c r="H122" s="190">
        <f>+H123+H251+H257+H275+H286</f>
        <v>44756554298</v>
      </c>
      <c r="I122" s="191">
        <f>+I123+I251+I257+I275+I286</f>
        <v>44756554298</v>
      </c>
    </row>
    <row r="123" spans="1:9" ht="22.2" customHeight="1" x14ac:dyDescent="0.3">
      <c r="A123" s="151" t="s">
        <v>73</v>
      </c>
      <c r="B123" s="152"/>
      <c r="C123" s="152"/>
      <c r="D123" s="153" t="s">
        <v>74</v>
      </c>
      <c r="E123" s="154">
        <f>+E124</f>
        <v>3495065122477</v>
      </c>
      <c r="F123" s="154">
        <f t="shared" ref="F123:I123" si="17">+F124</f>
        <v>3449432525733</v>
      </c>
      <c r="G123" s="154">
        <f t="shared" si="17"/>
        <v>3448558558598</v>
      </c>
      <c r="H123" s="154">
        <f t="shared" si="17"/>
        <v>44756554298</v>
      </c>
      <c r="I123" s="155">
        <f t="shared" si="17"/>
        <v>44756554298</v>
      </c>
    </row>
    <row r="124" spans="1:9" ht="22.2" customHeight="1" x14ac:dyDescent="0.3">
      <c r="A124" s="126" t="s">
        <v>75</v>
      </c>
      <c r="B124" s="127"/>
      <c r="C124" s="127"/>
      <c r="D124" s="128" t="s">
        <v>76</v>
      </c>
      <c r="E124" s="130">
        <f>+E125+E129+E139+E143+E147+E151+E155+E165+E169+E173+E177+E181+E191+E195+E199+E203+E207+E217+E222+E225+E229+E233+E243+E247</f>
        <v>3495065122477</v>
      </c>
      <c r="F124" s="130">
        <f t="shared" ref="F124:I124" si="18">+F125+F129+F139+F143+F147+F151+F155+F165+F169+F173+F177+F181+F191+F195+F199+F203+F207+F217+F222+F225+F229+F233+F243+F247</f>
        <v>3449432525733</v>
      </c>
      <c r="G124" s="130">
        <f t="shared" si="18"/>
        <v>3448558558598</v>
      </c>
      <c r="H124" s="130">
        <f t="shared" si="18"/>
        <v>44756554298</v>
      </c>
      <c r="I124" s="131">
        <f t="shared" si="18"/>
        <v>44756554298</v>
      </c>
    </row>
    <row r="125" spans="1:9" ht="51" customHeight="1" x14ac:dyDescent="0.3">
      <c r="A125" s="126" t="s">
        <v>322</v>
      </c>
      <c r="B125" s="76"/>
      <c r="C125" s="76"/>
      <c r="D125" s="128" t="s">
        <v>323</v>
      </c>
      <c r="E125" s="130">
        <f t="shared" ref="E125:I127" si="19">+E126</f>
        <v>190643672665</v>
      </c>
      <c r="F125" s="130">
        <f t="shared" si="19"/>
        <v>190643672665</v>
      </c>
      <c r="G125" s="130">
        <f t="shared" si="19"/>
        <v>190643672665</v>
      </c>
      <c r="H125" s="130">
        <f t="shared" si="19"/>
        <v>0</v>
      </c>
      <c r="I125" s="131">
        <f t="shared" si="19"/>
        <v>0</v>
      </c>
    </row>
    <row r="126" spans="1:9" ht="51" customHeight="1" x14ac:dyDescent="0.3">
      <c r="A126" s="126" t="s">
        <v>324</v>
      </c>
      <c r="B126" s="74"/>
      <c r="C126" s="74"/>
      <c r="D126" s="128" t="s">
        <v>323</v>
      </c>
      <c r="E126" s="130">
        <f t="shared" si="19"/>
        <v>190643672665</v>
      </c>
      <c r="F126" s="130">
        <f t="shared" si="19"/>
        <v>190643672665</v>
      </c>
      <c r="G126" s="130">
        <f t="shared" si="19"/>
        <v>190643672665</v>
      </c>
      <c r="H126" s="130">
        <f t="shared" si="19"/>
        <v>0</v>
      </c>
      <c r="I126" s="131">
        <f t="shared" si="19"/>
        <v>0</v>
      </c>
    </row>
    <row r="127" spans="1:9" ht="22.2" customHeight="1" x14ac:dyDescent="0.3">
      <c r="A127" s="126" t="s">
        <v>325</v>
      </c>
      <c r="B127" s="74"/>
      <c r="C127" s="74"/>
      <c r="D127" s="128" t="s">
        <v>81</v>
      </c>
      <c r="E127" s="130">
        <f t="shared" si="19"/>
        <v>190643672665</v>
      </c>
      <c r="F127" s="130">
        <f t="shared" si="19"/>
        <v>190643672665</v>
      </c>
      <c r="G127" s="130">
        <f t="shared" si="19"/>
        <v>190643672665</v>
      </c>
      <c r="H127" s="130">
        <f t="shared" si="19"/>
        <v>0</v>
      </c>
      <c r="I127" s="131">
        <f t="shared" si="19"/>
        <v>0</v>
      </c>
    </row>
    <row r="128" spans="1:9" ht="22.2" customHeight="1" x14ac:dyDescent="0.3">
      <c r="A128" s="132" t="s">
        <v>326</v>
      </c>
      <c r="B128" s="76">
        <v>11</v>
      </c>
      <c r="C128" s="76" t="s">
        <v>83</v>
      </c>
      <c r="D128" s="133" t="s">
        <v>84</v>
      </c>
      <c r="E128" s="135">
        <v>190643672665</v>
      </c>
      <c r="F128" s="135">
        <v>190643672665</v>
      </c>
      <c r="G128" s="135">
        <v>190643672665</v>
      </c>
      <c r="H128" s="135">
        <v>0</v>
      </c>
      <c r="I128" s="136">
        <v>0</v>
      </c>
    </row>
    <row r="129" spans="1:151" ht="49.95" customHeight="1" x14ac:dyDescent="0.3">
      <c r="A129" s="126" t="s">
        <v>327</v>
      </c>
      <c r="B129" s="74"/>
      <c r="C129" s="74"/>
      <c r="D129" s="128" t="s">
        <v>328</v>
      </c>
      <c r="E129" s="130">
        <f t="shared" ref="E129:I131" si="20">+E130</f>
        <v>2949400000</v>
      </c>
      <c r="F129" s="130">
        <f t="shared" si="20"/>
        <v>2949400000</v>
      </c>
      <c r="G129" s="130">
        <f t="shared" si="20"/>
        <v>2949400000</v>
      </c>
      <c r="H129" s="130">
        <f t="shared" si="20"/>
        <v>0</v>
      </c>
      <c r="I129" s="131">
        <f t="shared" si="20"/>
        <v>0</v>
      </c>
    </row>
    <row r="130" spans="1:151" ht="49.2" customHeight="1" x14ac:dyDescent="0.3">
      <c r="A130" s="126" t="s">
        <v>329</v>
      </c>
      <c r="B130" s="76"/>
      <c r="C130" s="76"/>
      <c r="D130" s="200" t="s">
        <v>328</v>
      </c>
      <c r="E130" s="130">
        <f t="shared" si="20"/>
        <v>2949400000</v>
      </c>
      <c r="F130" s="130">
        <f t="shared" si="20"/>
        <v>2949400000</v>
      </c>
      <c r="G130" s="130">
        <f t="shared" si="20"/>
        <v>2949400000</v>
      </c>
      <c r="H130" s="130">
        <f t="shared" si="20"/>
        <v>0</v>
      </c>
      <c r="I130" s="131">
        <f t="shared" si="20"/>
        <v>0</v>
      </c>
    </row>
    <row r="131" spans="1:151" ht="22.2" customHeight="1" x14ac:dyDescent="0.3">
      <c r="A131" s="126" t="s">
        <v>330</v>
      </c>
      <c r="B131" s="76"/>
      <c r="C131" s="76"/>
      <c r="D131" s="128" t="s">
        <v>81</v>
      </c>
      <c r="E131" s="130">
        <f t="shared" si="20"/>
        <v>2949400000</v>
      </c>
      <c r="F131" s="130">
        <f t="shared" si="20"/>
        <v>2949400000</v>
      </c>
      <c r="G131" s="130">
        <f t="shared" si="20"/>
        <v>2949400000</v>
      </c>
      <c r="H131" s="130">
        <f t="shared" si="20"/>
        <v>0</v>
      </c>
      <c r="I131" s="131">
        <f t="shared" si="20"/>
        <v>0</v>
      </c>
    </row>
    <row r="132" spans="1:151" ht="22.2" customHeight="1" thickBot="1" x14ac:dyDescent="0.35">
      <c r="A132" s="160" t="s">
        <v>331</v>
      </c>
      <c r="B132" s="80">
        <v>11</v>
      </c>
      <c r="C132" s="80" t="s">
        <v>83</v>
      </c>
      <c r="D132" s="161" t="s">
        <v>84</v>
      </c>
      <c r="E132" s="162">
        <v>2949400000</v>
      </c>
      <c r="F132" s="162">
        <v>2949400000</v>
      </c>
      <c r="G132" s="162">
        <v>2949400000</v>
      </c>
      <c r="H132" s="162">
        <v>0</v>
      </c>
      <c r="I132" s="163">
        <v>0</v>
      </c>
    </row>
    <row r="133" spans="1:151" ht="8.25" customHeight="1" thickBot="1" x14ac:dyDescent="0.35">
      <c r="A133" s="146"/>
      <c r="E133" s="147"/>
      <c r="F133" s="147"/>
      <c r="G133" s="147"/>
      <c r="H133" s="147"/>
      <c r="I133" s="147"/>
    </row>
    <row r="134" spans="1:151" s="102" customFormat="1" ht="18" x14ac:dyDescent="0.3">
      <c r="A134" s="314" t="s">
        <v>0</v>
      </c>
      <c r="B134" s="315"/>
      <c r="C134" s="315"/>
      <c r="D134" s="315"/>
      <c r="E134" s="315"/>
      <c r="F134" s="315"/>
      <c r="G134" s="315"/>
      <c r="H134" s="315"/>
      <c r="I134" s="316"/>
    </row>
    <row r="135" spans="1:151" s="102" customFormat="1" ht="12.6" customHeight="1" x14ac:dyDescent="0.3">
      <c r="A135" s="311" t="s">
        <v>171</v>
      </c>
      <c r="B135" s="312"/>
      <c r="C135" s="312"/>
      <c r="D135" s="312"/>
      <c r="E135" s="312"/>
      <c r="F135" s="312"/>
      <c r="G135" s="312"/>
      <c r="H135" s="312"/>
      <c r="I135" s="313"/>
    </row>
    <row r="136" spans="1:151" ht="10.199999999999999" customHeight="1" thickBot="1" x14ac:dyDescent="0.35">
      <c r="A136" s="105" t="s">
        <v>2</v>
      </c>
      <c r="I136" s="104"/>
      <c r="J136" s="101"/>
      <c r="K136" s="101"/>
      <c r="L136" s="101"/>
      <c r="M136" s="101"/>
      <c r="N136" s="101"/>
      <c r="O136" s="101"/>
      <c r="P136" s="201"/>
      <c r="R136" s="100"/>
      <c r="S136" s="101"/>
      <c r="T136" s="101"/>
      <c r="U136" s="101"/>
      <c r="V136" s="101"/>
      <c r="W136" s="101"/>
      <c r="X136" s="201"/>
      <c r="Z136" s="100"/>
      <c r="AA136" s="101"/>
      <c r="AB136" s="101"/>
      <c r="AC136" s="101"/>
      <c r="AD136" s="101"/>
      <c r="AE136" s="104"/>
      <c r="AF136" s="105"/>
      <c r="AH136" s="100"/>
      <c r="AI136" s="101"/>
      <c r="AJ136" s="101"/>
      <c r="AK136" s="101"/>
      <c r="AL136" s="101"/>
      <c r="AM136" s="104"/>
      <c r="AN136" s="105"/>
      <c r="AP136" s="100"/>
      <c r="AQ136" s="101"/>
      <c r="AR136" s="101"/>
      <c r="AS136" s="101"/>
      <c r="AT136" s="101"/>
      <c r="AU136" s="104"/>
      <c r="AV136" s="105"/>
      <c r="AX136" s="100"/>
      <c r="AY136" s="101"/>
      <c r="AZ136" s="101"/>
      <c r="BA136" s="101"/>
      <c r="BB136" s="101"/>
      <c r="BC136" s="104"/>
      <c r="BD136" s="105"/>
      <c r="BF136" s="100"/>
      <c r="BG136" s="101"/>
      <c r="BH136" s="101"/>
      <c r="BI136" s="101"/>
      <c r="BJ136" s="101"/>
      <c r="BK136" s="104"/>
      <c r="BL136" s="105"/>
      <c r="BN136" s="100"/>
      <c r="BO136" s="101"/>
      <c r="BP136" s="101"/>
      <c r="BQ136" s="101"/>
      <c r="BR136" s="101"/>
      <c r="BS136" s="104"/>
      <c r="BT136" s="105"/>
      <c r="BV136" s="100"/>
      <c r="BW136" s="101"/>
      <c r="BX136" s="101"/>
      <c r="BY136" s="101"/>
      <c r="BZ136" s="101"/>
      <c r="CA136" s="104"/>
      <c r="CB136" s="105"/>
      <c r="CD136" s="100"/>
      <c r="CE136" s="101"/>
      <c r="CF136" s="101"/>
      <c r="CG136" s="101"/>
      <c r="CH136" s="101"/>
      <c r="CI136" s="104"/>
      <c r="CJ136" s="105"/>
      <c r="CL136" s="100"/>
      <c r="CM136" s="101"/>
      <c r="CN136" s="101"/>
      <c r="CO136" s="101"/>
      <c r="CP136" s="101"/>
      <c r="CQ136" s="104"/>
      <c r="CR136" s="105"/>
      <c r="CT136" s="100"/>
      <c r="CU136" s="101"/>
      <c r="CV136" s="101"/>
      <c r="CW136" s="101"/>
      <c r="CX136" s="101"/>
      <c r="CY136" s="104"/>
      <c r="CZ136" s="105"/>
      <c r="DB136" s="100"/>
      <c r="DC136" s="101"/>
      <c r="DD136" s="101"/>
      <c r="DE136" s="101"/>
      <c r="DF136" s="101"/>
      <c r="DG136" s="104"/>
      <c r="DH136" s="105"/>
      <c r="DJ136" s="100"/>
      <c r="DK136" s="101"/>
      <c r="DL136" s="101"/>
      <c r="DM136" s="101"/>
      <c r="DN136" s="101"/>
      <c r="DO136" s="104"/>
      <c r="DP136" s="105"/>
      <c r="DR136" s="100"/>
      <c r="DS136" s="101"/>
      <c r="DT136" s="101"/>
      <c r="DU136" s="101"/>
      <c r="DV136" s="101"/>
      <c r="DW136" s="104"/>
      <c r="DX136" s="105"/>
      <c r="DZ136" s="100"/>
      <c r="EA136" s="101"/>
      <c r="EB136" s="101"/>
      <c r="EC136" s="101"/>
      <c r="ED136" s="101"/>
      <c r="EE136" s="104"/>
      <c r="EF136" s="105"/>
      <c r="EH136" s="100"/>
      <c r="EI136" s="101"/>
      <c r="EJ136" s="101"/>
      <c r="EK136" s="101"/>
      <c r="EL136" s="101"/>
      <c r="EM136" s="104"/>
      <c r="EN136" s="105"/>
      <c r="EP136" s="100"/>
      <c r="EQ136" s="101"/>
      <c r="ER136" s="101"/>
      <c r="ES136" s="101"/>
      <c r="ET136" s="101"/>
      <c r="EU136" s="104"/>
    </row>
    <row r="137" spans="1:151" ht="16.2" customHeight="1" thickBot="1" x14ac:dyDescent="0.35">
      <c r="A137" s="202" t="s">
        <v>172</v>
      </c>
      <c r="B137" s="203"/>
      <c r="C137" s="203"/>
      <c r="D137" s="204" t="s">
        <v>4</v>
      </c>
      <c r="E137" s="205"/>
      <c r="F137" s="205" t="str">
        <f>F7</f>
        <v>MES:</v>
      </c>
      <c r="G137" s="205" t="str">
        <f>G7</f>
        <v xml:space="preserve">ENERO </v>
      </c>
      <c r="H137" s="205" t="str">
        <f>H73</f>
        <v xml:space="preserve">                                VIGENCIA FISCAL:      2020</v>
      </c>
      <c r="I137" s="206"/>
      <c r="J137" s="101"/>
      <c r="K137" s="101"/>
      <c r="L137" s="101"/>
      <c r="M137" s="101"/>
      <c r="N137" s="101"/>
      <c r="O137" s="101"/>
      <c r="R137" s="100"/>
      <c r="S137" s="101"/>
      <c r="T137" s="101"/>
      <c r="U137" s="101"/>
      <c r="V137" s="101"/>
      <c r="W137" s="101"/>
      <c r="Z137" s="100"/>
      <c r="AA137" s="101"/>
      <c r="AB137" s="101"/>
      <c r="AC137" s="101"/>
      <c r="AD137" s="101"/>
      <c r="AE137" s="104"/>
      <c r="AF137" s="103"/>
      <c r="AH137" s="100"/>
      <c r="AI137" s="101"/>
      <c r="AJ137" s="101"/>
      <c r="AK137" s="101"/>
      <c r="AL137" s="101"/>
      <c r="AM137" s="104"/>
      <c r="AN137" s="103"/>
      <c r="AP137" s="100"/>
      <c r="AQ137" s="101"/>
      <c r="AR137" s="101"/>
      <c r="AS137" s="101"/>
      <c r="AT137" s="101"/>
      <c r="AU137" s="104"/>
      <c r="AV137" s="103"/>
      <c r="AX137" s="100"/>
      <c r="AY137" s="101"/>
      <c r="AZ137" s="101"/>
      <c r="BA137" s="101"/>
      <c r="BB137" s="101"/>
      <c r="BC137" s="104"/>
      <c r="BD137" s="103"/>
      <c r="BF137" s="100"/>
      <c r="BG137" s="101"/>
      <c r="BH137" s="101"/>
      <c r="BI137" s="101"/>
      <c r="BJ137" s="101"/>
      <c r="BK137" s="104"/>
      <c r="BL137" s="103"/>
      <c r="BN137" s="100"/>
      <c r="BO137" s="101"/>
      <c r="BP137" s="101"/>
      <c r="BQ137" s="101"/>
      <c r="BR137" s="101"/>
      <c r="BS137" s="104"/>
      <c r="BT137" s="103"/>
      <c r="BV137" s="100"/>
      <c r="BW137" s="101"/>
      <c r="BX137" s="101"/>
      <c r="BY137" s="101"/>
      <c r="BZ137" s="101"/>
      <c r="CA137" s="104"/>
      <c r="CB137" s="103"/>
      <c r="CD137" s="100"/>
      <c r="CE137" s="101"/>
      <c r="CF137" s="101"/>
      <c r="CG137" s="101"/>
      <c r="CH137" s="101"/>
      <c r="CI137" s="104"/>
      <c r="CJ137" s="103"/>
      <c r="CL137" s="100"/>
      <c r="CM137" s="101"/>
      <c r="CN137" s="101"/>
      <c r="CO137" s="101"/>
      <c r="CP137" s="101"/>
      <c r="CQ137" s="104"/>
      <c r="CR137" s="103"/>
      <c r="CT137" s="100"/>
      <c r="CU137" s="101"/>
      <c r="CV137" s="101"/>
      <c r="CW137" s="101"/>
      <c r="CX137" s="101"/>
      <c r="CY137" s="104"/>
      <c r="CZ137" s="103"/>
      <c r="DB137" s="100"/>
      <c r="DC137" s="101"/>
      <c r="DD137" s="101"/>
      <c r="DE137" s="101"/>
      <c r="DF137" s="101"/>
      <c r="DG137" s="104"/>
      <c r="DH137" s="103"/>
      <c r="DJ137" s="100"/>
      <c r="DK137" s="101"/>
      <c r="DL137" s="101"/>
      <c r="DM137" s="101"/>
      <c r="DN137" s="101"/>
      <c r="DO137" s="104"/>
      <c r="DP137" s="103"/>
      <c r="DR137" s="100"/>
      <c r="DS137" s="101"/>
      <c r="DT137" s="101"/>
      <c r="DU137" s="101"/>
      <c r="DV137" s="101"/>
      <c r="DW137" s="104"/>
      <c r="DX137" s="103"/>
      <c r="DZ137" s="100"/>
      <c r="EA137" s="101"/>
      <c r="EB137" s="101"/>
      <c r="EC137" s="101"/>
      <c r="ED137" s="101"/>
      <c r="EE137" s="104"/>
      <c r="EF137" s="103"/>
      <c r="EH137" s="100"/>
      <c r="EI137" s="101"/>
      <c r="EJ137" s="101"/>
      <c r="EK137" s="101"/>
      <c r="EL137" s="101"/>
      <c r="EM137" s="104"/>
      <c r="EN137" s="103"/>
      <c r="EP137" s="100"/>
      <c r="EQ137" s="101"/>
      <c r="ER137" s="101"/>
      <c r="ES137" s="101"/>
      <c r="ET137" s="101"/>
      <c r="EU137" s="104"/>
    </row>
    <row r="138" spans="1:151" ht="34.200000000000003" customHeight="1" thickBot="1" x14ac:dyDescent="0.35">
      <c r="A138" s="111" t="s">
        <v>176</v>
      </c>
      <c r="B138" s="112" t="s">
        <v>9</v>
      </c>
      <c r="C138" s="112" t="s">
        <v>10</v>
      </c>
      <c r="D138" s="112" t="s">
        <v>177</v>
      </c>
      <c r="E138" s="113" t="s">
        <v>178</v>
      </c>
      <c r="F138" s="113" t="s">
        <v>179</v>
      </c>
      <c r="G138" s="113" t="s">
        <v>180</v>
      </c>
      <c r="H138" s="113" t="s">
        <v>181</v>
      </c>
      <c r="I138" s="114" t="s">
        <v>182</v>
      </c>
    </row>
    <row r="139" spans="1:151" ht="36" customHeight="1" x14ac:dyDescent="0.3">
      <c r="A139" s="120" t="s">
        <v>90</v>
      </c>
      <c r="B139" s="207"/>
      <c r="C139" s="207"/>
      <c r="D139" s="208" t="s">
        <v>91</v>
      </c>
      <c r="E139" s="124">
        <f>+E140</f>
        <v>42000000000</v>
      </c>
      <c r="F139" s="124">
        <f t="shared" ref="F139:I141" si="21">+F140</f>
        <v>0</v>
      </c>
      <c r="G139" s="124">
        <f t="shared" si="21"/>
        <v>0</v>
      </c>
      <c r="H139" s="124">
        <f t="shared" si="21"/>
        <v>0</v>
      </c>
      <c r="I139" s="125">
        <f t="shared" si="21"/>
        <v>0</v>
      </c>
    </row>
    <row r="140" spans="1:151" ht="35.4" customHeight="1" x14ac:dyDescent="0.3">
      <c r="A140" s="126" t="s">
        <v>92</v>
      </c>
      <c r="B140" s="76"/>
      <c r="C140" s="76"/>
      <c r="D140" s="128" t="s">
        <v>91</v>
      </c>
      <c r="E140" s="130">
        <f>+E141</f>
        <v>42000000000</v>
      </c>
      <c r="F140" s="130">
        <f t="shared" si="21"/>
        <v>0</v>
      </c>
      <c r="G140" s="130">
        <f t="shared" si="21"/>
        <v>0</v>
      </c>
      <c r="H140" s="130">
        <f t="shared" si="21"/>
        <v>0</v>
      </c>
      <c r="I140" s="131">
        <f t="shared" si="21"/>
        <v>0</v>
      </c>
    </row>
    <row r="141" spans="1:151" ht="22.2" customHeight="1" x14ac:dyDescent="0.3">
      <c r="A141" s="126" t="s">
        <v>93</v>
      </c>
      <c r="B141" s="76"/>
      <c r="C141" s="76"/>
      <c r="D141" s="128" t="s">
        <v>81</v>
      </c>
      <c r="E141" s="130">
        <f>+E142</f>
        <v>42000000000</v>
      </c>
      <c r="F141" s="130">
        <f t="shared" si="21"/>
        <v>0</v>
      </c>
      <c r="G141" s="130">
        <f t="shared" si="21"/>
        <v>0</v>
      </c>
      <c r="H141" s="130">
        <f t="shared" si="21"/>
        <v>0</v>
      </c>
      <c r="I141" s="131">
        <f t="shared" si="21"/>
        <v>0</v>
      </c>
    </row>
    <row r="142" spans="1:151" ht="22.2" customHeight="1" x14ac:dyDescent="0.3">
      <c r="A142" s="132" t="s">
        <v>94</v>
      </c>
      <c r="B142" s="74">
        <v>11</v>
      </c>
      <c r="C142" s="74" t="s">
        <v>83</v>
      </c>
      <c r="D142" s="133" t="s">
        <v>84</v>
      </c>
      <c r="E142" s="135">
        <v>42000000000</v>
      </c>
      <c r="F142" s="135">
        <v>0</v>
      </c>
      <c r="G142" s="135">
        <v>0</v>
      </c>
      <c r="H142" s="135">
        <v>0</v>
      </c>
      <c r="I142" s="136">
        <v>0</v>
      </c>
    </row>
    <row r="143" spans="1:151" ht="66.599999999999994" customHeight="1" x14ac:dyDescent="0.3">
      <c r="A143" s="126" t="s">
        <v>332</v>
      </c>
      <c r="B143" s="76"/>
      <c r="C143" s="76"/>
      <c r="D143" s="128" t="s">
        <v>333</v>
      </c>
      <c r="E143" s="130">
        <f>+E144</f>
        <v>94109764731</v>
      </c>
      <c r="F143" s="130">
        <f t="shared" ref="F143:I143" si="22">+F144</f>
        <v>94109764731</v>
      </c>
      <c r="G143" s="130">
        <f t="shared" si="22"/>
        <v>94109764731</v>
      </c>
      <c r="H143" s="130">
        <f t="shared" si="22"/>
        <v>0</v>
      </c>
      <c r="I143" s="131">
        <f t="shared" si="22"/>
        <v>0</v>
      </c>
    </row>
    <row r="144" spans="1:151" ht="61.95" customHeight="1" x14ac:dyDescent="0.3">
      <c r="A144" s="126" t="s">
        <v>334</v>
      </c>
      <c r="B144" s="74"/>
      <c r="C144" s="74"/>
      <c r="D144" s="128" t="s">
        <v>333</v>
      </c>
      <c r="E144" s="130">
        <f t="shared" ref="E144:I145" si="23">+E145</f>
        <v>94109764731</v>
      </c>
      <c r="F144" s="130">
        <f t="shared" si="23"/>
        <v>94109764731</v>
      </c>
      <c r="G144" s="130">
        <f t="shared" si="23"/>
        <v>94109764731</v>
      </c>
      <c r="H144" s="130">
        <f t="shared" si="23"/>
        <v>0</v>
      </c>
      <c r="I144" s="131">
        <f t="shared" si="23"/>
        <v>0</v>
      </c>
    </row>
    <row r="145" spans="1:9" ht="22.2" customHeight="1" x14ac:dyDescent="0.3">
      <c r="A145" s="126" t="s">
        <v>335</v>
      </c>
      <c r="B145" s="74"/>
      <c r="C145" s="74"/>
      <c r="D145" s="128" t="s">
        <v>336</v>
      </c>
      <c r="E145" s="130">
        <f t="shared" si="23"/>
        <v>94109764731</v>
      </c>
      <c r="F145" s="130">
        <f t="shared" si="23"/>
        <v>94109764731</v>
      </c>
      <c r="G145" s="130">
        <f t="shared" si="23"/>
        <v>94109764731</v>
      </c>
      <c r="H145" s="130">
        <f t="shared" si="23"/>
        <v>0</v>
      </c>
      <c r="I145" s="131">
        <f t="shared" si="23"/>
        <v>0</v>
      </c>
    </row>
    <row r="146" spans="1:9" ht="22.2" customHeight="1" x14ac:dyDescent="0.3">
      <c r="A146" s="132" t="s">
        <v>337</v>
      </c>
      <c r="B146" s="76">
        <v>11</v>
      </c>
      <c r="C146" s="76" t="s">
        <v>83</v>
      </c>
      <c r="D146" s="133" t="s">
        <v>84</v>
      </c>
      <c r="E146" s="135">
        <v>94109764731</v>
      </c>
      <c r="F146" s="135">
        <v>94109764731</v>
      </c>
      <c r="G146" s="135">
        <v>94109764731</v>
      </c>
      <c r="H146" s="135">
        <v>0</v>
      </c>
      <c r="I146" s="136">
        <v>0</v>
      </c>
    </row>
    <row r="147" spans="1:9" ht="66.599999999999994" customHeight="1" x14ac:dyDescent="0.3">
      <c r="A147" s="126" t="s">
        <v>338</v>
      </c>
      <c r="B147" s="76"/>
      <c r="C147" s="76"/>
      <c r="D147" s="200" t="s">
        <v>339</v>
      </c>
      <c r="E147" s="130">
        <f t="shared" ref="E147:I149" si="24">+E148</f>
        <v>168353745978</v>
      </c>
      <c r="F147" s="130">
        <f t="shared" si="24"/>
        <v>168353745978</v>
      </c>
      <c r="G147" s="130">
        <f t="shared" si="24"/>
        <v>168353745978</v>
      </c>
      <c r="H147" s="130">
        <f t="shared" si="24"/>
        <v>0</v>
      </c>
      <c r="I147" s="131">
        <f t="shared" si="24"/>
        <v>0</v>
      </c>
    </row>
    <row r="148" spans="1:9" ht="67.2" customHeight="1" x14ac:dyDescent="0.3">
      <c r="A148" s="126" t="s">
        <v>340</v>
      </c>
      <c r="B148" s="74"/>
      <c r="C148" s="74"/>
      <c r="D148" s="200" t="s">
        <v>339</v>
      </c>
      <c r="E148" s="130">
        <f t="shared" si="24"/>
        <v>168353745978</v>
      </c>
      <c r="F148" s="130">
        <f t="shared" si="24"/>
        <v>168353745978</v>
      </c>
      <c r="G148" s="130">
        <f t="shared" si="24"/>
        <v>168353745978</v>
      </c>
      <c r="H148" s="130">
        <f t="shared" si="24"/>
        <v>0</v>
      </c>
      <c r="I148" s="131">
        <f t="shared" si="24"/>
        <v>0</v>
      </c>
    </row>
    <row r="149" spans="1:9" ht="20.399999999999999" customHeight="1" x14ac:dyDescent="0.3">
      <c r="A149" s="126" t="s">
        <v>341</v>
      </c>
      <c r="B149" s="74"/>
      <c r="C149" s="74"/>
      <c r="D149" s="128" t="s">
        <v>336</v>
      </c>
      <c r="E149" s="130">
        <f t="shared" si="24"/>
        <v>168353745978</v>
      </c>
      <c r="F149" s="130">
        <f t="shared" si="24"/>
        <v>168353745978</v>
      </c>
      <c r="G149" s="130">
        <f t="shared" si="24"/>
        <v>168353745978</v>
      </c>
      <c r="H149" s="130">
        <f t="shared" si="24"/>
        <v>0</v>
      </c>
      <c r="I149" s="131">
        <f t="shared" si="24"/>
        <v>0</v>
      </c>
    </row>
    <row r="150" spans="1:9" ht="22.2" customHeight="1" x14ac:dyDescent="0.3">
      <c r="A150" s="132" t="s">
        <v>342</v>
      </c>
      <c r="B150" s="76">
        <v>11</v>
      </c>
      <c r="C150" s="76" t="s">
        <v>83</v>
      </c>
      <c r="D150" s="133" t="s">
        <v>84</v>
      </c>
      <c r="E150" s="135">
        <v>168353745978</v>
      </c>
      <c r="F150" s="135">
        <v>168353745978</v>
      </c>
      <c r="G150" s="135">
        <v>168353745978</v>
      </c>
      <c r="H150" s="135">
        <v>0</v>
      </c>
      <c r="I150" s="136">
        <v>0</v>
      </c>
    </row>
    <row r="151" spans="1:9" ht="52.95" customHeight="1" x14ac:dyDescent="0.3">
      <c r="A151" s="126" t="s">
        <v>343</v>
      </c>
      <c r="B151" s="76"/>
      <c r="C151" s="76"/>
      <c r="D151" s="128" t="s">
        <v>344</v>
      </c>
      <c r="E151" s="130">
        <f t="shared" ref="E151:I153" si="25">+E152</f>
        <v>233224471322</v>
      </c>
      <c r="F151" s="130">
        <f t="shared" si="25"/>
        <v>233224471322</v>
      </c>
      <c r="G151" s="130">
        <f t="shared" si="25"/>
        <v>233224471322</v>
      </c>
      <c r="H151" s="130">
        <f t="shared" si="25"/>
        <v>0</v>
      </c>
      <c r="I151" s="131">
        <f t="shared" si="25"/>
        <v>0</v>
      </c>
    </row>
    <row r="152" spans="1:9" ht="52.95" customHeight="1" x14ac:dyDescent="0.3">
      <c r="A152" s="126" t="s">
        <v>345</v>
      </c>
      <c r="B152" s="74"/>
      <c r="C152" s="74"/>
      <c r="D152" s="200" t="s">
        <v>344</v>
      </c>
      <c r="E152" s="130">
        <f t="shared" si="25"/>
        <v>233224471322</v>
      </c>
      <c r="F152" s="130">
        <f t="shared" si="25"/>
        <v>233224471322</v>
      </c>
      <c r="G152" s="130">
        <f t="shared" si="25"/>
        <v>233224471322</v>
      </c>
      <c r="H152" s="130">
        <f t="shared" si="25"/>
        <v>0</v>
      </c>
      <c r="I152" s="131">
        <f t="shared" si="25"/>
        <v>0</v>
      </c>
    </row>
    <row r="153" spans="1:9" ht="21" customHeight="1" x14ac:dyDescent="0.3">
      <c r="A153" s="126" t="s">
        <v>346</v>
      </c>
      <c r="B153" s="74"/>
      <c r="C153" s="74"/>
      <c r="D153" s="128" t="s">
        <v>336</v>
      </c>
      <c r="E153" s="130">
        <f t="shared" si="25"/>
        <v>233224471322</v>
      </c>
      <c r="F153" s="130">
        <f t="shared" si="25"/>
        <v>233224471322</v>
      </c>
      <c r="G153" s="130">
        <f t="shared" si="25"/>
        <v>233224471322</v>
      </c>
      <c r="H153" s="130">
        <f t="shared" si="25"/>
        <v>0</v>
      </c>
      <c r="I153" s="131">
        <f t="shared" si="25"/>
        <v>0</v>
      </c>
    </row>
    <row r="154" spans="1:9" ht="21" customHeight="1" x14ac:dyDescent="0.3">
      <c r="A154" s="132" t="s">
        <v>347</v>
      </c>
      <c r="B154" s="76">
        <v>11</v>
      </c>
      <c r="C154" s="76" t="s">
        <v>83</v>
      </c>
      <c r="D154" s="133" t="s">
        <v>84</v>
      </c>
      <c r="E154" s="135">
        <v>233224471322</v>
      </c>
      <c r="F154" s="135">
        <v>233224471322</v>
      </c>
      <c r="G154" s="135">
        <v>233224471322</v>
      </c>
      <c r="H154" s="135">
        <v>0</v>
      </c>
      <c r="I154" s="136">
        <v>0</v>
      </c>
    </row>
    <row r="155" spans="1:9" ht="69" customHeight="1" x14ac:dyDescent="0.3">
      <c r="A155" s="126" t="s">
        <v>348</v>
      </c>
      <c r="B155" s="76"/>
      <c r="C155" s="76"/>
      <c r="D155" s="128" t="s">
        <v>349</v>
      </c>
      <c r="E155" s="130">
        <f t="shared" ref="E155:I157" si="26">+E156</f>
        <v>231077430881</v>
      </c>
      <c r="F155" s="130">
        <f t="shared" si="26"/>
        <v>231077430881</v>
      </c>
      <c r="G155" s="130">
        <f t="shared" si="26"/>
        <v>231077430881</v>
      </c>
      <c r="H155" s="130">
        <f t="shared" si="26"/>
        <v>1908414423</v>
      </c>
      <c r="I155" s="131">
        <f t="shared" si="26"/>
        <v>1908414423</v>
      </c>
    </row>
    <row r="156" spans="1:9" ht="64.95" customHeight="1" x14ac:dyDescent="0.3">
      <c r="A156" s="126" t="s">
        <v>350</v>
      </c>
      <c r="B156" s="74"/>
      <c r="C156" s="74"/>
      <c r="D156" s="128" t="s">
        <v>349</v>
      </c>
      <c r="E156" s="130">
        <f t="shared" si="26"/>
        <v>231077430881</v>
      </c>
      <c r="F156" s="130">
        <f t="shared" si="26"/>
        <v>231077430881</v>
      </c>
      <c r="G156" s="130">
        <f t="shared" si="26"/>
        <v>231077430881</v>
      </c>
      <c r="H156" s="130">
        <f t="shared" si="26"/>
        <v>1908414423</v>
      </c>
      <c r="I156" s="131">
        <f t="shared" si="26"/>
        <v>1908414423</v>
      </c>
    </row>
    <row r="157" spans="1:9" ht="20.399999999999999" customHeight="1" x14ac:dyDescent="0.3">
      <c r="A157" s="126" t="s">
        <v>351</v>
      </c>
      <c r="B157" s="74"/>
      <c r="C157" s="74"/>
      <c r="D157" s="128" t="s">
        <v>336</v>
      </c>
      <c r="E157" s="130">
        <f t="shared" si="26"/>
        <v>231077430881</v>
      </c>
      <c r="F157" s="130">
        <f t="shared" si="26"/>
        <v>231077430881</v>
      </c>
      <c r="G157" s="130">
        <f t="shared" si="26"/>
        <v>231077430881</v>
      </c>
      <c r="H157" s="130">
        <f t="shared" si="26"/>
        <v>1908414423</v>
      </c>
      <c r="I157" s="131">
        <f t="shared" si="26"/>
        <v>1908414423</v>
      </c>
    </row>
    <row r="158" spans="1:9" ht="19.2" customHeight="1" thickBot="1" x14ac:dyDescent="0.35">
      <c r="A158" s="160" t="s">
        <v>352</v>
      </c>
      <c r="B158" s="141">
        <v>11</v>
      </c>
      <c r="C158" s="141" t="s">
        <v>83</v>
      </c>
      <c r="D158" s="161" t="s">
        <v>84</v>
      </c>
      <c r="E158" s="162">
        <v>231077430881</v>
      </c>
      <c r="F158" s="162">
        <v>231077430881</v>
      </c>
      <c r="G158" s="162">
        <v>231077430881</v>
      </c>
      <c r="H158" s="162">
        <v>1908414423</v>
      </c>
      <c r="I158" s="163">
        <v>1908414423</v>
      </c>
    </row>
    <row r="159" spans="1:9" ht="12" customHeight="1" thickBot="1" x14ac:dyDescent="0.35">
      <c r="A159" s="209"/>
      <c r="B159" s="176"/>
      <c r="C159" s="176"/>
      <c r="D159" s="210"/>
      <c r="E159" s="211"/>
      <c r="F159" s="211"/>
      <c r="G159" s="211"/>
      <c r="H159" s="211"/>
      <c r="I159" s="211"/>
    </row>
    <row r="160" spans="1:9" s="102" customFormat="1" ht="18" x14ac:dyDescent="0.3">
      <c r="A160" s="314" t="s">
        <v>0</v>
      </c>
      <c r="B160" s="315"/>
      <c r="C160" s="315"/>
      <c r="D160" s="315"/>
      <c r="E160" s="315"/>
      <c r="F160" s="315"/>
      <c r="G160" s="315"/>
      <c r="H160" s="315"/>
      <c r="I160" s="316"/>
    </row>
    <row r="161" spans="1:9" s="102" customFormat="1" ht="12.6" customHeight="1" x14ac:dyDescent="0.3">
      <c r="A161" s="311" t="s">
        <v>171</v>
      </c>
      <c r="B161" s="312"/>
      <c r="C161" s="312"/>
      <c r="D161" s="312"/>
      <c r="E161" s="312"/>
      <c r="F161" s="312"/>
      <c r="G161" s="312"/>
      <c r="H161" s="312"/>
      <c r="I161" s="313"/>
    </row>
    <row r="162" spans="1:9" ht="12" customHeight="1" x14ac:dyDescent="0.3">
      <c r="A162" s="105" t="s">
        <v>2</v>
      </c>
      <c r="I162" s="104"/>
    </row>
    <row r="163" spans="1:9" ht="14.4" customHeight="1" thickBot="1" x14ac:dyDescent="0.35">
      <c r="A163" s="103" t="s">
        <v>172</v>
      </c>
      <c r="D163" s="212" t="s">
        <v>4</v>
      </c>
      <c r="F163" s="101" t="str">
        <f>F137</f>
        <v>MES:</v>
      </c>
      <c r="G163" s="101" t="str">
        <f>G137</f>
        <v xml:space="preserve">ENERO </v>
      </c>
      <c r="H163" s="101" t="str">
        <f>H137</f>
        <v xml:space="preserve">                                VIGENCIA FISCAL:      2020</v>
      </c>
      <c r="I163" s="104"/>
    </row>
    <row r="164" spans="1:9" ht="34.200000000000003" customHeight="1" thickBot="1" x14ac:dyDescent="0.35">
      <c r="A164" s="165" t="s">
        <v>176</v>
      </c>
      <c r="B164" s="166" t="s">
        <v>9</v>
      </c>
      <c r="C164" s="166" t="s">
        <v>10</v>
      </c>
      <c r="D164" s="166" t="s">
        <v>177</v>
      </c>
      <c r="E164" s="167" t="s">
        <v>178</v>
      </c>
      <c r="F164" s="167" t="s">
        <v>179</v>
      </c>
      <c r="G164" s="167" t="s">
        <v>180</v>
      </c>
      <c r="H164" s="167" t="s">
        <v>181</v>
      </c>
      <c r="I164" s="168" t="s">
        <v>182</v>
      </c>
    </row>
    <row r="165" spans="1:9" ht="69" customHeight="1" x14ac:dyDescent="0.3">
      <c r="A165" s="120" t="s">
        <v>353</v>
      </c>
      <c r="B165" s="170"/>
      <c r="C165" s="170"/>
      <c r="D165" s="122" t="s">
        <v>354</v>
      </c>
      <c r="E165" s="124">
        <f>+E166</f>
        <v>161463162493</v>
      </c>
      <c r="F165" s="124">
        <f t="shared" ref="F165:I165" si="27">+F166</f>
        <v>161463162493</v>
      </c>
      <c r="G165" s="124">
        <f t="shared" si="27"/>
        <v>161463162493</v>
      </c>
      <c r="H165" s="124">
        <f t="shared" si="27"/>
        <v>343211668</v>
      </c>
      <c r="I165" s="125">
        <f t="shared" si="27"/>
        <v>343211668</v>
      </c>
    </row>
    <row r="166" spans="1:9" ht="69.599999999999994" customHeight="1" x14ac:dyDescent="0.3">
      <c r="A166" s="126" t="s">
        <v>355</v>
      </c>
      <c r="B166" s="74"/>
      <c r="C166" s="74"/>
      <c r="D166" s="200" t="s">
        <v>354</v>
      </c>
      <c r="E166" s="130">
        <f t="shared" ref="E166:I167" si="28">+E167</f>
        <v>161463162493</v>
      </c>
      <c r="F166" s="130">
        <f t="shared" si="28"/>
        <v>161463162493</v>
      </c>
      <c r="G166" s="130">
        <f t="shared" si="28"/>
        <v>161463162493</v>
      </c>
      <c r="H166" s="130">
        <f t="shared" si="28"/>
        <v>343211668</v>
      </c>
      <c r="I166" s="131">
        <f t="shared" si="28"/>
        <v>343211668</v>
      </c>
    </row>
    <row r="167" spans="1:9" ht="19.95" customHeight="1" x14ac:dyDescent="0.3">
      <c r="A167" s="126" t="s">
        <v>356</v>
      </c>
      <c r="B167" s="74"/>
      <c r="C167" s="74"/>
      <c r="D167" s="128" t="s">
        <v>336</v>
      </c>
      <c r="E167" s="130">
        <f>+E168</f>
        <v>161463162493</v>
      </c>
      <c r="F167" s="130">
        <f t="shared" si="28"/>
        <v>161463162493</v>
      </c>
      <c r="G167" s="130">
        <f t="shared" si="28"/>
        <v>161463162493</v>
      </c>
      <c r="H167" s="130">
        <f t="shared" si="28"/>
        <v>343211668</v>
      </c>
      <c r="I167" s="131">
        <f t="shared" si="28"/>
        <v>343211668</v>
      </c>
    </row>
    <row r="168" spans="1:9" ht="16.95" customHeight="1" x14ac:dyDescent="0.3">
      <c r="A168" s="132" t="s">
        <v>357</v>
      </c>
      <c r="B168" s="76">
        <v>11</v>
      </c>
      <c r="C168" s="76" t="s">
        <v>83</v>
      </c>
      <c r="D168" s="133" t="s">
        <v>84</v>
      </c>
      <c r="E168" s="135">
        <v>161463162493</v>
      </c>
      <c r="F168" s="135">
        <v>161463162493</v>
      </c>
      <c r="G168" s="135">
        <v>161463162493</v>
      </c>
      <c r="H168" s="135">
        <v>343211668</v>
      </c>
      <c r="I168" s="136">
        <v>343211668</v>
      </c>
    </row>
    <row r="169" spans="1:9" ht="66.599999999999994" customHeight="1" x14ac:dyDescent="0.3">
      <c r="A169" s="126" t="s">
        <v>358</v>
      </c>
      <c r="B169" s="76"/>
      <c r="C169" s="76"/>
      <c r="D169" s="128" t="s">
        <v>359</v>
      </c>
      <c r="E169" s="130">
        <f t="shared" ref="E169:I171" si="29">+E170</f>
        <v>174419712826</v>
      </c>
      <c r="F169" s="130">
        <f t="shared" si="29"/>
        <v>174419712826</v>
      </c>
      <c r="G169" s="130">
        <f t="shared" si="29"/>
        <v>174419712826</v>
      </c>
      <c r="H169" s="130">
        <f t="shared" si="29"/>
        <v>5845478217</v>
      </c>
      <c r="I169" s="131">
        <f t="shared" si="29"/>
        <v>5845478217</v>
      </c>
    </row>
    <row r="170" spans="1:9" ht="69.599999999999994" customHeight="1" x14ac:dyDescent="0.3">
      <c r="A170" s="126" t="s">
        <v>360</v>
      </c>
      <c r="B170" s="74"/>
      <c r="C170" s="74"/>
      <c r="D170" s="200" t="s">
        <v>359</v>
      </c>
      <c r="E170" s="130">
        <f t="shared" si="29"/>
        <v>174419712826</v>
      </c>
      <c r="F170" s="130">
        <f t="shared" si="29"/>
        <v>174419712826</v>
      </c>
      <c r="G170" s="130">
        <f t="shared" si="29"/>
        <v>174419712826</v>
      </c>
      <c r="H170" s="130">
        <f t="shared" si="29"/>
        <v>5845478217</v>
      </c>
      <c r="I170" s="131">
        <f t="shared" si="29"/>
        <v>5845478217</v>
      </c>
    </row>
    <row r="171" spans="1:9" ht="22.2" customHeight="1" x14ac:dyDescent="0.3">
      <c r="A171" s="126" t="s">
        <v>361</v>
      </c>
      <c r="B171" s="74"/>
      <c r="C171" s="74"/>
      <c r="D171" s="128" t="s">
        <v>336</v>
      </c>
      <c r="E171" s="130">
        <f t="shared" si="29"/>
        <v>174419712826</v>
      </c>
      <c r="F171" s="130">
        <f t="shared" si="29"/>
        <v>174419712826</v>
      </c>
      <c r="G171" s="130">
        <f t="shared" si="29"/>
        <v>174419712826</v>
      </c>
      <c r="H171" s="130">
        <f t="shared" si="29"/>
        <v>5845478217</v>
      </c>
      <c r="I171" s="131">
        <f t="shared" si="29"/>
        <v>5845478217</v>
      </c>
    </row>
    <row r="172" spans="1:9" ht="22.2" customHeight="1" x14ac:dyDescent="0.3">
      <c r="A172" s="132" t="s">
        <v>362</v>
      </c>
      <c r="B172" s="76">
        <v>11</v>
      </c>
      <c r="C172" s="76" t="s">
        <v>83</v>
      </c>
      <c r="D172" s="133" t="s">
        <v>84</v>
      </c>
      <c r="E172" s="135">
        <v>174419712826</v>
      </c>
      <c r="F172" s="135">
        <v>174419712826</v>
      </c>
      <c r="G172" s="135">
        <v>174419712826</v>
      </c>
      <c r="H172" s="135">
        <v>5845478217</v>
      </c>
      <c r="I172" s="136">
        <v>5845478217</v>
      </c>
    </row>
    <row r="173" spans="1:9" ht="68.400000000000006" customHeight="1" x14ac:dyDescent="0.3">
      <c r="A173" s="126" t="s">
        <v>363</v>
      </c>
      <c r="B173" s="76"/>
      <c r="C173" s="76"/>
      <c r="D173" s="128" t="s">
        <v>364</v>
      </c>
      <c r="E173" s="130">
        <f t="shared" ref="E173:I175" si="30">+E174</f>
        <v>191797855945</v>
      </c>
      <c r="F173" s="130">
        <f t="shared" si="30"/>
        <v>191797855945</v>
      </c>
      <c r="G173" s="130">
        <f t="shared" si="30"/>
        <v>191797855945</v>
      </c>
      <c r="H173" s="130">
        <f t="shared" si="30"/>
        <v>0</v>
      </c>
      <c r="I173" s="131">
        <f t="shared" si="30"/>
        <v>0</v>
      </c>
    </row>
    <row r="174" spans="1:9" ht="63.6" customHeight="1" x14ac:dyDescent="0.3">
      <c r="A174" s="126" t="s">
        <v>365</v>
      </c>
      <c r="B174" s="74"/>
      <c r="C174" s="74"/>
      <c r="D174" s="200" t="s">
        <v>364</v>
      </c>
      <c r="E174" s="130">
        <f t="shared" si="30"/>
        <v>191797855945</v>
      </c>
      <c r="F174" s="130">
        <f t="shared" si="30"/>
        <v>191797855945</v>
      </c>
      <c r="G174" s="130">
        <f t="shared" si="30"/>
        <v>191797855945</v>
      </c>
      <c r="H174" s="130">
        <f t="shared" si="30"/>
        <v>0</v>
      </c>
      <c r="I174" s="131">
        <f t="shared" si="30"/>
        <v>0</v>
      </c>
    </row>
    <row r="175" spans="1:9" ht="22.2" customHeight="1" x14ac:dyDescent="0.3">
      <c r="A175" s="126" t="s">
        <v>366</v>
      </c>
      <c r="B175" s="74"/>
      <c r="C175" s="74"/>
      <c r="D175" s="128" t="s">
        <v>336</v>
      </c>
      <c r="E175" s="130">
        <f t="shared" si="30"/>
        <v>191797855945</v>
      </c>
      <c r="F175" s="130">
        <f t="shared" si="30"/>
        <v>191797855945</v>
      </c>
      <c r="G175" s="130">
        <f t="shared" si="30"/>
        <v>191797855945</v>
      </c>
      <c r="H175" s="130">
        <f t="shared" si="30"/>
        <v>0</v>
      </c>
      <c r="I175" s="131">
        <f t="shared" si="30"/>
        <v>0</v>
      </c>
    </row>
    <row r="176" spans="1:9" ht="22.2" customHeight="1" x14ac:dyDescent="0.3">
      <c r="A176" s="132" t="s">
        <v>367</v>
      </c>
      <c r="B176" s="76">
        <v>11</v>
      </c>
      <c r="C176" s="76" t="s">
        <v>83</v>
      </c>
      <c r="D176" s="133" t="s">
        <v>84</v>
      </c>
      <c r="E176" s="135">
        <v>191797855945</v>
      </c>
      <c r="F176" s="135">
        <v>191797855945</v>
      </c>
      <c r="G176" s="135">
        <v>191797855945</v>
      </c>
      <c r="H176" s="135">
        <v>0</v>
      </c>
      <c r="I176" s="136">
        <v>0</v>
      </c>
    </row>
    <row r="177" spans="1:9" ht="45.6" customHeight="1" x14ac:dyDescent="0.3">
      <c r="A177" s="126" t="s">
        <v>368</v>
      </c>
      <c r="B177" s="76"/>
      <c r="C177" s="76"/>
      <c r="D177" s="128" t="s">
        <v>369</v>
      </c>
      <c r="E177" s="130">
        <f t="shared" ref="E177:I179" si="31">+E178</f>
        <v>13000000000</v>
      </c>
      <c r="F177" s="130">
        <f t="shared" si="31"/>
        <v>9367403256</v>
      </c>
      <c r="G177" s="130">
        <f t="shared" si="31"/>
        <v>8493436121</v>
      </c>
      <c r="H177" s="130">
        <f t="shared" si="31"/>
        <v>0</v>
      </c>
      <c r="I177" s="131">
        <f t="shared" si="31"/>
        <v>0</v>
      </c>
    </row>
    <row r="178" spans="1:9" ht="49.2" customHeight="1" x14ac:dyDescent="0.3">
      <c r="A178" s="126" t="s">
        <v>370</v>
      </c>
      <c r="B178" s="74"/>
      <c r="C178" s="74"/>
      <c r="D178" s="200" t="s">
        <v>369</v>
      </c>
      <c r="E178" s="130">
        <f t="shared" si="31"/>
        <v>13000000000</v>
      </c>
      <c r="F178" s="130">
        <f t="shared" si="31"/>
        <v>9367403256</v>
      </c>
      <c r="G178" s="130">
        <f t="shared" si="31"/>
        <v>8493436121</v>
      </c>
      <c r="H178" s="130">
        <f t="shared" si="31"/>
        <v>0</v>
      </c>
      <c r="I178" s="131">
        <f t="shared" si="31"/>
        <v>0</v>
      </c>
    </row>
    <row r="179" spans="1:9" ht="54.6" customHeight="1" x14ac:dyDescent="0.3">
      <c r="A179" s="126" t="s">
        <v>371</v>
      </c>
      <c r="B179" s="74"/>
      <c r="C179" s="74"/>
      <c r="D179" s="128" t="s">
        <v>372</v>
      </c>
      <c r="E179" s="130">
        <f t="shared" si="31"/>
        <v>13000000000</v>
      </c>
      <c r="F179" s="130">
        <f t="shared" si="31"/>
        <v>9367403256</v>
      </c>
      <c r="G179" s="130">
        <f t="shared" si="31"/>
        <v>8493436121</v>
      </c>
      <c r="H179" s="130">
        <f t="shared" si="31"/>
        <v>0</v>
      </c>
      <c r="I179" s="131">
        <f t="shared" si="31"/>
        <v>0</v>
      </c>
    </row>
    <row r="180" spans="1:9" ht="22.2" customHeight="1" x14ac:dyDescent="0.3">
      <c r="A180" s="132" t="s">
        <v>373</v>
      </c>
      <c r="B180" s="76">
        <v>11</v>
      </c>
      <c r="C180" s="76" t="s">
        <v>83</v>
      </c>
      <c r="D180" s="133" t="s">
        <v>84</v>
      </c>
      <c r="E180" s="135">
        <v>13000000000</v>
      </c>
      <c r="F180" s="135">
        <v>9367403256</v>
      </c>
      <c r="G180" s="135">
        <v>8493436121</v>
      </c>
      <c r="H180" s="135">
        <v>0</v>
      </c>
      <c r="I180" s="136">
        <v>0</v>
      </c>
    </row>
    <row r="181" spans="1:9" ht="57" customHeight="1" x14ac:dyDescent="0.3">
      <c r="A181" s="126" t="s">
        <v>374</v>
      </c>
      <c r="B181" s="74"/>
      <c r="C181" s="74"/>
      <c r="D181" s="128" t="s">
        <v>375</v>
      </c>
      <c r="E181" s="130">
        <f t="shared" ref="E181:I182" si="32">+E182</f>
        <v>224312575038</v>
      </c>
      <c r="F181" s="130">
        <f t="shared" si="32"/>
        <v>224312575038</v>
      </c>
      <c r="G181" s="130">
        <f t="shared" si="32"/>
        <v>224312575038</v>
      </c>
      <c r="H181" s="130">
        <f t="shared" si="32"/>
        <v>0</v>
      </c>
      <c r="I181" s="131">
        <f t="shared" si="32"/>
        <v>0</v>
      </c>
    </row>
    <row r="182" spans="1:9" ht="55.2" customHeight="1" x14ac:dyDescent="0.3">
      <c r="A182" s="126" t="s">
        <v>376</v>
      </c>
      <c r="B182" s="76"/>
      <c r="C182" s="76"/>
      <c r="D182" s="200" t="s">
        <v>375</v>
      </c>
      <c r="E182" s="130">
        <f t="shared" si="32"/>
        <v>224312575038</v>
      </c>
      <c r="F182" s="130">
        <f t="shared" si="32"/>
        <v>224312575038</v>
      </c>
      <c r="G182" s="130">
        <f t="shared" si="32"/>
        <v>224312575038</v>
      </c>
      <c r="H182" s="130">
        <f t="shared" si="32"/>
        <v>0</v>
      </c>
      <c r="I182" s="131">
        <f t="shared" si="32"/>
        <v>0</v>
      </c>
    </row>
    <row r="183" spans="1:9" ht="25.2" customHeight="1" thickBot="1" x14ac:dyDescent="0.35">
      <c r="A183" s="140" t="s">
        <v>377</v>
      </c>
      <c r="B183" s="141"/>
      <c r="C183" s="141"/>
      <c r="D183" s="142" t="s">
        <v>336</v>
      </c>
      <c r="E183" s="213">
        <f>+E190</f>
        <v>224312575038</v>
      </c>
      <c r="F183" s="213">
        <f t="shared" ref="F183:I183" si="33">+F190</f>
        <v>224312575038</v>
      </c>
      <c r="G183" s="213">
        <f t="shared" si="33"/>
        <v>224312575038</v>
      </c>
      <c r="H183" s="213">
        <f t="shared" si="33"/>
        <v>0</v>
      </c>
      <c r="I183" s="214">
        <f t="shared" si="33"/>
        <v>0</v>
      </c>
    </row>
    <row r="184" spans="1:9" ht="12" customHeight="1" thickBot="1" x14ac:dyDescent="0.35">
      <c r="A184" s="209"/>
      <c r="B184" s="215"/>
      <c r="C184" s="215"/>
      <c r="D184" s="216"/>
      <c r="E184" s="211"/>
      <c r="F184" s="211"/>
      <c r="G184" s="211"/>
      <c r="H184" s="211"/>
      <c r="I184" s="211"/>
    </row>
    <row r="185" spans="1:9" s="102" customFormat="1" ht="18" x14ac:dyDescent="0.3">
      <c r="A185" s="314" t="s">
        <v>0</v>
      </c>
      <c r="B185" s="315"/>
      <c r="C185" s="315"/>
      <c r="D185" s="315"/>
      <c r="E185" s="315"/>
      <c r="F185" s="315"/>
      <c r="G185" s="315"/>
      <c r="H185" s="315"/>
      <c r="I185" s="316"/>
    </row>
    <row r="186" spans="1:9" s="102" customFormat="1" ht="12.6" customHeight="1" x14ac:dyDescent="0.3">
      <c r="A186" s="311" t="s">
        <v>171</v>
      </c>
      <c r="B186" s="312"/>
      <c r="C186" s="312"/>
      <c r="D186" s="312"/>
      <c r="E186" s="312"/>
      <c r="F186" s="312"/>
      <c r="G186" s="312"/>
      <c r="H186" s="312"/>
      <c r="I186" s="313"/>
    </row>
    <row r="187" spans="1:9" ht="15.6" customHeight="1" x14ac:dyDescent="0.3">
      <c r="A187" s="105" t="s">
        <v>2</v>
      </c>
      <c r="I187" s="104"/>
    </row>
    <row r="188" spans="1:9" ht="15" customHeight="1" thickBot="1" x14ac:dyDescent="0.35">
      <c r="A188" s="103" t="s">
        <v>172</v>
      </c>
      <c r="D188" s="212" t="s">
        <v>4</v>
      </c>
      <c r="F188" s="101" t="str">
        <f>F163</f>
        <v>MES:</v>
      </c>
      <c r="G188" s="101" t="str">
        <f>G163</f>
        <v xml:space="preserve">ENERO </v>
      </c>
      <c r="H188" s="101" t="str">
        <f>H163</f>
        <v xml:space="preserve">                                VIGENCIA FISCAL:      2020</v>
      </c>
      <c r="I188" s="104"/>
    </row>
    <row r="189" spans="1:9" ht="34.200000000000003" customHeight="1" thickBot="1" x14ac:dyDescent="0.35">
      <c r="A189" s="165" t="s">
        <v>176</v>
      </c>
      <c r="B189" s="166" t="s">
        <v>9</v>
      </c>
      <c r="C189" s="166" t="s">
        <v>10</v>
      </c>
      <c r="D189" s="166" t="s">
        <v>177</v>
      </c>
      <c r="E189" s="167" t="s">
        <v>178</v>
      </c>
      <c r="F189" s="167" t="s">
        <v>179</v>
      </c>
      <c r="G189" s="167" t="s">
        <v>180</v>
      </c>
      <c r="H189" s="167" t="s">
        <v>181</v>
      </c>
      <c r="I189" s="168" t="s">
        <v>182</v>
      </c>
    </row>
    <row r="190" spans="1:9" ht="24.6" customHeight="1" x14ac:dyDescent="0.3">
      <c r="A190" s="169" t="s">
        <v>378</v>
      </c>
      <c r="B190" s="207">
        <v>11</v>
      </c>
      <c r="C190" s="207" t="s">
        <v>83</v>
      </c>
      <c r="D190" s="171" t="s">
        <v>84</v>
      </c>
      <c r="E190" s="172">
        <v>224312575038</v>
      </c>
      <c r="F190" s="172">
        <v>224312575038</v>
      </c>
      <c r="G190" s="172">
        <v>224312575038</v>
      </c>
      <c r="H190" s="172">
        <v>0</v>
      </c>
      <c r="I190" s="173">
        <v>0</v>
      </c>
    </row>
    <row r="191" spans="1:9" ht="59.4" customHeight="1" x14ac:dyDescent="0.3">
      <c r="A191" s="126" t="s">
        <v>379</v>
      </c>
      <c r="B191" s="74"/>
      <c r="C191" s="74"/>
      <c r="D191" s="128" t="s">
        <v>380</v>
      </c>
      <c r="E191" s="130">
        <f>+E192</f>
        <v>231971044719</v>
      </c>
      <c r="F191" s="130">
        <f t="shared" ref="F191:I191" si="34">+F192</f>
        <v>231971044719</v>
      </c>
      <c r="G191" s="130">
        <f t="shared" si="34"/>
        <v>231971044719</v>
      </c>
      <c r="H191" s="130">
        <f t="shared" si="34"/>
        <v>0</v>
      </c>
      <c r="I191" s="131">
        <f t="shared" si="34"/>
        <v>0</v>
      </c>
    </row>
    <row r="192" spans="1:9" ht="59.4" customHeight="1" x14ac:dyDescent="0.3">
      <c r="A192" s="126" t="s">
        <v>381</v>
      </c>
      <c r="B192" s="76"/>
      <c r="C192" s="76"/>
      <c r="D192" s="128" t="s">
        <v>380</v>
      </c>
      <c r="E192" s="130">
        <f t="shared" ref="E192:I193" si="35">+E193</f>
        <v>231971044719</v>
      </c>
      <c r="F192" s="130">
        <f t="shared" si="35"/>
        <v>231971044719</v>
      </c>
      <c r="G192" s="130">
        <f t="shared" si="35"/>
        <v>231971044719</v>
      </c>
      <c r="H192" s="130">
        <f t="shared" si="35"/>
        <v>0</v>
      </c>
      <c r="I192" s="131">
        <f t="shared" si="35"/>
        <v>0</v>
      </c>
    </row>
    <row r="193" spans="1:9" ht="22.2" customHeight="1" x14ac:dyDescent="0.3">
      <c r="A193" s="126" t="s">
        <v>382</v>
      </c>
      <c r="B193" s="76"/>
      <c r="C193" s="76"/>
      <c r="D193" s="128" t="s">
        <v>336</v>
      </c>
      <c r="E193" s="130">
        <f>+E194</f>
        <v>231971044719</v>
      </c>
      <c r="F193" s="130">
        <f t="shared" si="35"/>
        <v>231971044719</v>
      </c>
      <c r="G193" s="130">
        <f t="shared" si="35"/>
        <v>231971044719</v>
      </c>
      <c r="H193" s="130">
        <f t="shared" si="35"/>
        <v>0</v>
      </c>
      <c r="I193" s="131">
        <f t="shared" si="35"/>
        <v>0</v>
      </c>
    </row>
    <row r="194" spans="1:9" ht="22.2" customHeight="1" x14ac:dyDescent="0.3">
      <c r="A194" s="132" t="s">
        <v>383</v>
      </c>
      <c r="B194" s="74">
        <v>11</v>
      </c>
      <c r="C194" s="74" t="s">
        <v>83</v>
      </c>
      <c r="D194" s="133" t="s">
        <v>84</v>
      </c>
      <c r="E194" s="135">
        <v>231971044719</v>
      </c>
      <c r="F194" s="135">
        <v>231971044719</v>
      </c>
      <c r="G194" s="135">
        <v>231971044719</v>
      </c>
      <c r="H194" s="135">
        <v>0</v>
      </c>
      <c r="I194" s="136">
        <v>0</v>
      </c>
    </row>
    <row r="195" spans="1:9" ht="56.4" customHeight="1" x14ac:dyDescent="0.3">
      <c r="A195" s="126" t="s">
        <v>384</v>
      </c>
      <c r="B195" s="74"/>
      <c r="C195" s="74"/>
      <c r="D195" s="128" t="s">
        <v>385</v>
      </c>
      <c r="E195" s="130">
        <f t="shared" ref="E195:I197" si="36">+E196</f>
        <v>127866019972</v>
      </c>
      <c r="F195" s="130">
        <f t="shared" si="36"/>
        <v>127866019972</v>
      </c>
      <c r="G195" s="130">
        <f t="shared" si="36"/>
        <v>127866019972</v>
      </c>
      <c r="H195" s="130">
        <f t="shared" si="36"/>
        <v>285664845</v>
      </c>
      <c r="I195" s="131">
        <f t="shared" si="36"/>
        <v>285664845</v>
      </c>
    </row>
    <row r="196" spans="1:9" ht="52.2" customHeight="1" x14ac:dyDescent="0.3">
      <c r="A196" s="126" t="s">
        <v>386</v>
      </c>
      <c r="B196" s="76"/>
      <c r="C196" s="76"/>
      <c r="D196" s="200" t="s">
        <v>385</v>
      </c>
      <c r="E196" s="130">
        <f t="shared" si="36"/>
        <v>127866019972</v>
      </c>
      <c r="F196" s="130">
        <f t="shared" si="36"/>
        <v>127866019972</v>
      </c>
      <c r="G196" s="130">
        <f t="shared" si="36"/>
        <v>127866019972</v>
      </c>
      <c r="H196" s="130">
        <f t="shared" si="36"/>
        <v>285664845</v>
      </c>
      <c r="I196" s="131">
        <f t="shared" si="36"/>
        <v>285664845</v>
      </c>
    </row>
    <row r="197" spans="1:9" ht="22.2" customHeight="1" x14ac:dyDescent="0.3">
      <c r="A197" s="126" t="s">
        <v>387</v>
      </c>
      <c r="B197" s="76"/>
      <c r="C197" s="76"/>
      <c r="D197" s="128" t="s">
        <v>336</v>
      </c>
      <c r="E197" s="130">
        <f t="shared" si="36"/>
        <v>127866019972</v>
      </c>
      <c r="F197" s="130">
        <f t="shared" si="36"/>
        <v>127866019972</v>
      </c>
      <c r="G197" s="130">
        <f t="shared" si="36"/>
        <v>127866019972</v>
      </c>
      <c r="H197" s="130">
        <f t="shared" si="36"/>
        <v>285664845</v>
      </c>
      <c r="I197" s="131">
        <f t="shared" si="36"/>
        <v>285664845</v>
      </c>
    </row>
    <row r="198" spans="1:9" ht="22.2" customHeight="1" x14ac:dyDescent="0.3">
      <c r="A198" s="132" t="s">
        <v>388</v>
      </c>
      <c r="B198" s="74">
        <v>11</v>
      </c>
      <c r="C198" s="74" t="s">
        <v>83</v>
      </c>
      <c r="D198" s="133" t="s">
        <v>84</v>
      </c>
      <c r="E198" s="135">
        <v>127866019972</v>
      </c>
      <c r="F198" s="135">
        <v>127866019972</v>
      </c>
      <c r="G198" s="135">
        <v>127866019972</v>
      </c>
      <c r="H198" s="135">
        <v>285664845</v>
      </c>
      <c r="I198" s="136">
        <v>285664845</v>
      </c>
    </row>
    <row r="199" spans="1:9" ht="66" customHeight="1" x14ac:dyDescent="0.3">
      <c r="A199" s="126" t="s">
        <v>389</v>
      </c>
      <c r="B199" s="74"/>
      <c r="C199" s="74"/>
      <c r="D199" s="128" t="s">
        <v>390</v>
      </c>
      <c r="E199" s="130">
        <f t="shared" ref="E199:I201" si="37">+E200</f>
        <v>88193470741</v>
      </c>
      <c r="F199" s="130">
        <f t="shared" si="37"/>
        <v>88193470741</v>
      </c>
      <c r="G199" s="130">
        <f t="shared" si="37"/>
        <v>88193470741</v>
      </c>
      <c r="H199" s="130">
        <f t="shared" si="37"/>
        <v>344477421</v>
      </c>
      <c r="I199" s="131">
        <f t="shared" si="37"/>
        <v>344477421</v>
      </c>
    </row>
    <row r="200" spans="1:9" ht="62.4" customHeight="1" x14ac:dyDescent="0.3">
      <c r="A200" s="126" t="s">
        <v>391</v>
      </c>
      <c r="B200" s="76"/>
      <c r="C200" s="76"/>
      <c r="D200" s="200" t="s">
        <v>390</v>
      </c>
      <c r="E200" s="130">
        <f t="shared" si="37"/>
        <v>88193470741</v>
      </c>
      <c r="F200" s="130">
        <f t="shared" si="37"/>
        <v>88193470741</v>
      </c>
      <c r="G200" s="130">
        <f t="shared" si="37"/>
        <v>88193470741</v>
      </c>
      <c r="H200" s="130">
        <f t="shared" si="37"/>
        <v>344477421</v>
      </c>
      <c r="I200" s="131">
        <f t="shared" si="37"/>
        <v>344477421</v>
      </c>
    </row>
    <row r="201" spans="1:9" ht="22.2" customHeight="1" x14ac:dyDescent="0.3">
      <c r="A201" s="126" t="s">
        <v>392</v>
      </c>
      <c r="B201" s="76"/>
      <c r="C201" s="76"/>
      <c r="D201" s="128" t="s">
        <v>336</v>
      </c>
      <c r="E201" s="130">
        <f t="shared" si="37"/>
        <v>88193470741</v>
      </c>
      <c r="F201" s="130">
        <f t="shared" si="37"/>
        <v>88193470741</v>
      </c>
      <c r="G201" s="130">
        <f t="shared" si="37"/>
        <v>88193470741</v>
      </c>
      <c r="H201" s="130">
        <f t="shared" si="37"/>
        <v>344477421</v>
      </c>
      <c r="I201" s="131">
        <f t="shared" si="37"/>
        <v>344477421</v>
      </c>
    </row>
    <row r="202" spans="1:9" ht="22.2" customHeight="1" x14ac:dyDescent="0.3">
      <c r="A202" s="132" t="s">
        <v>393</v>
      </c>
      <c r="B202" s="74">
        <v>11</v>
      </c>
      <c r="C202" s="74" t="s">
        <v>83</v>
      </c>
      <c r="D202" s="133" t="s">
        <v>84</v>
      </c>
      <c r="E202" s="135">
        <v>88193470741</v>
      </c>
      <c r="F202" s="135">
        <v>88193470741</v>
      </c>
      <c r="G202" s="135">
        <v>88193470741</v>
      </c>
      <c r="H202" s="135">
        <v>344477421</v>
      </c>
      <c r="I202" s="136">
        <v>344477421</v>
      </c>
    </row>
    <row r="203" spans="1:9" ht="81.599999999999994" customHeight="1" x14ac:dyDescent="0.3">
      <c r="A203" s="126" t="s">
        <v>394</v>
      </c>
      <c r="B203" s="74"/>
      <c r="C203" s="74"/>
      <c r="D203" s="128" t="s">
        <v>395</v>
      </c>
      <c r="E203" s="130">
        <f t="shared" ref="E203:I205" si="38">+E204</f>
        <v>149549675038</v>
      </c>
      <c r="F203" s="130">
        <f t="shared" si="38"/>
        <v>149549675038</v>
      </c>
      <c r="G203" s="130">
        <f t="shared" si="38"/>
        <v>149549675038</v>
      </c>
      <c r="H203" s="130">
        <f t="shared" si="38"/>
        <v>4927812930</v>
      </c>
      <c r="I203" s="131">
        <f t="shared" si="38"/>
        <v>4927812930</v>
      </c>
    </row>
    <row r="204" spans="1:9" ht="76.95" customHeight="1" x14ac:dyDescent="0.3">
      <c r="A204" s="126" t="s">
        <v>396</v>
      </c>
      <c r="B204" s="76"/>
      <c r="C204" s="76"/>
      <c r="D204" s="200" t="s">
        <v>395</v>
      </c>
      <c r="E204" s="130">
        <f t="shared" si="38"/>
        <v>149549675038</v>
      </c>
      <c r="F204" s="130">
        <f t="shared" si="38"/>
        <v>149549675038</v>
      </c>
      <c r="G204" s="130">
        <f t="shared" si="38"/>
        <v>149549675038</v>
      </c>
      <c r="H204" s="130">
        <f t="shared" si="38"/>
        <v>4927812930</v>
      </c>
      <c r="I204" s="131">
        <f t="shared" si="38"/>
        <v>4927812930</v>
      </c>
    </row>
    <row r="205" spans="1:9" ht="22.2" customHeight="1" x14ac:dyDescent="0.3">
      <c r="A205" s="126" t="s">
        <v>397</v>
      </c>
      <c r="B205" s="76"/>
      <c r="C205" s="76"/>
      <c r="D205" s="128" t="s">
        <v>336</v>
      </c>
      <c r="E205" s="130">
        <f t="shared" si="38"/>
        <v>149549675038</v>
      </c>
      <c r="F205" s="130">
        <f t="shared" si="38"/>
        <v>149549675038</v>
      </c>
      <c r="G205" s="130">
        <f t="shared" si="38"/>
        <v>149549675038</v>
      </c>
      <c r="H205" s="130">
        <f t="shared" si="38"/>
        <v>4927812930</v>
      </c>
      <c r="I205" s="131">
        <f t="shared" si="38"/>
        <v>4927812930</v>
      </c>
    </row>
    <row r="206" spans="1:9" ht="22.2" customHeight="1" x14ac:dyDescent="0.3">
      <c r="A206" s="132" t="s">
        <v>398</v>
      </c>
      <c r="B206" s="74">
        <v>11</v>
      </c>
      <c r="C206" s="74" t="s">
        <v>83</v>
      </c>
      <c r="D206" s="133" t="s">
        <v>84</v>
      </c>
      <c r="E206" s="135">
        <v>149549675038</v>
      </c>
      <c r="F206" s="135">
        <v>149549675038</v>
      </c>
      <c r="G206" s="135">
        <v>149549675038</v>
      </c>
      <c r="H206" s="135">
        <v>4927812930</v>
      </c>
      <c r="I206" s="136">
        <v>4927812930</v>
      </c>
    </row>
    <row r="207" spans="1:9" ht="48.6" customHeight="1" x14ac:dyDescent="0.3">
      <c r="A207" s="126" t="s">
        <v>399</v>
      </c>
      <c r="B207" s="74"/>
      <c r="C207" s="74"/>
      <c r="D207" s="128" t="s">
        <v>400</v>
      </c>
      <c r="E207" s="130">
        <f t="shared" ref="E207:I208" si="39">+E208</f>
        <v>105500827394</v>
      </c>
      <c r="F207" s="130">
        <f t="shared" si="39"/>
        <v>105500827394</v>
      </c>
      <c r="G207" s="130">
        <f t="shared" si="39"/>
        <v>105500827394</v>
      </c>
      <c r="H207" s="130">
        <f t="shared" si="39"/>
        <v>0</v>
      </c>
      <c r="I207" s="131">
        <f t="shared" si="39"/>
        <v>0</v>
      </c>
    </row>
    <row r="208" spans="1:9" ht="52.2" customHeight="1" x14ac:dyDescent="0.3">
      <c r="A208" s="126" t="s">
        <v>401</v>
      </c>
      <c r="B208" s="76"/>
      <c r="C208" s="76"/>
      <c r="D208" s="200" t="s">
        <v>400</v>
      </c>
      <c r="E208" s="130">
        <f t="shared" si="39"/>
        <v>105500827394</v>
      </c>
      <c r="F208" s="130">
        <f t="shared" si="39"/>
        <v>105500827394</v>
      </c>
      <c r="G208" s="130">
        <f t="shared" si="39"/>
        <v>105500827394</v>
      </c>
      <c r="H208" s="130">
        <f t="shared" si="39"/>
        <v>0</v>
      </c>
      <c r="I208" s="131">
        <f t="shared" si="39"/>
        <v>0</v>
      </c>
    </row>
    <row r="209" spans="1:9" ht="22.2" customHeight="1" thickBot="1" x14ac:dyDescent="0.35">
      <c r="A209" s="140" t="s">
        <v>402</v>
      </c>
      <c r="B209" s="141"/>
      <c r="C209" s="141"/>
      <c r="D209" s="142" t="s">
        <v>336</v>
      </c>
      <c r="E209" s="213">
        <f>+E216</f>
        <v>105500827394</v>
      </c>
      <c r="F209" s="213">
        <f t="shared" ref="F209:I209" si="40">+F216</f>
        <v>105500827394</v>
      </c>
      <c r="G209" s="213">
        <f t="shared" si="40"/>
        <v>105500827394</v>
      </c>
      <c r="H209" s="213">
        <f t="shared" si="40"/>
        <v>0</v>
      </c>
      <c r="I209" s="214">
        <f t="shared" si="40"/>
        <v>0</v>
      </c>
    </row>
    <row r="210" spans="1:9" ht="10.199999999999999" customHeight="1" thickBot="1" x14ac:dyDescent="0.35">
      <c r="A210" s="209"/>
      <c r="B210" s="215"/>
      <c r="C210" s="215"/>
      <c r="D210" s="216"/>
      <c r="E210" s="211"/>
      <c r="F210" s="211"/>
      <c r="G210" s="211"/>
      <c r="H210" s="211"/>
      <c r="I210" s="211"/>
    </row>
    <row r="211" spans="1:9" s="102" customFormat="1" ht="18" x14ac:dyDescent="0.3">
      <c r="A211" s="314" t="s">
        <v>0</v>
      </c>
      <c r="B211" s="315"/>
      <c r="C211" s="315"/>
      <c r="D211" s="315"/>
      <c r="E211" s="315"/>
      <c r="F211" s="315"/>
      <c r="G211" s="315"/>
      <c r="H211" s="315"/>
      <c r="I211" s="316"/>
    </row>
    <row r="212" spans="1:9" s="102" customFormat="1" ht="12.6" customHeight="1" x14ac:dyDescent="0.3">
      <c r="A212" s="311" t="s">
        <v>171</v>
      </c>
      <c r="B212" s="312"/>
      <c r="C212" s="312"/>
      <c r="D212" s="312"/>
      <c r="E212" s="312"/>
      <c r="F212" s="312"/>
      <c r="G212" s="312"/>
      <c r="H212" s="312"/>
      <c r="I212" s="313"/>
    </row>
    <row r="213" spans="1:9" ht="11.4" customHeight="1" x14ac:dyDescent="0.3">
      <c r="A213" s="105" t="s">
        <v>2</v>
      </c>
      <c r="I213" s="104"/>
    </row>
    <row r="214" spans="1:9" ht="12.6" customHeight="1" thickBot="1" x14ac:dyDescent="0.35">
      <c r="A214" s="103" t="s">
        <v>172</v>
      </c>
      <c r="D214" s="212" t="s">
        <v>4</v>
      </c>
      <c r="F214" s="101" t="str">
        <f>F188</f>
        <v>MES:</v>
      </c>
      <c r="G214" s="101" t="str">
        <f>G188</f>
        <v xml:space="preserve">ENERO </v>
      </c>
      <c r="H214" s="101" t="str">
        <f>H188</f>
        <v xml:space="preserve">                                VIGENCIA FISCAL:      2020</v>
      </c>
      <c r="I214" s="104"/>
    </row>
    <row r="215" spans="1:9" ht="38.25" customHeight="1" thickBot="1" x14ac:dyDescent="0.35">
      <c r="A215" s="165" t="s">
        <v>176</v>
      </c>
      <c r="B215" s="166" t="s">
        <v>9</v>
      </c>
      <c r="C215" s="166" t="s">
        <v>10</v>
      </c>
      <c r="D215" s="166" t="s">
        <v>177</v>
      </c>
      <c r="E215" s="167" t="s">
        <v>178</v>
      </c>
      <c r="F215" s="167" t="s">
        <v>179</v>
      </c>
      <c r="G215" s="167" t="s">
        <v>180</v>
      </c>
      <c r="H215" s="167" t="s">
        <v>181</v>
      </c>
      <c r="I215" s="168" t="s">
        <v>182</v>
      </c>
    </row>
    <row r="216" spans="1:9" ht="21.6" customHeight="1" x14ac:dyDescent="0.3">
      <c r="A216" s="169" t="s">
        <v>403</v>
      </c>
      <c r="B216" s="207">
        <v>11</v>
      </c>
      <c r="C216" s="207" t="s">
        <v>83</v>
      </c>
      <c r="D216" s="171" t="s">
        <v>84</v>
      </c>
      <c r="E216" s="172">
        <v>105500827394</v>
      </c>
      <c r="F216" s="172">
        <v>105500827394</v>
      </c>
      <c r="G216" s="172">
        <v>105500827394</v>
      </c>
      <c r="H216" s="172">
        <v>0</v>
      </c>
      <c r="I216" s="173">
        <v>0</v>
      </c>
    </row>
    <row r="217" spans="1:9" ht="64.95" customHeight="1" x14ac:dyDescent="0.3">
      <c r="A217" s="126" t="s">
        <v>404</v>
      </c>
      <c r="B217" s="74"/>
      <c r="C217" s="74"/>
      <c r="D217" s="128" t="s">
        <v>405</v>
      </c>
      <c r="E217" s="130">
        <f>+E218</f>
        <v>194512023721</v>
      </c>
      <c r="F217" s="130">
        <f t="shared" ref="F217:I218" si="41">+F218</f>
        <v>194512023721</v>
      </c>
      <c r="G217" s="130">
        <f t="shared" si="41"/>
        <v>194512023721</v>
      </c>
      <c r="H217" s="130">
        <f t="shared" si="41"/>
        <v>6449073251</v>
      </c>
      <c r="I217" s="131">
        <f t="shared" si="41"/>
        <v>6449073251</v>
      </c>
    </row>
    <row r="218" spans="1:9" ht="66" customHeight="1" x14ac:dyDescent="0.3">
      <c r="A218" s="126" t="s">
        <v>406</v>
      </c>
      <c r="B218" s="76"/>
      <c r="C218" s="76"/>
      <c r="D218" s="200" t="s">
        <v>405</v>
      </c>
      <c r="E218" s="130">
        <f>+E219</f>
        <v>194512023721</v>
      </c>
      <c r="F218" s="130">
        <f t="shared" si="41"/>
        <v>194512023721</v>
      </c>
      <c r="G218" s="130">
        <f t="shared" si="41"/>
        <v>194512023721</v>
      </c>
      <c r="H218" s="130">
        <f t="shared" si="41"/>
        <v>6449073251</v>
      </c>
      <c r="I218" s="131">
        <f t="shared" si="41"/>
        <v>6449073251</v>
      </c>
    </row>
    <row r="219" spans="1:9" ht="25.95" customHeight="1" x14ac:dyDescent="0.3">
      <c r="A219" s="126" t="s">
        <v>407</v>
      </c>
      <c r="B219" s="76"/>
      <c r="C219" s="76"/>
      <c r="D219" s="128" t="s">
        <v>336</v>
      </c>
      <c r="E219" s="130">
        <f t="shared" ref="E219:I219" si="42">+E220</f>
        <v>194512023721</v>
      </c>
      <c r="F219" s="130">
        <f t="shared" si="42"/>
        <v>194512023721</v>
      </c>
      <c r="G219" s="130">
        <f t="shared" si="42"/>
        <v>194512023721</v>
      </c>
      <c r="H219" s="130">
        <f t="shared" si="42"/>
        <v>6449073251</v>
      </c>
      <c r="I219" s="131">
        <f t="shared" si="42"/>
        <v>6449073251</v>
      </c>
    </row>
    <row r="220" spans="1:9" ht="19.95" customHeight="1" x14ac:dyDescent="0.3">
      <c r="A220" s="132" t="s">
        <v>408</v>
      </c>
      <c r="B220" s="74">
        <v>11</v>
      </c>
      <c r="C220" s="74" t="s">
        <v>83</v>
      </c>
      <c r="D220" s="133" t="s">
        <v>84</v>
      </c>
      <c r="E220" s="135">
        <v>194512023721</v>
      </c>
      <c r="F220" s="135">
        <v>194512023721</v>
      </c>
      <c r="G220" s="135">
        <v>194512023721</v>
      </c>
      <c r="H220" s="135">
        <v>6449073251</v>
      </c>
      <c r="I220" s="136">
        <v>6449073251</v>
      </c>
    </row>
    <row r="221" spans="1:9" ht="64.95" customHeight="1" x14ac:dyDescent="0.3">
      <c r="A221" s="126" t="s">
        <v>409</v>
      </c>
      <c r="B221" s="74"/>
      <c r="C221" s="74"/>
      <c r="D221" s="128" t="s">
        <v>410</v>
      </c>
      <c r="E221" s="130">
        <f t="shared" ref="E221:I223" si="43">+E222</f>
        <v>264950954987</v>
      </c>
      <c r="F221" s="130">
        <f t="shared" si="43"/>
        <v>264950954987</v>
      </c>
      <c r="G221" s="130">
        <f t="shared" si="43"/>
        <v>264950954987</v>
      </c>
      <c r="H221" s="130">
        <f t="shared" si="43"/>
        <v>486123833</v>
      </c>
      <c r="I221" s="131">
        <f t="shared" si="43"/>
        <v>486123833</v>
      </c>
    </row>
    <row r="222" spans="1:9" ht="63" customHeight="1" x14ac:dyDescent="0.3">
      <c r="A222" s="126" t="s">
        <v>411</v>
      </c>
      <c r="B222" s="76"/>
      <c r="C222" s="76"/>
      <c r="D222" s="200" t="s">
        <v>410</v>
      </c>
      <c r="E222" s="130">
        <f t="shared" si="43"/>
        <v>264950954987</v>
      </c>
      <c r="F222" s="130">
        <f t="shared" si="43"/>
        <v>264950954987</v>
      </c>
      <c r="G222" s="130">
        <f t="shared" si="43"/>
        <v>264950954987</v>
      </c>
      <c r="H222" s="130">
        <f t="shared" si="43"/>
        <v>486123833</v>
      </c>
      <c r="I222" s="131">
        <f t="shared" si="43"/>
        <v>486123833</v>
      </c>
    </row>
    <row r="223" spans="1:9" ht="22.2" customHeight="1" x14ac:dyDescent="0.3">
      <c r="A223" s="126" t="s">
        <v>412</v>
      </c>
      <c r="B223" s="76"/>
      <c r="C223" s="76"/>
      <c r="D223" s="128" t="s">
        <v>336</v>
      </c>
      <c r="E223" s="130">
        <f t="shared" si="43"/>
        <v>264950954987</v>
      </c>
      <c r="F223" s="130">
        <f t="shared" si="43"/>
        <v>264950954987</v>
      </c>
      <c r="G223" s="130">
        <f t="shared" si="43"/>
        <v>264950954987</v>
      </c>
      <c r="H223" s="130">
        <f t="shared" si="43"/>
        <v>486123833</v>
      </c>
      <c r="I223" s="131">
        <f t="shared" si="43"/>
        <v>486123833</v>
      </c>
    </row>
    <row r="224" spans="1:9" ht="22.2" customHeight="1" x14ac:dyDescent="0.3">
      <c r="A224" s="132" t="s">
        <v>413</v>
      </c>
      <c r="B224" s="74">
        <v>11</v>
      </c>
      <c r="C224" s="74" t="s">
        <v>83</v>
      </c>
      <c r="D224" s="133" t="s">
        <v>84</v>
      </c>
      <c r="E224" s="135">
        <v>264950954987</v>
      </c>
      <c r="F224" s="135">
        <v>264950954987</v>
      </c>
      <c r="G224" s="135">
        <v>264950954987</v>
      </c>
      <c r="H224" s="135">
        <v>486123833</v>
      </c>
      <c r="I224" s="136">
        <v>486123833</v>
      </c>
    </row>
    <row r="225" spans="1:9" ht="55.95" customHeight="1" x14ac:dyDescent="0.3">
      <c r="A225" s="126" t="s">
        <v>414</v>
      </c>
      <c r="B225" s="74"/>
      <c r="C225" s="74"/>
      <c r="D225" s="128" t="s">
        <v>415</v>
      </c>
      <c r="E225" s="130">
        <f t="shared" ref="E225:I227" si="44">+E226</f>
        <v>128939365932</v>
      </c>
      <c r="F225" s="130">
        <f t="shared" si="44"/>
        <v>128939365932</v>
      </c>
      <c r="G225" s="130">
        <f t="shared" si="44"/>
        <v>128939365932</v>
      </c>
      <c r="H225" s="130">
        <f t="shared" si="44"/>
        <v>20861854400</v>
      </c>
      <c r="I225" s="131">
        <f t="shared" si="44"/>
        <v>20861854400</v>
      </c>
    </row>
    <row r="226" spans="1:9" ht="49.95" customHeight="1" x14ac:dyDescent="0.3">
      <c r="A226" s="126" t="s">
        <v>416</v>
      </c>
      <c r="B226" s="76"/>
      <c r="C226" s="76"/>
      <c r="D226" s="200" t="s">
        <v>415</v>
      </c>
      <c r="E226" s="130">
        <f t="shared" si="44"/>
        <v>128939365932</v>
      </c>
      <c r="F226" s="130">
        <f t="shared" si="44"/>
        <v>128939365932</v>
      </c>
      <c r="G226" s="130">
        <f t="shared" si="44"/>
        <v>128939365932</v>
      </c>
      <c r="H226" s="130">
        <f t="shared" si="44"/>
        <v>20861854400</v>
      </c>
      <c r="I226" s="131">
        <f t="shared" si="44"/>
        <v>20861854400</v>
      </c>
    </row>
    <row r="227" spans="1:9" ht="22.2" customHeight="1" x14ac:dyDescent="0.3">
      <c r="A227" s="126" t="s">
        <v>417</v>
      </c>
      <c r="B227" s="76"/>
      <c r="C227" s="76"/>
      <c r="D227" s="128" t="s">
        <v>336</v>
      </c>
      <c r="E227" s="130">
        <f t="shared" si="44"/>
        <v>128939365932</v>
      </c>
      <c r="F227" s="130">
        <f t="shared" si="44"/>
        <v>128939365932</v>
      </c>
      <c r="G227" s="130">
        <f t="shared" si="44"/>
        <v>128939365932</v>
      </c>
      <c r="H227" s="130">
        <f t="shared" si="44"/>
        <v>20861854400</v>
      </c>
      <c r="I227" s="131">
        <f t="shared" si="44"/>
        <v>20861854400</v>
      </c>
    </row>
    <row r="228" spans="1:9" ht="22.2" customHeight="1" x14ac:dyDescent="0.3">
      <c r="A228" s="132" t="s">
        <v>418</v>
      </c>
      <c r="B228" s="74">
        <v>11</v>
      </c>
      <c r="C228" s="74" t="s">
        <v>83</v>
      </c>
      <c r="D228" s="133" t="s">
        <v>84</v>
      </c>
      <c r="E228" s="135">
        <v>128939365932</v>
      </c>
      <c r="F228" s="135">
        <v>128939365932</v>
      </c>
      <c r="G228" s="135">
        <v>128939365932</v>
      </c>
      <c r="H228" s="135">
        <v>20861854400</v>
      </c>
      <c r="I228" s="136">
        <v>20861854400</v>
      </c>
    </row>
    <row r="229" spans="1:9" ht="53.4" customHeight="1" x14ac:dyDescent="0.3">
      <c r="A229" s="126" t="s">
        <v>419</v>
      </c>
      <c r="B229" s="74"/>
      <c r="C229" s="74"/>
      <c r="D229" s="128" t="s">
        <v>420</v>
      </c>
      <c r="E229" s="130">
        <f t="shared" ref="E229:I231" si="45">+E230</f>
        <v>171171614849</v>
      </c>
      <c r="F229" s="130">
        <f t="shared" si="45"/>
        <v>171171614849</v>
      </c>
      <c r="G229" s="130">
        <f t="shared" si="45"/>
        <v>171171614849</v>
      </c>
      <c r="H229" s="130">
        <f t="shared" si="45"/>
        <v>82652382</v>
      </c>
      <c r="I229" s="131">
        <f t="shared" si="45"/>
        <v>82652382</v>
      </c>
    </row>
    <row r="230" spans="1:9" ht="60" customHeight="1" x14ac:dyDescent="0.3">
      <c r="A230" s="126" t="s">
        <v>421</v>
      </c>
      <c r="B230" s="76"/>
      <c r="C230" s="76"/>
      <c r="D230" s="200" t="s">
        <v>420</v>
      </c>
      <c r="E230" s="130">
        <f t="shared" si="45"/>
        <v>171171614849</v>
      </c>
      <c r="F230" s="130">
        <f t="shared" si="45"/>
        <v>171171614849</v>
      </c>
      <c r="G230" s="130">
        <f t="shared" si="45"/>
        <v>171171614849</v>
      </c>
      <c r="H230" s="130">
        <f t="shared" si="45"/>
        <v>82652382</v>
      </c>
      <c r="I230" s="131">
        <f t="shared" si="45"/>
        <v>82652382</v>
      </c>
    </row>
    <row r="231" spans="1:9" ht="22.2" customHeight="1" x14ac:dyDescent="0.3">
      <c r="A231" s="126" t="s">
        <v>422</v>
      </c>
      <c r="B231" s="76"/>
      <c r="C231" s="76"/>
      <c r="D231" s="128" t="s">
        <v>336</v>
      </c>
      <c r="E231" s="130">
        <f t="shared" si="45"/>
        <v>171171614849</v>
      </c>
      <c r="F231" s="130">
        <f t="shared" si="45"/>
        <v>171171614849</v>
      </c>
      <c r="G231" s="130">
        <f t="shared" si="45"/>
        <v>171171614849</v>
      </c>
      <c r="H231" s="130">
        <f t="shared" si="45"/>
        <v>82652382</v>
      </c>
      <c r="I231" s="131">
        <f t="shared" si="45"/>
        <v>82652382</v>
      </c>
    </row>
    <row r="232" spans="1:9" ht="22.2" customHeight="1" x14ac:dyDescent="0.3">
      <c r="A232" s="132" t="s">
        <v>423</v>
      </c>
      <c r="B232" s="74">
        <v>11</v>
      </c>
      <c r="C232" s="74" t="s">
        <v>83</v>
      </c>
      <c r="D232" s="133" t="s">
        <v>84</v>
      </c>
      <c r="E232" s="135">
        <v>171171614849</v>
      </c>
      <c r="F232" s="135">
        <v>171171614849</v>
      </c>
      <c r="G232" s="135">
        <v>171171614849</v>
      </c>
      <c r="H232" s="135">
        <v>82652382</v>
      </c>
      <c r="I232" s="136">
        <v>82652382</v>
      </c>
    </row>
    <row r="233" spans="1:9" ht="65.400000000000006" customHeight="1" x14ac:dyDescent="0.3">
      <c r="A233" s="126" t="s">
        <v>424</v>
      </c>
      <c r="B233" s="74"/>
      <c r="C233" s="74"/>
      <c r="D233" s="128" t="s">
        <v>425</v>
      </c>
      <c r="E233" s="130">
        <f t="shared" ref="E233:I234" si="46">+E234</f>
        <v>96797373890</v>
      </c>
      <c r="F233" s="130">
        <f t="shared" si="46"/>
        <v>96797373890</v>
      </c>
      <c r="G233" s="130">
        <f t="shared" si="46"/>
        <v>96797373890</v>
      </c>
      <c r="H233" s="130">
        <f t="shared" si="46"/>
        <v>3221790928</v>
      </c>
      <c r="I233" s="131">
        <f t="shared" si="46"/>
        <v>3221790928</v>
      </c>
    </row>
    <row r="234" spans="1:9" ht="63" customHeight="1" x14ac:dyDescent="0.3">
      <c r="A234" s="126" t="s">
        <v>426</v>
      </c>
      <c r="B234" s="76"/>
      <c r="C234" s="76"/>
      <c r="D234" s="200" t="s">
        <v>425</v>
      </c>
      <c r="E234" s="130">
        <f t="shared" si="46"/>
        <v>96797373890</v>
      </c>
      <c r="F234" s="130">
        <f t="shared" si="46"/>
        <v>96797373890</v>
      </c>
      <c r="G234" s="130">
        <f t="shared" si="46"/>
        <v>96797373890</v>
      </c>
      <c r="H234" s="130">
        <f t="shared" si="46"/>
        <v>3221790928</v>
      </c>
      <c r="I234" s="131">
        <f t="shared" si="46"/>
        <v>3221790928</v>
      </c>
    </row>
    <row r="235" spans="1:9" ht="22.2" customHeight="1" thickBot="1" x14ac:dyDescent="0.35">
      <c r="A235" s="140" t="s">
        <v>427</v>
      </c>
      <c r="B235" s="141"/>
      <c r="C235" s="141"/>
      <c r="D235" s="142" t="s">
        <v>336</v>
      </c>
      <c r="E235" s="213">
        <f>+E242</f>
        <v>96797373890</v>
      </c>
      <c r="F235" s="213">
        <f t="shared" ref="F235:I235" si="47">+F242</f>
        <v>96797373890</v>
      </c>
      <c r="G235" s="213">
        <f t="shared" si="47"/>
        <v>96797373890</v>
      </c>
      <c r="H235" s="213">
        <f t="shared" si="47"/>
        <v>3221790928</v>
      </c>
      <c r="I235" s="214">
        <f t="shared" si="47"/>
        <v>3221790928</v>
      </c>
    </row>
    <row r="236" spans="1:9" ht="13.95" customHeight="1" thickBot="1" x14ac:dyDescent="0.35">
      <c r="A236" s="209"/>
      <c r="B236" s="215"/>
      <c r="C236" s="215"/>
      <c r="D236" s="216"/>
      <c r="E236" s="211"/>
      <c r="F236" s="211"/>
      <c r="G236" s="211"/>
      <c r="H236" s="211"/>
      <c r="I236" s="211"/>
    </row>
    <row r="237" spans="1:9" s="102" customFormat="1" ht="18" x14ac:dyDescent="0.3">
      <c r="A237" s="314" t="s">
        <v>0</v>
      </c>
      <c r="B237" s="315"/>
      <c r="C237" s="315"/>
      <c r="D237" s="315"/>
      <c r="E237" s="315"/>
      <c r="F237" s="315"/>
      <c r="G237" s="315"/>
      <c r="H237" s="315"/>
      <c r="I237" s="316"/>
    </row>
    <row r="238" spans="1:9" s="102" customFormat="1" ht="12.6" customHeight="1" x14ac:dyDescent="0.3">
      <c r="A238" s="311" t="s">
        <v>171</v>
      </c>
      <c r="B238" s="312"/>
      <c r="C238" s="312"/>
      <c r="D238" s="312"/>
      <c r="E238" s="312"/>
      <c r="F238" s="312"/>
      <c r="G238" s="312"/>
      <c r="H238" s="312"/>
      <c r="I238" s="313"/>
    </row>
    <row r="239" spans="1:9" ht="15" customHeight="1" x14ac:dyDescent="0.3">
      <c r="A239" s="105" t="s">
        <v>2</v>
      </c>
      <c r="I239" s="104"/>
    </row>
    <row r="240" spans="1:9" ht="16.2" customHeight="1" thickBot="1" x14ac:dyDescent="0.35">
      <c r="A240" s="103" t="s">
        <v>172</v>
      </c>
      <c r="D240" s="212" t="s">
        <v>4</v>
      </c>
      <c r="F240" s="101" t="str">
        <f>F214</f>
        <v>MES:</v>
      </c>
      <c r="G240" s="101" t="str">
        <f>G214</f>
        <v xml:space="preserve">ENERO </v>
      </c>
      <c r="H240" s="101" t="str">
        <f>H214</f>
        <v xml:space="preserve">                                VIGENCIA FISCAL:      2020</v>
      </c>
      <c r="I240" s="104"/>
    </row>
    <row r="241" spans="1:9" ht="31.5" customHeight="1" thickBot="1" x14ac:dyDescent="0.35">
      <c r="A241" s="165" t="s">
        <v>176</v>
      </c>
      <c r="B241" s="166" t="s">
        <v>9</v>
      </c>
      <c r="C241" s="166" t="s">
        <v>10</v>
      </c>
      <c r="D241" s="166" t="s">
        <v>177</v>
      </c>
      <c r="E241" s="167" t="s">
        <v>178</v>
      </c>
      <c r="F241" s="167" t="s">
        <v>179</v>
      </c>
      <c r="G241" s="167" t="s">
        <v>180</v>
      </c>
      <c r="H241" s="167" t="s">
        <v>181</v>
      </c>
      <c r="I241" s="168" t="s">
        <v>182</v>
      </c>
    </row>
    <row r="242" spans="1:9" ht="22.2" customHeight="1" x14ac:dyDescent="0.3">
      <c r="A242" s="169" t="s">
        <v>428</v>
      </c>
      <c r="B242" s="207">
        <v>11</v>
      </c>
      <c r="C242" s="207" t="s">
        <v>83</v>
      </c>
      <c r="D242" s="171" t="s">
        <v>84</v>
      </c>
      <c r="E242" s="172">
        <v>96797373890</v>
      </c>
      <c r="F242" s="172">
        <v>96797373890</v>
      </c>
      <c r="G242" s="172">
        <v>96797373890</v>
      </c>
      <c r="H242" s="172">
        <v>3221790928</v>
      </c>
      <c r="I242" s="173">
        <v>3221790928</v>
      </c>
    </row>
    <row r="243" spans="1:9" ht="49.95" customHeight="1" x14ac:dyDescent="0.3">
      <c r="A243" s="126" t="s">
        <v>429</v>
      </c>
      <c r="B243" s="74"/>
      <c r="C243" s="74"/>
      <c r="D243" s="128" t="s">
        <v>430</v>
      </c>
      <c r="E243" s="130">
        <f>+E244</f>
        <v>152572051398</v>
      </c>
      <c r="F243" s="130">
        <f t="shared" ref="F243:I243" si="48">+F244</f>
        <v>152572051398</v>
      </c>
      <c r="G243" s="130">
        <f t="shared" si="48"/>
        <v>152572051398</v>
      </c>
      <c r="H243" s="130">
        <f t="shared" si="48"/>
        <v>0</v>
      </c>
      <c r="I243" s="131">
        <f t="shared" si="48"/>
        <v>0</v>
      </c>
    </row>
    <row r="244" spans="1:9" ht="49.2" customHeight="1" x14ac:dyDescent="0.3">
      <c r="A244" s="126" t="s">
        <v>431</v>
      </c>
      <c r="B244" s="76"/>
      <c r="C244" s="76"/>
      <c r="D244" s="128" t="s">
        <v>430</v>
      </c>
      <c r="E244" s="130">
        <f t="shared" ref="E244:I245" si="49">+E245</f>
        <v>152572051398</v>
      </c>
      <c r="F244" s="130">
        <f t="shared" si="49"/>
        <v>152572051398</v>
      </c>
      <c r="G244" s="130">
        <f t="shared" si="49"/>
        <v>152572051398</v>
      </c>
      <c r="H244" s="130">
        <f t="shared" si="49"/>
        <v>0</v>
      </c>
      <c r="I244" s="131">
        <f t="shared" si="49"/>
        <v>0</v>
      </c>
    </row>
    <row r="245" spans="1:9" ht="25.95" customHeight="1" x14ac:dyDescent="0.3">
      <c r="A245" s="126" t="s">
        <v>432</v>
      </c>
      <c r="B245" s="76"/>
      <c r="C245" s="76"/>
      <c r="D245" s="128" t="s">
        <v>336</v>
      </c>
      <c r="E245" s="130">
        <f>+E246</f>
        <v>152572051398</v>
      </c>
      <c r="F245" s="130">
        <f t="shared" si="49"/>
        <v>152572051398</v>
      </c>
      <c r="G245" s="130">
        <f t="shared" si="49"/>
        <v>152572051398</v>
      </c>
      <c r="H245" s="130">
        <f t="shared" si="49"/>
        <v>0</v>
      </c>
      <c r="I245" s="131">
        <f t="shared" si="49"/>
        <v>0</v>
      </c>
    </row>
    <row r="246" spans="1:9" ht="25.95" customHeight="1" x14ac:dyDescent="0.3">
      <c r="A246" s="132" t="s">
        <v>433</v>
      </c>
      <c r="B246" s="74">
        <v>11</v>
      </c>
      <c r="C246" s="74" t="s">
        <v>83</v>
      </c>
      <c r="D246" s="133" t="s">
        <v>84</v>
      </c>
      <c r="E246" s="135">
        <v>152572051398</v>
      </c>
      <c r="F246" s="135">
        <v>152572051398</v>
      </c>
      <c r="G246" s="135">
        <v>152572051398</v>
      </c>
      <c r="H246" s="135">
        <v>0</v>
      </c>
      <c r="I246" s="136">
        <v>0</v>
      </c>
    </row>
    <row r="247" spans="1:9" ht="55.2" customHeight="1" x14ac:dyDescent="0.3">
      <c r="A247" s="126" t="s">
        <v>434</v>
      </c>
      <c r="B247" s="74"/>
      <c r="C247" s="74"/>
      <c r="D247" s="128" t="s">
        <v>435</v>
      </c>
      <c r="E247" s="130">
        <f>+E248</f>
        <v>55688907957</v>
      </c>
      <c r="F247" s="130">
        <f t="shared" ref="F247:I247" si="50">+F248</f>
        <v>55688907957</v>
      </c>
      <c r="G247" s="130">
        <f t="shared" si="50"/>
        <v>55688907957</v>
      </c>
      <c r="H247" s="130">
        <f t="shared" si="50"/>
        <v>0</v>
      </c>
      <c r="I247" s="131">
        <f t="shared" si="50"/>
        <v>0</v>
      </c>
    </row>
    <row r="248" spans="1:9" ht="55.95" customHeight="1" x14ac:dyDescent="0.3">
      <c r="A248" s="126" t="s">
        <v>436</v>
      </c>
      <c r="B248" s="76"/>
      <c r="C248" s="76"/>
      <c r="D248" s="200" t="s">
        <v>435</v>
      </c>
      <c r="E248" s="130">
        <f t="shared" ref="E248:I249" si="51">+E249</f>
        <v>55688907957</v>
      </c>
      <c r="F248" s="130">
        <f t="shared" si="51"/>
        <v>55688907957</v>
      </c>
      <c r="G248" s="130">
        <f t="shared" si="51"/>
        <v>55688907957</v>
      </c>
      <c r="H248" s="130">
        <f t="shared" si="51"/>
        <v>0</v>
      </c>
      <c r="I248" s="131">
        <f t="shared" si="51"/>
        <v>0</v>
      </c>
    </row>
    <row r="249" spans="1:9" ht="22.2" customHeight="1" x14ac:dyDescent="0.3">
      <c r="A249" s="126" t="s">
        <v>437</v>
      </c>
      <c r="B249" s="76"/>
      <c r="C249" s="76"/>
      <c r="D249" s="128" t="s">
        <v>336</v>
      </c>
      <c r="E249" s="130">
        <f>+E250</f>
        <v>55688907957</v>
      </c>
      <c r="F249" s="130">
        <f t="shared" si="51"/>
        <v>55688907957</v>
      </c>
      <c r="G249" s="130">
        <f t="shared" si="51"/>
        <v>55688907957</v>
      </c>
      <c r="H249" s="130">
        <f t="shared" si="51"/>
        <v>0</v>
      </c>
      <c r="I249" s="131">
        <f t="shared" si="51"/>
        <v>0</v>
      </c>
    </row>
    <row r="250" spans="1:9" ht="22.2" customHeight="1" x14ac:dyDescent="0.3">
      <c r="A250" s="132" t="s">
        <v>438</v>
      </c>
      <c r="B250" s="74">
        <v>11</v>
      </c>
      <c r="C250" s="74" t="s">
        <v>83</v>
      </c>
      <c r="D250" s="133" t="s">
        <v>84</v>
      </c>
      <c r="E250" s="135">
        <v>55688907957</v>
      </c>
      <c r="F250" s="135">
        <v>55688907957</v>
      </c>
      <c r="G250" s="135">
        <v>55688907957</v>
      </c>
      <c r="H250" s="135">
        <v>0</v>
      </c>
      <c r="I250" s="136">
        <v>0</v>
      </c>
    </row>
    <row r="251" spans="1:9" ht="29.4" customHeight="1" x14ac:dyDescent="0.3">
      <c r="A251" s="126" t="s">
        <v>95</v>
      </c>
      <c r="B251" s="74"/>
      <c r="C251" s="74"/>
      <c r="D251" s="200" t="s">
        <v>96</v>
      </c>
      <c r="E251" s="130">
        <f t="shared" ref="E251:I255" si="52">+E252</f>
        <v>1200000000</v>
      </c>
      <c r="F251" s="130">
        <f t="shared" si="52"/>
        <v>1086435465</v>
      </c>
      <c r="G251" s="130">
        <f t="shared" si="52"/>
        <v>1025008210</v>
      </c>
      <c r="H251" s="130">
        <f t="shared" si="52"/>
        <v>0</v>
      </c>
      <c r="I251" s="131">
        <f t="shared" si="52"/>
        <v>0</v>
      </c>
    </row>
    <row r="252" spans="1:9" ht="25.95" customHeight="1" x14ac:dyDescent="0.3">
      <c r="A252" s="126" t="s">
        <v>97</v>
      </c>
      <c r="B252" s="76"/>
      <c r="C252" s="76"/>
      <c r="D252" s="128" t="s">
        <v>76</v>
      </c>
      <c r="E252" s="130">
        <f>+E253</f>
        <v>1200000000</v>
      </c>
      <c r="F252" s="130">
        <f t="shared" si="52"/>
        <v>1086435465</v>
      </c>
      <c r="G252" s="130">
        <f t="shared" si="52"/>
        <v>1025008210</v>
      </c>
      <c r="H252" s="130">
        <f t="shared" si="52"/>
        <v>0</v>
      </c>
      <c r="I252" s="131">
        <f t="shared" si="52"/>
        <v>0</v>
      </c>
    </row>
    <row r="253" spans="1:9" ht="39.6" customHeight="1" x14ac:dyDescent="0.3">
      <c r="A253" s="126" t="s">
        <v>439</v>
      </c>
      <c r="B253" s="76"/>
      <c r="C253" s="76"/>
      <c r="D253" s="128" t="s">
        <v>440</v>
      </c>
      <c r="E253" s="130">
        <f>+E254</f>
        <v>1200000000</v>
      </c>
      <c r="F253" s="130">
        <f t="shared" si="52"/>
        <v>1086435465</v>
      </c>
      <c r="G253" s="130">
        <f t="shared" si="52"/>
        <v>1025008210</v>
      </c>
      <c r="H253" s="130">
        <f t="shared" si="52"/>
        <v>0</v>
      </c>
      <c r="I253" s="131">
        <f t="shared" si="52"/>
        <v>0</v>
      </c>
    </row>
    <row r="254" spans="1:9" ht="34.200000000000003" customHeight="1" x14ac:dyDescent="0.3">
      <c r="A254" s="126" t="s">
        <v>441</v>
      </c>
      <c r="B254" s="76"/>
      <c r="C254" s="76"/>
      <c r="D254" s="128" t="s">
        <v>440</v>
      </c>
      <c r="E254" s="130">
        <f>+E255</f>
        <v>1200000000</v>
      </c>
      <c r="F254" s="130">
        <f t="shared" si="52"/>
        <v>1086435465</v>
      </c>
      <c r="G254" s="130">
        <f t="shared" si="52"/>
        <v>1025008210</v>
      </c>
      <c r="H254" s="130">
        <f t="shared" si="52"/>
        <v>0</v>
      </c>
      <c r="I254" s="131">
        <f t="shared" si="52"/>
        <v>0</v>
      </c>
    </row>
    <row r="255" spans="1:9" ht="24" customHeight="1" x14ac:dyDescent="0.3">
      <c r="A255" s="126" t="s">
        <v>442</v>
      </c>
      <c r="B255" s="76"/>
      <c r="C255" s="76"/>
      <c r="D255" s="200" t="s">
        <v>140</v>
      </c>
      <c r="E255" s="130">
        <f>+E256</f>
        <v>1200000000</v>
      </c>
      <c r="F255" s="130">
        <f t="shared" si="52"/>
        <v>1086435465</v>
      </c>
      <c r="G255" s="130">
        <f t="shared" si="52"/>
        <v>1025008210</v>
      </c>
      <c r="H255" s="130">
        <f t="shared" si="52"/>
        <v>0</v>
      </c>
      <c r="I255" s="131">
        <f t="shared" si="52"/>
        <v>0</v>
      </c>
    </row>
    <row r="256" spans="1:9" ht="22.2" customHeight="1" x14ac:dyDescent="0.3">
      <c r="A256" s="132" t="s">
        <v>443</v>
      </c>
      <c r="B256" s="74">
        <v>11</v>
      </c>
      <c r="C256" s="74" t="s">
        <v>83</v>
      </c>
      <c r="D256" s="133" t="s">
        <v>84</v>
      </c>
      <c r="E256" s="135">
        <v>1200000000</v>
      </c>
      <c r="F256" s="135">
        <v>1086435465</v>
      </c>
      <c r="G256" s="135">
        <v>1025008210</v>
      </c>
      <c r="H256" s="135">
        <v>0</v>
      </c>
      <c r="I256" s="136">
        <v>0</v>
      </c>
    </row>
    <row r="257" spans="1:9" ht="28.95" customHeight="1" x14ac:dyDescent="0.3">
      <c r="A257" s="126" t="s">
        <v>104</v>
      </c>
      <c r="B257" s="76"/>
      <c r="C257" s="76"/>
      <c r="D257" s="128" t="s">
        <v>105</v>
      </c>
      <c r="E257" s="130">
        <f>+E258</f>
        <v>162900000000</v>
      </c>
      <c r="F257" s="130">
        <f t="shared" ref="F257:I257" si="53">+F258</f>
        <v>68489221589</v>
      </c>
      <c r="G257" s="130">
        <f t="shared" si="53"/>
        <v>68425590032</v>
      </c>
      <c r="H257" s="130">
        <f t="shared" si="53"/>
        <v>0</v>
      </c>
      <c r="I257" s="131">
        <f t="shared" si="53"/>
        <v>0</v>
      </c>
    </row>
    <row r="258" spans="1:9" ht="28.95" customHeight="1" x14ac:dyDescent="0.3">
      <c r="A258" s="126" t="s">
        <v>106</v>
      </c>
      <c r="B258" s="76"/>
      <c r="C258" s="76"/>
      <c r="D258" s="128" t="s">
        <v>76</v>
      </c>
      <c r="E258" s="130">
        <f>+E259+E265</f>
        <v>162900000000</v>
      </c>
      <c r="F258" s="130">
        <f t="shared" ref="F258:I258" si="54">+F259+F265</f>
        <v>68489221589</v>
      </c>
      <c r="G258" s="130">
        <f t="shared" si="54"/>
        <v>68425590032</v>
      </c>
      <c r="H258" s="130">
        <f t="shared" si="54"/>
        <v>0</v>
      </c>
      <c r="I258" s="131">
        <f t="shared" si="54"/>
        <v>0</v>
      </c>
    </row>
    <row r="259" spans="1:9" ht="49.2" customHeight="1" x14ac:dyDescent="0.3">
      <c r="A259" s="126" t="s">
        <v>444</v>
      </c>
      <c r="B259" s="76"/>
      <c r="C259" s="76"/>
      <c r="D259" s="200" t="s">
        <v>445</v>
      </c>
      <c r="E259" s="130">
        <f>+E260</f>
        <v>162400000000</v>
      </c>
      <c r="F259" s="130">
        <f>+F260</f>
        <v>68099071193</v>
      </c>
      <c r="G259" s="130">
        <f>+G260</f>
        <v>68099071193</v>
      </c>
      <c r="H259" s="130">
        <f>+H260</f>
        <v>0</v>
      </c>
      <c r="I259" s="131">
        <f>+I260</f>
        <v>0</v>
      </c>
    </row>
    <row r="260" spans="1:9" ht="46.2" customHeight="1" x14ac:dyDescent="0.3">
      <c r="A260" s="126" t="s">
        <v>446</v>
      </c>
      <c r="B260" s="74"/>
      <c r="C260" s="74"/>
      <c r="D260" s="128" t="s">
        <v>445</v>
      </c>
      <c r="E260" s="130">
        <f>+E261+E263</f>
        <v>162400000000</v>
      </c>
      <c r="F260" s="130">
        <f>+F261+F263</f>
        <v>68099071193</v>
      </c>
      <c r="G260" s="130">
        <f>+G261+G263</f>
        <v>68099071193</v>
      </c>
      <c r="H260" s="130">
        <f>+H261+H263</f>
        <v>0</v>
      </c>
      <c r="I260" s="131">
        <f>+I261+I263</f>
        <v>0</v>
      </c>
    </row>
    <row r="261" spans="1:9" ht="22.2" customHeight="1" x14ac:dyDescent="0.3">
      <c r="A261" s="126" t="s">
        <v>447</v>
      </c>
      <c r="B261" s="74"/>
      <c r="C261" s="74"/>
      <c r="D261" s="128" t="s">
        <v>448</v>
      </c>
      <c r="E261" s="130">
        <f>+E262</f>
        <v>121295673236</v>
      </c>
      <c r="F261" s="130">
        <f>+F262</f>
        <v>60635205848</v>
      </c>
      <c r="G261" s="130">
        <f>+G262</f>
        <v>60635205848</v>
      </c>
      <c r="H261" s="130">
        <f>+H262</f>
        <v>0</v>
      </c>
      <c r="I261" s="131">
        <f>+I262</f>
        <v>0</v>
      </c>
    </row>
    <row r="262" spans="1:9" ht="22.2" customHeight="1" x14ac:dyDescent="0.3">
      <c r="A262" s="132" t="s">
        <v>449</v>
      </c>
      <c r="B262" s="76">
        <v>20</v>
      </c>
      <c r="C262" s="76" t="s">
        <v>27</v>
      </c>
      <c r="D262" s="133" t="s">
        <v>84</v>
      </c>
      <c r="E262" s="135">
        <v>121295673236</v>
      </c>
      <c r="F262" s="135">
        <v>60635205848</v>
      </c>
      <c r="G262" s="135">
        <v>60635205848</v>
      </c>
      <c r="H262" s="135">
        <v>0</v>
      </c>
      <c r="I262" s="136">
        <v>0</v>
      </c>
    </row>
    <row r="263" spans="1:9" ht="22.2" customHeight="1" x14ac:dyDescent="0.3">
      <c r="A263" s="126" t="s">
        <v>450</v>
      </c>
      <c r="B263" s="76"/>
      <c r="C263" s="76"/>
      <c r="D263" s="128" t="s">
        <v>111</v>
      </c>
      <c r="E263" s="130">
        <f>+E264</f>
        <v>41104326764</v>
      </c>
      <c r="F263" s="130">
        <f>+F264</f>
        <v>7463865345</v>
      </c>
      <c r="G263" s="130">
        <f>+G264</f>
        <v>7463865345</v>
      </c>
      <c r="H263" s="130">
        <f>+H264</f>
        <v>0</v>
      </c>
      <c r="I263" s="131">
        <f>+I264</f>
        <v>0</v>
      </c>
    </row>
    <row r="264" spans="1:9" ht="22.2" customHeight="1" x14ac:dyDescent="0.3">
      <c r="A264" s="132" t="s">
        <v>451</v>
      </c>
      <c r="B264" s="76">
        <v>20</v>
      </c>
      <c r="C264" s="76" t="s">
        <v>27</v>
      </c>
      <c r="D264" s="133" t="s">
        <v>84</v>
      </c>
      <c r="E264" s="135">
        <v>41104326764</v>
      </c>
      <c r="F264" s="135">
        <v>7463865345</v>
      </c>
      <c r="G264" s="135">
        <v>7463865345</v>
      </c>
      <c r="H264" s="135">
        <v>0</v>
      </c>
      <c r="I264" s="136">
        <v>0</v>
      </c>
    </row>
    <row r="265" spans="1:9" ht="42.6" customHeight="1" thickBot="1" x14ac:dyDescent="0.35">
      <c r="A265" s="140" t="s">
        <v>452</v>
      </c>
      <c r="B265" s="141"/>
      <c r="C265" s="141"/>
      <c r="D265" s="142" t="s">
        <v>453</v>
      </c>
      <c r="E265" s="213">
        <f>+E272</f>
        <v>500000000</v>
      </c>
      <c r="F265" s="213">
        <f t="shared" ref="F265:I265" si="55">+F272</f>
        <v>390150396</v>
      </c>
      <c r="G265" s="213">
        <f t="shared" si="55"/>
        <v>326518839</v>
      </c>
      <c r="H265" s="213">
        <f t="shared" si="55"/>
        <v>0</v>
      </c>
      <c r="I265" s="214">
        <f t="shared" si="55"/>
        <v>0</v>
      </c>
    </row>
    <row r="266" spans="1:9" ht="10.199999999999999" customHeight="1" thickBot="1" x14ac:dyDescent="0.35">
      <c r="A266" s="209"/>
      <c r="B266" s="215"/>
      <c r="C266" s="215"/>
      <c r="E266" s="147"/>
      <c r="F266" s="147"/>
      <c r="G266" s="147"/>
      <c r="H266" s="147"/>
      <c r="I266" s="147"/>
    </row>
    <row r="267" spans="1:9" s="102" customFormat="1" ht="18" x14ac:dyDescent="0.3">
      <c r="A267" s="314" t="s">
        <v>0</v>
      </c>
      <c r="B267" s="315"/>
      <c r="C267" s="315"/>
      <c r="D267" s="315"/>
      <c r="E267" s="315"/>
      <c r="F267" s="315"/>
      <c r="G267" s="315"/>
      <c r="H267" s="315"/>
      <c r="I267" s="316"/>
    </row>
    <row r="268" spans="1:9" s="102" customFormat="1" ht="12.6" customHeight="1" x14ac:dyDescent="0.3">
      <c r="A268" s="311" t="s">
        <v>171</v>
      </c>
      <c r="B268" s="312"/>
      <c r="C268" s="312"/>
      <c r="D268" s="312"/>
      <c r="E268" s="312"/>
      <c r="F268" s="312"/>
      <c r="G268" s="312"/>
      <c r="H268" s="312"/>
      <c r="I268" s="313"/>
    </row>
    <row r="269" spans="1:9" ht="12" customHeight="1" x14ac:dyDescent="0.3">
      <c r="A269" s="105" t="s">
        <v>2</v>
      </c>
      <c r="I269" s="104"/>
    </row>
    <row r="270" spans="1:9" ht="25.95" customHeight="1" thickBot="1" x14ac:dyDescent="0.35">
      <c r="A270" s="103" t="s">
        <v>172</v>
      </c>
      <c r="D270" s="212" t="s">
        <v>4</v>
      </c>
      <c r="F270" s="101" t="str">
        <f>F240</f>
        <v>MES:</v>
      </c>
      <c r="G270" s="101" t="str">
        <f>G240</f>
        <v xml:space="preserve">ENERO </v>
      </c>
      <c r="H270" s="101" t="str">
        <f>H240</f>
        <v xml:space="preserve">                                VIGENCIA FISCAL:      2020</v>
      </c>
      <c r="I270" s="104"/>
    </row>
    <row r="271" spans="1:9" ht="30" customHeight="1" thickBot="1" x14ac:dyDescent="0.35">
      <c r="A271" s="111" t="s">
        <v>176</v>
      </c>
      <c r="B271" s="112" t="s">
        <v>9</v>
      </c>
      <c r="C271" s="112" t="s">
        <v>10</v>
      </c>
      <c r="D271" s="112" t="s">
        <v>177</v>
      </c>
      <c r="E271" s="113" t="s">
        <v>178</v>
      </c>
      <c r="F271" s="113" t="s">
        <v>179</v>
      </c>
      <c r="G271" s="113" t="s">
        <v>180</v>
      </c>
      <c r="H271" s="113" t="s">
        <v>181</v>
      </c>
      <c r="I271" s="114" t="s">
        <v>182</v>
      </c>
    </row>
    <row r="272" spans="1:9" ht="43.2" customHeight="1" x14ac:dyDescent="0.3">
      <c r="A272" s="120" t="s">
        <v>454</v>
      </c>
      <c r="B272" s="170"/>
      <c r="C272" s="170"/>
      <c r="D272" s="122" t="s">
        <v>453</v>
      </c>
      <c r="E272" s="124">
        <f>+E273</f>
        <v>500000000</v>
      </c>
      <c r="F272" s="124">
        <f t="shared" ref="F272:I273" si="56">+F273</f>
        <v>390150396</v>
      </c>
      <c r="G272" s="124">
        <f t="shared" si="56"/>
        <v>326518839</v>
      </c>
      <c r="H272" s="124">
        <f t="shared" si="56"/>
        <v>0</v>
      </c>
      <c r="I272" s="125">
        <f t="shared" si="56"/>
        <v>0</v>
      </c>
    </row>
    <row r="273" spans="1:9" ht="25.95" customHeight="1" x14ac:dyDescent="0.3">
      <c r="A273" s="126" t="s">
        <v>455</v>
      </c>
      <c r="B273" s="76"/>
      <c r="C273" s="76"/>
      <c r="D273" s="128" t="s">
        <v>140</v>
      </c>
      <c r="E273" s="129">
        <f>+E274</f>
        <v>500000000</v>
      </c>
      <c r="F273" s="129">
        <f t="shared" si="56"/>
        <v>390150396</v>
      </c>
      <c r="G273" s="129">
        <f t="shared" si="56"/>
        <v>326518839</v>
      </c>
      <c r="H273" s="129">
        <f t="shared" si="56"/>
        <v>0</v>
      </c>
      <c r="I273" s="156">
        <f t="shared" si="56"/>
        <v>0</v>
      </c>
    </row>
    <row r="274" spans="1:9" ht="22.2" customHeight="1" x14ac:dyDescent="0.3">
      <c r="A274" s="132" t="s">
        <v>456</v>
      </c>
      <c r="B274" s="76">
        <v>11</v>
      </c>
      <c r="C274" s="76" t="s">
        <v>83</v>
      </c>
      <c r="D274" s="133" t="s">
        <v>84</v>
      </c>
      <c r="E274" s="135">
        <v>500000000</v>
      </c>
      <c r="F274" s="135">
        <v>390150396</v>
      </c>
      <c r="G274" s="135">
        <v>326518839</v>
      </c>
      <c r="H274" s="135">
        <v>0</v>
      </c>
      <c r="I274" s="136">
        <v>0</v>
      </c>
    </row>
    <row r="275" spans="1:9" ht="25.95" customHeight="1" x14ac:dyDescent="0.3">
      <c r="A275" s="126" t="s">
        <v>113</v>
      </c>
      <c r="B275" s="76"/>
      <c r="C275" s="76"/>
      <c r="D275" s="128" t="s">
        <v>114</v>
      </c>
      <c r="E275" s="130">
        <f>+E276</f>
        <v>3700000000</v>
      </c>
      <c r="F275" s="130">
        <f t="shared" ref="F275:I276" si="57">+F276</f>
        <v>2435684054</v>
      </c>
      <c r="G275" s="130">
        <f t="shared" si="57"/>
        <v>2097469590</v>
      </c>
      <c r="H275" s="130">
        <f t="shared" si="57"/>
        <v>0</v>
      </c>
      <c r="I275" s="131">
        <f t="shared" si="57"/>
        <v>0</v>
      </c>
    </row>
    <row r="276" spans="1:9" ht="25.95" customHeight="1" x14ac:dyDescent="0.3">
      <c r="A276" s="126" t="s">
        <v>115</v>
      </c>
      <c r="B276" s="76"/>
      <c r="C276" s="76"/>
      <c r="D276" s="200" t="s">
        <v>76</v>
      </c>
      <c r="E276" s="130">
        <f>+E277</f>
        <v>3700000000</v>
      </c>
      <c r="F276" s="130">
        <f t="shared" si="57"/>
        <v>2435684054</v>
      </c>
      <c r="G276" s="130">
        <f t="shared" si="57"/>
        <v>2097469590</v>
      </c>
      <c r="H276" s="130">
        <f t="shared" si="57"/>
        <v>0</v>
      </c>
      <c r="I276" s="131">
        <f t="shared" si="57"/>
        <v>0</v>
      </c>
    </row>
    <row r="277" spans="1:9" ht="43.2" customHeight="1" x14ac:dyDescent="0.3">
      <c r="A277" s="126" t="s">
        <v>116</v>
      </c>
      <c r="B277" s="74"/>
      <c r="C277" s="74"/>
      <c r="D277" s="128" t="s">
        <v>117</v>
      </c>
      <c r="E277" s="130">
        <f>+E278+E282</f>
        <v>3700000000</v>
      </c>
      <c r="F277" s="130">
        <f t="shared" ref="F277:I277" si="58">+F278+F282</f>
        <v>2435684054</v>
      </c>
      <c r="G277" s="130">
        <f t="shared" si="58"/>
        <v>2097469590</v>
      </c>
      <c r="H277" s="130">
        <f t="shared" si="58"/>
        <v>0</v>
      </c>
      <c r="I277" s="131">
        <f t="shared" si="58"/>
        <v>0</v>
      </c>
    </row>
    <row r="278" spans="1:9" ht="43.2" customHeight="1" x14ac:dyDescent="0.3">
      <c r="A278" s="126" t="s">
        <v>118</v>
      </c>
      <c r="B278" s="74"/>
      <c r="C278" s="74"/>
      <c r="D278" s="128" t="s">
        <v>117</v>
      </c>
      <c r="E278" s="130">
        <f>+E279</f>
        <v>1200000000</v>
      </c>
      <c r="F278" s="130">
        <f t="shared" ref="F278:I280" si="59">+F279</f>
        <v>210000000</v>
      </c>
      <c r="G278" s="130">
        <f t="shared" si="59"/>
        <v>0</v>
      </c>
      <c r="H278" s="130">
        <f t="shared" si="59"/>
        <v>0</v>
      </c>
      <c r="I278" s="131">
        <f t="shared" si="59"/>
        <v>0</v>
      </c>
    </row>
    <row r="279" spans="1:9" ht="43.2" customHeight="1" x14ac:dyDescent="0.3">
      <c r="A279" s="126" t="s">
        <v>118</v>
      </c>
      <c r="B279" s="74"/>
      <c r="C279" s="74"/>
      <c r="D279" s="128" t="s">
        <v>117</v>
      </c>
      <c r="E279" s="130">
        <f>+E280</f>
        <v>1200000000</v>
      </c>
      <c r="F279" s="130">
        <f t="shared" si="59"/>
        <v>210000000</v>
      </c>
      <c r="G279" s="130">
        <f t="shared" si="59"/>
        <v>0</v>
      </c>
      <c r="H279" s="130">
        <f t="shared" si="59"/>
        <v>0</v>
      </c>
      <c r="I279" s="131">
        <f t="shared" si="59"/>
        <v>0</v>
      </c>
    </row>
    <row r="280" spans="1:9" ht="22.2" customHeight="1" x14ac:dyDescent="0.3">
      <c r="A280" s="126" t="s">
        <v>119</v>
      </c>
      <c r="B280" s="76"/>
      <c r="C280" s="76"/>
      <c r="D280" s="128" t="s">
        <v>120</v>
      </c>
      <c r="E280" s="130">
        <f>+E281</f>
        <v>1200000000</v>
      </c>
      <c r="F280" s="130">
        <f t="shared" si="59"/>
        <v>210000000</v>
      </c>
      <c r="G280" s="130">
        <f t="shared" si="59"/>
        <v>0</v>
      </c>
      <c r="H280" s="130">
        <f t="shared" si="59"/>
        <v>0</v>
      </c>
      <c r="I280" s="131">
        <f t="shared" si="59"/>
        <v>0</v>
      </c>
    </row>
    <row r="281" spans="1:9" ht="22.2" customHeight="1" x14ac:dyDescent="0.3">
      <c r="A281" s="132" t="s">
        <v>121</v>
      </c>
      <c r="B281" s="74">
        <v>11</v>
      </c>
      <c r="C281" s="74" t="s">
        <v>83</v>
      </c>
      <c r="D281" s="133" t="s">
        <v>84</v>
      </c>
      <c r="E281" s="135">
        <v>1200000000</v>
      </c>
      <c r="F281" s="135">
        <v>210000000</v>
      </c>
      <c r="G281" s="135">
        <v>0</v>
      </c>
      <c r="H281" s="135">
        <v>0</v>
      </c>
      <c r="I281" s="136">
        <v>0</v>
      </c>
    </row>
    <row r="282" spans="1:9" ht="40.950000000000003" customHeight="1" x14ac:dyDescent="0.3">
      <c r="A282" s="126" t="s">
        <v>457</v>
      </c>
      <c r="B282" s="74"/>
      <c r="C282" s="74"/>
      <c r="D282" s="128" t="s">
        <v>458</v>
      </c>
      <c r="E282" s="130">
        <f>+E283</f>
        <v>2500000000</v>
      </c>
      <c r="F282" s="130">
        <f>+F283</f>
        <v>2225684054</v>
      </c>
      <c r="G282" s="130">
        <f t="shared" ref="F282:I284" si="60">+G283</f>
        <v>2097469590</v>
      </c>
      <c r="H282" s="130">
        <f t="shared" si="60"/>
        <v>0</v>
      </c>
      <c r="I282" s="131">
        <f t="shared" si="60"/>
        <v>0</v>
      </c>
    </row>
    <row r="283" spans="1:9" ht="48" customHeight="1" x14ac:dyDescent="0.3">
      <c r="A283" s="126" t="s">
        <v>459</v>
      </c>
      <c r="B283" s="74"/>
      <c r="C283" s="74"/>
      <c r="D283" s="128" t="s">
        <v>458</v>
      </c>
      <c r="E283" s="130">
        <f>+E284</f>
        <v>2500000000</v>
      </c>
      <c r="F283" s="130">
        <f>+F284</f>
        <v>2225684054</v>
      </c>
      <c r="G283" s="130">
        <f t="shared" si="60"/>
        <v>2097469590</v>
      </c>
      <c r="H283" s="130">
        <f t="shared" si="60"/>
        <v>0</v>
      </c>
      <c r="I283" s="131">
        <f t="shared" si="60"/>
        <v>0</v>
      </c>
    </row>
    <row r="284" spans="1:9" ht="18.600000000000001" customHeight="1" x14ac:dyDescent="0.3">
      <c r="A284" s="126" t="s">
        <v>460</v>
      </c>
      <c r="B284" s="74"/>
      <c r="C284" s="74"/>
      <c r="D284" s="128" t="s">
        <v>140</v>
      </c>
      <c r="E284" s="130">
        <f>+E285</f>
        <v>2500000000</v>
      </c>
      <c r="F284" s="130">
        <f t="shared" si="60"/>
        <v>2225684054</v>
      </c>
      <c r="G284" s="130">
        <f t="shared" si="60"/>
        <v>2097469590</v>
      </c>
      <c r="H284" s="130">
        <f t="shared" si="60"/>
        <v>0</v>
      </c>
      <c r="I284" s="131">
        <f t="shared" si="60"/>
        <v>0</v>
      </c>
    </row>
    <row r="285" spans="1:9" ht="21.6" customHeight="1" x14ac:dyDescent="0.3">
      <c r="A285" s="132" t="s">
        <v>461</v>
      </c>
      <c r="B285" s="76">
        <v>11</v>
      </c>
      <c r="C285" s="76" t="s">
        <v>83</v>
      </c>
      <c r="D285" s="133" t="s">
        <v>84</v>
      </c>
      <c r="E285" s="135">
        <v>2500000000</v>
      </c>
      <c r="F285" s="135">
        <v>2225684054</v>
      </c>
      <c r="G285" s="135">
        <v>2097469590</v>
      </c>
      <c r="H285" s="135">
        <v>0</v>
      </c>
      <c r="I285" s="136">
        <v>0</v>
      </c>
    </row>
    <row r="286" spans="1:9" ht="36" customHeight="1" x14ac:dyDescent="0.3">
      <c r="A286" s="158" t="s">
        <v>127</v>
      </c>
      <c r="B286" s="74"/>
      <c r="C286" s="74"/>
      <c r="D286" s="128" t="s">
        <v>128</v>
      </c>
      <c r="E286" s="130">
        <f>+E287</f>
        <v>28925124267</v>
      </c>
      <c r="F286" s="130">
        <f t="shared" ref="F286:I286" si="61">+F287</f>
        <v>5997628224.8000002</v>
      </c>
      <c r="G286" s="130">
        <f t="shared" si="61"/>
        <v>4790958507</v>
      </c>
      <c r="H286" s="130">
        <f t="shared" si="61"/>
        <v>0</v>
      </c>
      <c r="I286" s="131">
        <f t="shared" si="61"/>
        <v>0</v>
      </c>
    </row>
    <row r="287" spans="1:9" ht="22.2" customHeight="1" x14ac:dyDescent="0.3">
      <c r="A287" s="158" t="s">
        <v>129</v>
      </c>
      <c r="B287" s="74"/>
      <c r="C287" s="74"/>
      <c r="D287" s="128" t="s">
        <v>76</v>
      </c>
      <c r="E287" s="130">
        <f>+E288+E292+E304+E308</f>
        <v>28925124267</v>
      </c>
      <c r="F287" s="130">
        <f>+F288+F292+F306+F308</f>
        <v>5997628224.8000002</v>
      </c>
      <c r="G287" s="130">
        <f>+G288+G292+G306+G308</f>
        <v>4790958507</v>
      </c>
      <c r="H287" s="130">
        <f>+H288+H292+H306+H308</f>
        <v>0</v>
      </c>
      <c r="I287" s="131">
        <f>+I288+I292+I306+I308</f>
        <v>0</v>
      </c>
    </row>
    <row r="288" spans="1:9" ht="54" customHeight="1" x14ac:dyDescent="0.3">
      <c r="A288" s="126" t="s">
        <v>130</v>
      </c>
      <c r="B288" s="76"/>
      <c r="C288" s="76"/>
      <c r="D288" s="128" t="s">
        <v>131</v>
      </c>
      <c r="E288" s="130">
        <f t="shared" ref="E288:I290" si="62">+E289</f>
        <v>200000000</v>
      </c>
      <c r="F288" s="130">
        <f t="shared" si="62"/>
        <v>0</v>
      </c>
      <c r="G288" s="130">
        <f t="shared" si="62"/>
        <v>0</v>
      </c>
      <c r="H288" s="130">
        <f t="shared" si="62"/>
        <v>0</v>
      </c>
      <c r="I288" s="131">
        <f t="shared" si="62"/>
        <v>0</v>
      </c>
    </row>
    <row r="289" spans="1:9" ht="54" customHeight="1" x14ac:dyDescent="0.3">
      <c r="A289" s="126" t="s">
        <v>132</v>
      </c>
      <c r="B289" s="76"/>
      <c r="C289" s="76"/>
      <c r="D289" s="200" t="s">
        <v>131</v>
      </c>
      <c r="E289" s="130">
        <f t="shared" si="62"/>
        <v>200000000</v>
      </c>
      <c r="F289" s="130">
        <f t="shared" si="62"/>
        <v>0</v>
      </c>
      <c r="G289" s="130">
        <f t="shared" si="62"/>
        <v>0</v>
      </c>
      <c r="H289" s="130">
        <f t="shared" si="62"/>
        <v>0</v>
      </c>
      <c r="I289" s="131">
        <f t="shared" si="62"/>
        <v>0</v>
      </c>
    </row>
    <row r="290" spans="1:9" ht="22.2" customHeight="1" x14ac:dyDescent="0.3">
      <c r="A290" s="126" t="s">
        <v>133</v>
      </c>
      <c r="B290" s="76"/>
      <c r="C290" s="76"/>
      <c r="D290" s="128" t="s">
        <v>134</v>
      </c>
      <c r="E290" s="130">
        <f t="shared" si="62"/>
        <v>200000000</v>
      </c>
      <c r="F290" s="130">
        <f t="shared" si="62"/>
        <v>0</v>
      </c>
      <c r="G290" s="130">
        <f t="shared" si="62"/>
        <v>0</v>
      </c>
      <c r="H290" s="130">
        <f t="shared" si="62"/>
        <v>0</v>
      </c>
      <c r="I290" s="131">
        <f t="shared" si="62"/>
        <v>0</v>
      </c>
    </row>
    <row r="291" spans="1:9" ht="22.2" customHeight="1" x14ac:dyDescent="0.3">
      <c r="A291" s="132" t="s">
        <v>135</v>
      </c>
      <c r="B291" s="74">
        <v>11</v>
      </c>
      <c r="C291" s="74" t="s">
        <v>83</v>
      </c>
      <c r="D291" s="133" t="s">
        <v>84</v>
      </c>
      <c r="E291" s="135">
        <v>200000000</v>
      </c>
      <c r="F291" s="135">
        <v>0</v>
      </c>
      <c r="G291" s="135">
        <v>0</v>
      </c>
      <c r="H291" s="135">
        <v>0</v>
      </c>
      <c r="I291" s="136">
        <v>0</v>
      </c>
    </row>
    <row r="292" spans="1:9" ht="48.6" customHeight="1" x14ac:dyDescent="0.3">
      <c r="A292" s="126" t="s">
        <v>136</v>
      </c>
      <c r="B292" s="74"/>
      <c r="C292" s="74"/>
      <c r="D292" s="128" t="s">
        <v>137</v>
      </c>
      <c r="E292" s="130">
        <f>+E293</f>
        <v>20225124267</v>
      </c>
      <c r="F292" s="130">
        <f t="shared" ref="E292:I294" si="63">+F293</f>
        <v>3798887120</v>
      </c>
      <c r="G292" s="130">
        <f t="shared" si="63"/>
        <v>3457078497</v>
      </c>
      <c r="H292" s="130">
        <f t="shared" si="63"/>
        <v>0</v>
      </c>
      <c r="I292" s="131">
        <f t="shared" si="63"/>
        <v>0</v>
      </c>
    </row>
    <row r="293" spans="1:9" ht="49.95" customHeight="1" x14ac:dyDescent="0.3">
      <c r="A293" s="126" t="s">
        <v>138</v>
      </c>
      <c r="B293" s="74"/>
      <c r="C293" s="74"/>
      <c r="D293" s="200" t="s">
        <v>137</v>
      </c>
      <c r="E293" s="130">
        <f>+E294+E302</f>
        <v>20225124267</v>
      </c>
      <c r="F293" s="130">
        <f t="shared" ref="F293:I293" si="64">+F294+F302</f>
        <v>3798887120</v>
      </c>
      <c r="G293" s="130">
        <f t="shared" si="64"/>
        <v>3457078497</v>
      </c>
      <c r="H293" s="130">
        <f t="shared" si="64"/>
        <v>0</v>
      </c>
      <c r="I293" s="131">
        <f t="shared" si="64"/>
        <v>0</v>
      </c>
    </row>
    <row r="294" spans="1:9" ht="22.2" customHeight="1" x14ac:dyDescent="0.3">
      <c r="A294" s="126" t="s">
        <v>139</v>
      </c>
      <c r="B294" s="76"/>
      <c r="C294" s="76"/>
      <c r="D294" s="128" t="s">
        <v>140</v>
      </c>
      <c r="E294" s="130">
        <f t="shared" si="63"/>
        <v>6000000000</v>
      </c>
      <c r="F294" s="130">
        <f t="shared" si="63"/>
        <v>3798887120</v>
      </c>
      <c r="G294" s="130">
        <f t="shared" si="63"/>
        <v>3457078497</v>
      </c>
      <c r="H294" s="130">
        <f t="shared" si="63"/>
        <v>0</v>
      </c>
      <c r="I294" s="131">
        <f t="shared" si="63"/>
        <v>0</v>
      </c>
    </row>
    <row r="295" spans="1:9" ht="22.2" customHeight="1" thickBot="1" x14ac:dyDescent="0.35">
      <c r="A295" s="160" t="s">
        <v>141</v>
      </c>
      <c r="B295" s="80">
        <v>11</v>
      </c>
      <c r="C295" s="80" t="s">
        <v>83</v>
      </c>
      <c r="D295" s="161" t="s">
        <v>84</v>
      </c>
      <c r="E295" s="162">
        <v>6000000000</v>
      </c>
      <c r="F295" s="162">
        <v>3798887120</v>
      </c>
      <c r="G295" s="162">
        <v>3457078497</v>
      </c>
      <c r="H295" s="162">
        <v>0</v>
      </c>
      <c r="I295" s="163">
        <v>0</v>
      </c>
    </row>
    <row r="296" spans="1:9" ht="16.2" thickBot="1" x14ac:dyDescent="0.35"/>
    <row r="297" spans="1:9" s="102" customFormat="1" ht="18" x14ac:dyDescent="0.3">
      <c r="A297" s="314" t="s">
        <v>0</v>
      </c>
      <c r="B297" s="315"/>
      <c r="C297" s="315"/>
      <c r="D297" s="315"/>
      <c r="E297" s="315"/>
      <c r="F297" s="315"/>
      <c r="G297" s="315"/>
      <c r="H297" s="315"/>
      <c r="I297" s="316"/>
    </row>
    <row r="298" spans="1:9" s="102" customFormat="1" ht="12.6" customHeight="1" x14ac:dyDescent="0.3">
      <c r="A298" s="311" t="s">
        <v>171</v>
      </c>
      <c r="B298" s="312"/>
      <c r="C298" s="312"/>
      <c r="D298" s="312"/>
      <c r="E298" s="312"/>
      <c r="F298" s="312"/>
      <c r="G298" s="312"/>
      <c r="H298" s="312"/>
      <c r="I298" s="313"/>
    </row>
    <row r="299" spans="1:9" x14ac:dyDescent="0.3">
      <c r="A299" s="105" t="s">
        <v>2</v>
      </c>
      <c r="I299" s="104"/>
    </row>
    <row r="300" spans="1:9" ht="28.2" customHeight="1" thickBot="1" x14ac:dyDescent="0.35">
      <c r="A300" s="103" t="s">
        <v>172</v>
      </c>
      <c r="D300" s="212" t="s">
        <v>4</v>
      </c>
      <c r="F300" s="101" t="str">
        <f>F270</f>
        <v>MES:</v>
      </c>
      <c r="G300" s="101" t="str">
        <f>G270</f>
        <v xml:space="preserve">ENERO </v>
      </c>
      <c r="H300" s="101" t="str">
        <f>H270</f>
        <v xml:space="preserve">                                VIGENCIA FISCAL:      2020</v>
      </c>
      <c r="I300" s="104"/>
    </row>
    <row r="301" spans="1:9" ht="31.8" thickBot="1" x14ac:dyDescent="0.35">
      <c r="A301" s="165" t="s">
        <v>176</v>
      </c>
      <c r="B301" s="166" t="s">
        <v>9</v>
      </c>
      <c r="C301" s="166" t="s">
        <v>10</v>
      </c>
      <c r="D301" s="166" t="s">
        <v>177</v>
      </c>
      <c r="E301" s="167" t="s">
        <v>178</v>
      </c>
      <c r="F301" s="167" t="s">
        <v>179</v>
      </c>
      <c r="G301" s="167" t="s">
        <v>180</v>
      </c>
      <c r="H301" s="167" t="s">
        <v>181</v>
      </c>
      <c r="I301" s="168" t="s">
        <v>182</v>
      </c>
    </row>
    <row r="302" spans="1:9" ht="22.2" customHeight="1" x14ac:dyDescent="0.3">
      <c r="A302" s="120" t="s">
        <v>462</v>
      </c>
      <c r="B302" s="170"/>
      <c r="C302" s="170"/>
      <c r="D302" s="122" t="s">
        <v>463</v>
      </c>
      <c r="E302" s="124">
        <f>+E303</f>
        <v>14225124267</v>
      </c>
      <c r="F302" s="124">
        <f t="shared" ref="F302:I302" si="65">+F303</f>
        <v>0</v>
      </c>
      <c r="G302" s="124">
        <f t="shared" si="65"/>
        <v>0</v>
      </c>
      <c r="H302" s="124">
        <f t="shared" si="65"/>
        <v>0</v>
      </c>
      <c r="I302" s="125">
        <f t="shared" si="65"/>
        <v>0</v>
      </c>
    </row>
    <row r="303" spans="1:9" ht="22.2" customHeight="1" x14ac:dyDescent="0.3">
      <c r="A303" s="132" t="s">
        <v>464</v>
      </c>
      <c r="B303" s="74">
        <v>11</v>
      </c>
      <c r="C303" s="74" t="s">
        <v>83</v>
      </c>
      <c r="D303" s="133" t="s">
        <v>84</v>
      </c>
      <c r="E303" s="135">
        <v>14225124267</v>
      </c>
      <c r="F303" s="135">
        <v>0</v>
      </c>
      <c r="G303" s="135">
        <v>0</v>
      </c>
      <c r="H303" s="135">
        <v>0</v>
      </c>
      <c r="I303" s="136">
        <v>0</v>
      </c>
    </row>
    <row r="304" spans="1:9" ht="41.4" customHeight="1" x14ac:dyDescent="0.3">
      <c r="A304" s="126" t="s">
        <v>142</v>
      </c>
      <c r="B304" s="76"/>
      <c r="C304" s="76"/>
      <c r="D304" s="128" t="s">
        <v>143</v>
      </c>
      <c r="E304" s="130">
        <f>+E305</f>
        <v>4500000000</v>
      </c>
      <c r="F304" s="130">
        <f t="shared" ref="F304:I306" si="66">+F305</f>
        <v>1672707828.8</v>
      </c>
      <c r="G304" s="130">
        <f t="shared" si="66"/>
        <v>1072606410</v>
      </c>
      <c r="H304" s="130">
        <f t="shared" si="66"/>
        <v>0</v>
      </c>
      <c r="I304" s="131">
        <f t="shared" si="66"/>
        <v>0</v>
      </c>
    </row>
    <row r="305" spans="1:9" ht="41.4" customHeight="1" x14ac:dyDescent="0.3">
      <c r="A305" s="126" t="s">
        <v>144</v>
      </c>
      <c r="B305" s="76"/>
      <c r="C305" s="76"/>
      <c r="D305" s="128" t="s">
        <v>143</v>
      </c>
      <c r="E305" s="130">
        <f>+E306</f>
        <v>4500000000</v>
      </c>
      <c r="F305" s="130">
        <f t="shared" si="66"/>
        <v>1672707828.8</v>
      </c>
      <c r="G305" s="130">
        <f t="shared" si="66"/>
        <v>1072606410</v>
      </c>
      <c r="H305" s="130">
        <f t="shared" si="66"/>
        <v>0</v>
      </c>
      <c r="I305" s="131">
        <f t="shared" si="66"/>
        <v>0</v>
      </c>
    </row>
    <row r="306" spans="1:9" ht="22.2" customHeight="1" x14ac:dyDescent="0.3">
      <c r="A306" s="126" t="s">
        <v>147</v>
      </c>
      <c r="B306" s="76"/>
      <c r="C306" s="76"/>
      <c r="D306" s="128" t="s">
        <v>148</v>
      </c>
      <c r="E306" s="130">
        <f>+E307</f>
        <v>4500000000</v>
      </c>
      <c r="F306" s="130">
        <f t="shared" si="66"/>
        <v>1672707828.8</v>
      </c>
      <c r="G306" s="130">
        <f t="shared" si="66"/>
        <v>1072606410</v>
      </c>
      <c r="H306" s="130">
        <f t="shared" si="66"/>
        <v>0</v>
      </c>
      <c r="I306" s="131">
        <f t="shared" si="66"/>
        <v>0</v>
      </c>
    </row>
    <row r="307" spans="1:9" ht="22.2" customHeight="1" x14ac:dyDescent="0.3">
      <c r="A307" s="132" t="s">
        <v>149</v>
      </c>
      <c r="B307" s="74">
        <v>11</v>
      </c>
      <c r="C307" s="74" t="s">
        <v>83</v>
      </c>
      <c r="D307" s="133" t="s">
        <v>84</v>
      </c>
      <c r="E307" s="135">
        <v>4500000000</v>
      </c>
      <c r="F307" s="135">
        <v>1672707828.8</v>
      </c>
      <c r="G307" s="135">
        <v>1072606410</v>
      </c>
      <c r="H307" s="135">
        <v>0</v>
      </c>
      <c r="I307" s="136">
        <v>0</v>
      </c>
    </row>
    <row r="308" spans="1:9" ht="54" customHeight="1" x14ac:dyDescent="0.3">
      <c r="A308" s="126" t="s">
        <v>150</v>
      </c>
      <c r="B308" s="74"/>
      <c r="C308" s="74"/>
      <c r="D308" s="128" t="s">
        <v>151</v>
      </c>
      <c r="E308" s="130">
        <f t="shared" ref="E308:I310" si="67">+E309</f>
        <v>4000000000</v>
      </c>
      <c r="F308" s="130">
        <f t="shared" si="67"/>
        <v>526033276</v>
      </c>
      <c r="G308" s="130">
        <f t="shared" si="67"/>
        <v>261273600</v>
      </c>
      <c r="H308" s="130">
        <f t="shared" si="67"/>
        <v>0</v>
      </c>
      <c r="I308" s="131">
        <f t="shared" si="67"/>
        <v>0</v>
      </c>
    </row>
    <row r="309" spans="1:9" ht="54" customHeight="1" x14ac:dyDescent="0.3">
      <c r="A309" s="126" t="s">
        <v>152</v>
      </c>
      <c r="B309" s="74"/>
      <c r="C309" s="74"/>
      <c r="D309" s="128" t="s">
        <v>151</v>
      </c>
      <c r="E309" s="130">
        <f t="shared" si="67"/>
        <v>4000000000</v>
      </c>
      <c r="F309" s="130">
        <f t="shared" si="67"/>
        <v>526033276</v>
      </c>
      <c r="G309" s="130">
        <f t="shared" si="67"/>
        <v>261273600</v>
      </c>
      <c r="H309" s="130">
        <f t="shared" si="67"/>
        <v>0</v>
      </c>
      <c r="I309" s="131">
        <f t="shared" si="67"/>
        <v>0</v>
      </c>
    </row>
    <row r="310" spans="1:9" ht="22.2" customHeight="1" x14ac:dyDescent="0.3">
      <c r="A310" s="126" t="s">
        <v>153</v>
      </c>
      <c r="B310" s="76"/>
      <c r="C310" s="76"/>
      <c r="D310" s="128" t="s">
        <v>154</v>
      </c>
      <c r="E310" s="130">
        <f t="shared" si="67"/>
        <v>4000000000</v>
      </c>
      <c r="F310" s="130">
        <f t="shared" si="67"/>
        <v>526033276</v>
      </c>
      <c r="G310" s="130">
        <f t="shared" si="67"/>
        <v>261273600</v>
      </c>
      <c r="H310" s="130">
        <f t="shared" si="67"/>
        <v>0</v>
      </c>
      <c r="I310" s="131">
        <f t="shared" si="67"/>
        <v>0</v>
      </c>
    </row>
    <row r="311" spans="1:9" ht="22.2" customHeight="1" thickBot="1" x14ac:dyDescent="0.35">
      <c r="A311" s="160" t="s">
        <v>155</v>
      </c>
      <c r="B311" s="80">
        <v>11</v>
      </c>
      <c r="C311" s="80" t="s">
        <v>83</v>
      </c>
      <c r="D311" s="161" t="s">
        <v>84</v>
      </c>
      <c r="E311" s="162">
        <v>4000000000</v>
      </c>
      <c r="F311" s="162">
        <v>526033276</v>
      </c>
      <c r="G311" s="162">
        <v>261273600</v>
      </c>
      <c r="H311" s="162">
        <v>0</v>
      </c>
      <c r="I311" s="163">
        <v>0</v>
      </c>
    </row>
    <row r="312" spans="1:9" s="218" customFormat="1" ht="30" customHeight="1" thickBot="1" x14ac:dyDescent="0.35">
      <c r="A312" s="317" t="s">
        <v>465</v>
      </c>
      <c r="B312" s="318"/>
      <c r="C312" s="319"/>
      <c r="D312" s="320"/>
      <c r="E312" s="217">
        <f>+E9+E115+E122</f>
        <v>4687851247344</v>
      </c>
      <c r="F312" s="217">
        <f>+F9+F115+F122</f>
        <v>3589501436708.1899</v>
      </c>
      <c r="G312" s="217">
        <f>+G9+G115+G122</f>
        <v>3544870688943.0601</v>
      </c>
      <c r="H312" s="217">
        <f>+H9+H115+H122</f>
        <v>49421184050.199997</v>
      </c>
      <c r="I312" s="217">
        <f>+I9+I115+I122</f>
        <v>48625473691.800003</v>
      </c>
    </row>
    <row r="313" spans="1:9" x14ac:dyDescent="0.3">
      <c r="A313" s="219"/>
      <c r="B313" s="220"/>
      <c r="C313" s="220"/>
      <c r="D313" s="221"/>
      <c r="E313" s="222"/>
      <c r="F313" s="222"/>
      <c r="G313" s="222"/>
      <c r="H313" s="222"/>
      <c r="I313" s="223"/>
    </row>
    <row r="314" spans="1:9" x14ac:dyDescent="0.3">
      <c r="A314" s="224"/>
      <c r="B314" s="225"/>
      <c r="C314" s="225"/>
      <c r="D314" s="226"/>
      <c r="E314" s="227"/>
      <c r="F314" s="227"/>
      <c r="G314" s="227"/>
      <c r="H314" s="227"/>
      <c r="I314" s="228"/>
    </row>
    <row r="315" spans="1:9" x14ac:dyDescent="0.3">
      <c r="A315" s="224"/>
      <c r="B315" s="225"/>
      <c r="C315" s="225"/>
      <c r="D315" s="226"/>
      <c r="E315" s="227"/>
      <c r="F315" s="227"/>
      <c r="G315" s="227"/>
      <c r="H315" s="227"/>
      <c r="I315" s="228"/>
    </row>
    <row r="316" spans="1:9" x14ac:dyDescent="0.3">
      <c r="A316" s="224"/>
      <c r="B316" s="225"/>
      <c r="C316" s="225"/>
      <c r="D316" s="226"/>
      <c r="E316" s="227"/>
      <c r="F316" s="227"/>
      <c r="G316" s="227"/>
      <c r="H316" s="227"/>
      <c r="I316" s="228"/>
    </row>
    <row r="317" spans="1:9" x14ac:dyDescent="0.3">
      <c r="A317" s="103"/>
      <c r="D317" s="100" t="s">
        <v>466</v>
      </c>
      <c r="E317" s="229"/>
      <c r="F317" s="55"/>
      <c r="G317" s="101" t="s">
        <v>467</v>
      </c>
      <c r="I317" s="104"/>
    </row>
    <row r="318" spans="1:9" x14ac:dyDescent="0.3">
      <c r="A318" s="105"/>
      <c r="D318" s="210" t="s">
        <v>468</v>
      </c>
      <c r="E318" s="230"/>
      <c r="F318" s="229"/>
      <c r="G318" s="231" t="s">
        <v>469</v>
      </c>
      <c r="I318" s="104"/>
    </row>
    <row r="319" spans="1:9" x14ac:dyDescent="0.3">
      <c r="A319" s="105"/>
      <c r="D319" s="210" t="s">
        <v>470</v>
      </c>
      <c r="E319" s="229"/>
      <c r="F319" s="55"/>
      <c r="G319" s="231" t="s">
        <v>471</v>
      </c>
      <c r="I319" s="104"/>
    </row>
    <row r="320" spans="1:9" x14ac:dyDescent="0.3">
      <c r="A320" s="105"/>
      <c r="D320" s="210"/>
      <c r="E320" s="55"/>
      <c r="F320" s="229"/>
      <c r="G320" s="231"/>
      <c r="I320" s="104"/>
    </row>
    <row r="321" spans="1:9" x14ac:dyDescent="0.3">
      <c r="A321" s="103"/>
      <c r="E321" s="231"/>
      <c r="F321" s="55"/>
      <c r="I321" s="104"/>
    </row>
    <row r="322" spans="1:9" x14ac:dyDescent="0.3">
      <c r="A322" s="103"/>
      <c r="E322" s="231"/>
      <c r="F322" s="55"/>
      <c r="I322" s="104"/>
    </row>
    <row r="323" spans="1:9" x14ac:dyDescent="0.3">
      <c r="A323" s="103"/>
      <c r="D323" s="55" t="s">
        <v>467</v>
      </c>
      <c r="E323" s="231" t="s">
        <v>467</v>
      </c>
      <c r="F323" s="55"/>
      <c r="G323" s="231" t="s">
        <v>467</v>
      </c>
      <c r="I323" s="104"/>
    </row>
    <row r="324" spans="1:9" x14ac:dyDescent="0.3">
      <c r="A324" s="103"/>
      <c r="D324" s="210" t="s">
        <v>472</v>
      </c>
      <c r="E324" s="231" t="s">
        <v>473</v>
      </c>
      <c r="F324" s="55"/>
      <c r="G324" s="231" t="s">
        <v>167</v>
      </c>
      <c r="I324" s="104"/>
    </row>
    <row r="325" spans="1:9" ht="16.2" thickBot="1" x14ac:dyDescent="0.35">
      <c r="A325" s="106"/>
      <c r="B325" s="107"/>
      <c r="C325" s="107"/>
      <c r="D325" s="232" t="s">
        <v>474</v>
      </c>
      <c r="E325" s="233" t="s">
        <v>475</v>
      </c>
      <c r="F325" s="107"/>
      <c r="G325" s="233" t="s">
        <v>476</v>
      </c>
      <c r="H325" s="109"/>
      <c r="I325" s="110"/>
    </row>
    <row r="331" spans="1:9" ht="21" x14ac:dyDescent="0.3">
      <c r="D331" s="234"/>
    </row>
  </sheetData>
  <mergeCells count="23">
    <mergeCell ref="A267:I267"/>
    <mergeCell ref="A268:I268"/>
    <mergeCell ref="A297:I297"/>
    <mergeCell ref="A298:I298"/>
    <mergeCell ref="A312:D312"/>
    <mergeCell ref="A238:I238"/>
    <mergeCell ref="A100:I100"/>
    <mergeCell ref="A101:I101"/>
    <mergeCell ref="A134:I134"/>
    <mergeCell ref="A135:I135"/>
    <mergeCell ref="A160:I160"/>
    <mergeCell ref="A161:I161"/>
    <mergeCell ref="A185:I185"/>
    <mergeCell ref="A186:I186"/>
    <mergeCell ref="A211:I211"/>
    <mergeCell ref="A212:I212"/>
    <mergeCell ref="A237:I237"/>
    <mergeCell ref="A71:I71"/>
    <mergeCell ref="A3:I3"/>
    <mergeCell ref="A4:I4"/>
    <mergeCell ref="A39:I39"/>
    <mergeCell ref="A40:I40"/>
    <mergeCell ref="A70:I70"/>
  </mergeCells>
  <printOptions horizontalCentered="1" verticalCentered="1"/>
  <pageMargins left="0.11811023622047245" right="0.11811023622047245" top="0" bottom="0" header="0.31496062992125984" footer="0.31496062992125984"/>
  <pageSetup scale="56" orientation="landscape" horizontalDpi="4294967294" r:id="rId1"/>
  <headerFooter>
    <oddFooter>&amp;R&amp;P de &amp;N</oddFooter>
  </headerFooter>
  <rowBreaks count="10" manualBreakCount="10">
    <brk id="38" max="16383" man="1"/>
    <brk id="69" max="16383" man="1"/>
    <brk id="99" max="8" man="1"/>
    <brk id="132" max="8" man="1"/>
    <brk id="158" max="8" man="1"/>
    <brk id="184" max="8" man="1"/>
    <brk id="209" max="8" man="1"/>
    <brk id="235" max="8" man="1"/>
    <brk id="265" max="8" man="1"/>
    <brk id="29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7A0C-582A-4414-AAE6-08DF6D03DE32}">
  <dimension ref="A1:K121"/>
  <sheetViews>
    <sheetView tabSelected="1" topLeftCell="A94" zoomScaleNormal="100" workbookViewId="0">
      <selection activeCell="E92" sqref="E92:G92"/>
    </sheetView>
  </sheetViews>
  <sheetFormatPr baseColWidth="10" defaultColWidth="11.44140625" defaultRowHeight="14.4" x14ac:dyDescent="0.3"/>
  <cols>
    <col min="1" max="1" width="29.6640625" style="1" customWidth="1"/>
    <col min="2" max="2" width="9.44140625" style="3" customWidth="1"/>
    <col min="3" max="3" width="14.6640625" style="3" customWidth="1"/>
    <col min="4" max="4" width="50.109375" style="1" customWidth="1"/>
    <col min="5" max="5" width="21.88671875" style="1" customWidth="1"/>
    <col min="6" max="6" width="18.5546875" style="242" customWidth="1"/>
    <col min="7" max="7" width="21.33203125" style="4" customWidth="1"/>
    <col min="8" max="8" width="23.33203125" style="4" customWidth="1"/>
    <col min="9" max="9" width="23.5546875" style="4" customWidth="1"/>
    <col min="10" max="10" width="19.5546875" style="1" hidden="1" customWidth="1"/>
    <col min="11" max="11" width="15.44140625" style="1" hidden="1" customWidth="1"/>
    <col min="12" max="29" width="0" style="1" hidden="1" customWidth="1"/>
    <col min="30" max="30" width="10" style="1" customWidth="1"/>
    <col min="31" max="247" width="11.44140625" style="1"/>
    <col min="248" max="248" width="17.44140625" style="1" customWidth="1"/>
    <col min="249" max="249" width="9.33203125" style="1" customWidth="1"/>
    <col min="250" max="250" width="53.44140625" style="1" customWidth="1"/>
    <col min="251" max="251" width="21.88671875" style="1" customWidth="1"/>
    <col min="252" max="252" width="18.5546875" style="1" customWidth="1"/>
    <col min="253" max="253" width="21.33203125" style="1" customWidth="1"/>
    <col min="254" max="256" width="0" style="1" hidden="1" customWidth="1"/>
    <col min="257" max="257" width="23.33203125" style="1" customWidth="1"/>
    <col min="258" max="259" width="0" style="1" hidden="1" customWidth="1"/>
    <col min="260" max="260" width="23.5546875" style="1" customWidth="1"/>
    <col min="261" max="261" width="2.6640625" style="1" customWidth="1"/>
    <col min="262" max="281" width="0" style="1" hidden="1" customWidth="1"/>
    <col min="282" max="282" width="13.44140625" style="1" customWidth="1"/>
    <col min="283" max="283" width="18.109375" style="1" customWidth="1"/>
    <col min="284" max="284" width="18.6640625" style="1" customWidth="1"/>
    <col min="285" max="285" width="15.44140625" style="1" customWidth="1"/>
    <col min="286" max="503" width="11.44140625" style="1"/>
    <col min="504" max="504" width="17.44140625" style="1" customWidth="1"/>
    <col min="505" max="505" width="9.33203125" style="1" customWidth="1"/>
    <col min="506" max="506" width="53.44140625" style="1" customWidth="1"/>
    <col min="507" max="507" width="21.88671875" style="1" customWidth="1"/>
    <col min="508" max="508" width="18.5546875" style="1" customWidth="1"/>
    <col min="509" max="509" width="21.33203125" style="1" customWidth="1"/>
    <col min="510" max="512" width="0" style="1" hidden="1" customWidth="1"/>
    <col min="513" max="513" width="23.33203125" style="1" customWidth="1"/>
    <col min="514" max="515" width="0" style="1" hidden="1" customWidth="1"/>
    <col min="516" max="516" width="23.5546875" style="1" customWidth="1"/>
    <col min="517" max="517" width="2.6640625" style="1" customWidth="1"/>
    <col min="518" max="537" width="0" style="1" hidden="1" customWidth="1"/>
    <col min="538" max="538" width="13.44140625" style="1" customWidth="1"/>
    <col min="539" max="539" width="18.109375" style="1" customWidth="1"/>
    <col min="540" max="540" width="18.6640625" style="1" customWidth="1"/>
    <col min="541" max="541" width="15.44140625" style="1" customWidth="1"/>
    <col min="542" max="759" width="11.44140625" style="1"/>
    <col min="760" max="760" width="17.44140625" style="1" customWidth="1"/>
    <col min="761" max="761" width="9.33203125" style="1" customWidth="1"/>
    <col min="762" max="762" width="53.44140625" style="1" customWidth="1"/>
    <col min="763" max="763" width="21.88671875" style="1" customWidth="1"/>
    <col min="764" max="764" width="18.5546875" style="1" customWidth="1"/>
    <col min="765" max="765" width="21.33203125" style="1" customWidth="1"/>
    <col min="766" max="768" width="0" style="1" hidden="1" customWidth="1"/>
    <col min="769" max="769" width="23.33203125" style="1" customWidth="1"/>
    <col min="770" max="771" width="0" style="1" hidden="1" customWidth="1"/>
    <col min="772" max="772" width="23.5546875" style="1" customWidth="1"/>
    <col min="773" max="773" width="2.6640625" style="1" customWidth="1"/>
    <col min="774" max="793" width="0" style="1" hidden="1" customWidth="1"/>
    <col min="794" max="794" width="13.44140625" style="1" customWidth="1"/>
    <col min="795" max="795" width="18.109375" style="1" customWidth="1"/>
    <col min="796" max="796" width="18.6640625" style="1" customWidth="1"/>
    <col min="797" max="797" width="15.44140625" style="1" customWidth="1"/>
    <col min="798" max="1015" width="11.44140625" style="1"/>
    <col min="1016" max="1016" width="17.44140625" style="1" customWidth="1"/>
    <col min="1017" max="1017" width="9.33203125" style="1" customWidth="1"/>
    <col min="1018" max="1018" width="53.44140625" style="1" customWidth="1"/>
    <col min="1019" max="1019" width="21.88671875" style="1" customWidth="1"/>
    <col min="1020" max="1020" width="18.5546875" style="1" customWidth="1"/>
    <col min="1021" max="1021" width="21.33203125" style="1" customWidth="1"/>
    <col min="1022" max="1024" width="0" style="1" hidden="1" customWidth="1"/>
    <col min="1025" max="1025" width="23.33203125" style="1" customWidth="1"/>
    <col min="1026" max="1027" width="0" style="1" hidden="1" customWidth="1"/>
    <col min="1028" max="1028" width="23.5546875" style="1" customWidth="1"/>
    <col min="1029" max="1029" width="2.6640625" style="1" customWidth="1"/>
    <col min="1030" max="1049" width="0" style="1" hidden="1" customWidth="1"/>
    <col min="1050" max="1050" width="13.44140625" style="1" customWidth="1"/>
    <col min="1051" max="1051" width="18.109375" style="1" customWidth="1"/>
    <col min="1052" max="1052" width="18.6640625" style="1" customWidth="1"/>
    <col min="1053" max="1053" width="15.44140625" style="1" customWidth="1"/>
    <col min="1054" max="1271" width="11.44140625" style="1"/>
    <col min="1272" max="1272" width="17.44140625" style="1" customWidth="1"/>
    <col min="1273" max="1273" width="9.33203125" style="1" customWidth="1"/>
    <col min="1274" max="1274" width="53.44140625" style="1" customWidth="1"/>
    <col min="1275" max="1275" width="21.88671875" style="1" customWidth="1"/>
    <col min="1276" max="1276" width="18.5546875" style="1" customWidth="1"/>
    <col min="1277" max="1277" width="21.33203125" style="1" customWidth="1"/>
    <col min="1278" max="1280" width="0" style="1" hidden="1" customWidth="1"/>
    <col min="1281" max="1281" width="23.33203125" style="1" customWidth="1"/>
    <col min="1282" max="1283" width="0" style="1" hidden="1" customWidth="1"/>
    <col min="1284" max="1284" width="23.5546875" style="1" customWidth="1"/>
    <col min="1285" max="1285" width="2.6640625" style="1" customWidth="1"/>
    <col min="1286" max="1305" width="0" style="1" hidden="1" customWidth="1"/>
    <col min="1306" max="1306" width="13.44140625" style="1" customWidth="1"/>
    <col min="1307" max="1307" width="18.109375" style="1" customWidth="1"/>
    <col min="1308" max="1308" width="18.6640625" style="1" customWidth="1"/>
    <col min="1309" max="1309" width="15.44140625" style="1" customWidth="1"/>
    <col min="1310" max="1527" width="11.44140625" style="1"/>
    <col min="1528" max="1528" width="17.44140625" style="1" customWidth="1"/>
    <col min="1529" max="1529" width="9.33203125" style="1" customWidth="1"/>
    <col min="1530" max="1530" width="53.44140625" style="1" customWidth="1"/>
    <col min="1531" max="1531" width="21.88671875" style="1" customWidth="1"/>
    <col min="1532" max="1532" width="18.5546875" style="1" customWidth="1"/>
    <col min="1533" max="1533" width="21.33203125" style="1" customWidth="1"/>
    <col min="1534" max="1536" width="0" style="1" hidden="1" customWidth="1"/>
    <col min="1537" max="1537" width="23.33203125" style="1" customWidth="1"/>
    <col min="1538" max="1539" width="0" style="1" hidden="1" customWidth="1"/>
    <col min="1540" max="1540" width="23.5546875" style="1" customWidth="1"/>
    <col min="1541" max="1541" width="2.6640625" style="1" customWidth="1"/>
    <col min="1542" max="1561" width="0" style="1" hidden="1" customWidth="1"/>
    <col min="1562" max="1562" width="13.44140625" style="1" customWidth="1"/>
    <col min="1563" max="1563" width="18.109375" style="1" customWidth="1"/>
    <col min="1564" max="1564" width="18.6640625" style="1" customWidth="1"/>
    <col min="1565" max="1565" width="15.44140625" style="1" customWidth="1"/>
    <col min="1566" max="1783" width="11.44140625" style="1"/>
    <col min="1784" max="1784" width="17.44140625" style="1" customWidth="1"/>
    <col min="1785" max="1785" width="9.33203125" style="1" customWidth="1"/>
    <col min="1786" max="1786" width="53.44140625" style="1" customWidth="1"/>
    <col min="1787" max="1787" width="21.88671875" style="1" customWidth="1"/>
    <col min="1788" max="1788" width="18.5546875" style="1" customWidth="1"/>
    <col min="1789" max="1789" width="21.33203125" style="1" customWidth="1"/>
    <col min="1790" max="1792" width="0" style="1" hidden="1" customWidth="1"/>
    <col min="1793" max="1793" width="23.33203125" style="1" customWidth="1"/>
    <col min="1794" max="1795" width="0" style="1" hidden="1" customWidth="1"/>
    <col min="1796" max="1796" width="23.5546875" style="1" customWidth="1"/>
    <col min="1797" max="1797" width="2.6640625" style="1" customWidth="1"/>
    <col min="1798" max="1817" width="0" style="1" hidden="1" customWidth="1"/>
    <col min="1818" max="1818" width="13.44140625" style="1" customWidth="1"/>
    <col min="1819" max="1819" width="18.109375" style="1" customWidth="1"/>
    <col min="1820" max="1820" width="18.6640625" style="1" customWidth="1"/>
    <col min="1821" max="1821" width="15.44140625" style="1" customWidth="1"/>
    <col min="1822" max="2039" width="11.44140625" style="1"/>
    <col min="2040" max="2040" width="17.44140625" style="1" customWidth="1"/>
    <col min="2041" max="2041" width="9.33203125" style="1" customWidth="1"/>
    <col min="2042" max="2042" width="53.44140625" style="1" customWidth="1"/>
    <col min="2043" max="2043" width="21.88671875" style="1" customWidth="1"/>
    <col min="2044" max="2044" width="18.5546875" style="1" customWidth="1"/>
    <col min="2045" max="2045" width="21.33203125" style="1" customWidth="1"/>
    <col min="2046" max="2048" width="0" style="1" hidden="1" customWidth="1"/>
    <col min="2049" max="2049" width="23.33203125" style="1" customWidth="1"/>
    <col min="2050" max="2051" width="0" style="1" hidden="1" customWidth="1"/>
    <col min="2052" max="2052" width="23.5546875" style="1" customWidth="1"/>
    <col min="2053" max="2053" width="2.6640625" style="1" customWidth="1"/>
    <col min="2054" max="2073" width="0" style="1" hidden="1" customWidth="1"/>
    <col min="2074" max="2074" width="13.44140625" style="1" customWidth="1"/>
    <col min="2075" max="2075" width="18.109375" style="1" customWidth="1"/>
    <col min="2076" max="2076" width="18.6640625" style="1" customWidth="1"/>
    <col min="2077" max="2077" width="15.44140625" style="1" customWidth="1"/>
    <col min="2078" max="2295" width="11.44140625" style="1"/>
    <col min="2296" max="2296" width="17.44140625" style="1" customWidth="1"/>
    <col min="2297" max="2297" width="9.33203125" style="1" customWidth="1"/>
    <col min="2298" max="2298" width="53.44140625" style="1" customWidth="1"/>
    <col min="2299" max="2299" width="21.88671875" style="1" customWidth="1"/>
    <col min="2300" max="2300" width="18.5546875" style="1" customWidth="1"/>
    <col min="2301" max="2301" width="21.33203125" style="1" customWidth="1"/>
    <col min="2302" max="2304" width="0" style="1" hidden="1" customWidth="1"/>
    <col min="2305" max="2305" width="23.33203125" style="1" customWidth="1"/>
    <col min="2306" max="2307" width="0" style="1" hidden="1" customWidth="1"/>
    <col min="2308" max="2308" width="23.5546875" style="1" customWidth="1"/>
    <col min="2309" max="2309" width="2.6640625" style="1" customWidth="1"/>
    <col min="2310" max="2329" width="0" style="1" hidden="1" customWidth="1"/>
    <col min="2330" max="2330" width="13.44140625" style="1" customWidth="1"/>
    <col min="2331" max="2331" width="18.109375" style="1" customWidth="1"/>
    <col min="2332" max="2332" width="18.6640625" style="1" customWidth="1"/>
    <col min="2333" max="2333" width="15.44140625" style="1" customWidth="1"/>
    <col min="2334" max="2551" width="11.44140625" style="1"/>
    <col min="2552" max="2552" width="17.44140625" style="1" customWidth="1"/>
    <col min="2553" max="2553" width="9.33203125" style="1" customWidth="1"/>
    <col min="2554" max="2554" width="53.44140625" style="1" customWidth="1"/>
    <col min="2555" max="2555" width="21.88671875" style="1" customWidth="1"/>
    <col min="2556" max="2556" width="18.5546875" style="1" customWidth="1"/>
    <col min="2557" max="2557" width="21.33203125" style="1" customWidth="1"/>
    <col min="2558" max="2560" width="0" style="1" hidden="1" customWidth="1"/>
    <col min="2561" max="2561" width="23.33203125" style="1" customWidth="1"/>
    <col min="2562" max="2563" width="0" style="1" hidden="1" customWidth="1"/>
    <col min="2564" max="2564" width="23.5546875" style="1" customWidth="1"/>
    <col min="2565" max="2565" width="2.6640625" style="1" customWidth="1"/>
    <col min="2566" max="2585" width="0" style="1" hidden="1" customWidth="1"/>
    <col min="2586" max="2586" width="13.44140625" style="1" customWidth="1"/>
    <col min="2587" max="2587" width="18.109375" style="1" customWidth="1"/>
    <col min="2588" max="2588" width="18.6640625" style="1" customWidth="1"/>
    <col min="2589" max="2589" width="15.44140625" style="1" customWidth="1"/>
    <col min="2590" max="2807" width="11.44140625" style="1"/>
    <col min="2808" max="2808" width="17.44140625" style="1" customWidth="1"/>
    <col min="2809" max="2809" width="9.33203125" style="1" customWidth="1"/>
    <col min="2810" max="2810" width="53.44140625" style="1" customWidth="1"/>
    <col min="2811" max="2811" width="21.88671875" style="1" customWidth="1"/>
    <col min="2812" max="2812" width="18.5546875" style="1" customWidth="1"/>
    <col min="2813" max="2813" width="21.33203125" style="1" customWidth="1"/>
    <col min="2814" max="2816" width="0" style="1" hidden="1" customWidth="1"/>
    <col min="2817" max="2817" width="23.33203125" style="1" customWidth="1"/>
    <col min="2818" max="2819" width="0" style="1" hidden="1" customWidth="1"/>
    <col min="2820" max="2820" width="23.5546875" style="1" customWidth="1"/>
    <col min="2821" max="2821" width="2.6640625" style="1" customWidth="1"/>
    <col min="2822" max="2841" width="0" style="1" hidden="1" customWidth="1"/>
    <col min="2842" max="2842" width="13.44140625" style="1" customWidth="1"/>
    <col min="2843" max="2843" width="18.109375" style="1" customWidth="1"/>
    <col min="2844" max="2844" width="18.6640625" style="1" customWidth="1"/>
    <col min="2845" max="2845" width="15.44140625" style="1" customWidth="1"/>
    <col min="2846" max="3063" width="11.44140625" style="1"/>
    <col min="3064" max="3064" width="17.44140625" style="1" customWidth="1"/>
    <col min="3065" max="3065" width="9.33203125" style="1" customWidth="1"/>
    <col min="3066" max="3066" width="53.44140625" style="1" customWidth="1"/>
    <col min="3067" max="3067" width="21.88671875" style="1" customWidth="1"/>
    <col min="3068" max="3068" width="18.5546875" style="1" customWidth="1"/>
    <col min="3069" max="3069" width="21.33203125" style="1" customWidth="1"/>
    <col min="3070" max="3072" width="0" style="1" hidden="1" customWidth="1"/>
    <col min="3073" max="3073" width="23.33203125" style="1" customWidth="1"/>
    <col min="3074" max="3075" width="0" style="1" hidden="1" customWidth="1"/>
    <col min="3076" max="3076" width="23.5546875" style="1" customWidth="1"/>
    <col min="3077" max="3077" width="2.6640625" style="1" customWidth="1"/>
    <col min="3078" max="3097" width="0" style="1" hidden="1" customWidth="1"/>
    <col min="3098" max="3098" width="13.44140625" style="1" customWidth="1"/>
    <col min="3099" max="3099" width="18.109375" style="1" customWidth="1"/>
    <col min="3100" max="3100" width="18.6640625" style="1" customWidth="1"/>
    <col min="3101" max="3101" width="15.44140625" style="1" customWidth="1"/>
    <col min="3102" max="3319" width="11.44140625" style="1"/>
    <col min="3320" max="3320" width="17.44140625" style="1" customWidth="1"/>
    <col min="3321" max="3321" width="9.33203125" style="1" customWidth="1"/>
    <col min="3322" max="3322" width="53.44140625" style="1" customWidth="1"/>
    <col min="3323" max="3323" width="21.88671875" style="1" customWidth="1"/>
    <col min="3324" max="3324" width="18.5546875" style="1" customWidth="1"/>
    <col min="3325" max="3325" width="21.33203125" style="1" customWidth="1"/>
    <col min="3326" max="3328" width="0" style="1" hidden="1" customWidth="1"/>
    <col min="3329" max="3329" width="23.33203125" style="1" customWidth="1"/>
    <col min="3330" max="3331" width="0" style="1" hidden="1" customWidth="1"/>
    <col min="3332" max="3332" width="23.5546875" style="1" customWidth="1"/>
    <col min="3333" max="3333" width="2.6640625" style="1" customWidth="1"/>
    <col min="3334" max="3353" width="0" style="1" hidden="1" customWidth="1"/>
    <col min="3354" max="3354" width="13.44140625" style="1" customWidth="1"/>
    <col min="3355" max="3355" width="18.109375" style="1" customWidth="1"/>
    <col min="3356" max="3356" width="18.6640625" style="1" customWidth="1"/>
    <col min="3357" max="3357" width="15.44140625" style="1" customWidth="1"/>
    <col min="3358" max="3575" width="11.44140625" style="1"/>
    <col min="3576" max="3576" width="17.44140625" style="1" customWidth="1"/>
    <col min="3577" max="3577" width="9.33203125" style="1" customWidth="1"/>
    <col min="3578" max="3578" width="53.44140625" style="1" customWidth="1"/>
    <col min="3579" max="3579" width="21.88671875" style="1" customWidth="1"/>
    <col min="3580" max="3580" width="18.5546875" style="1" customWidth="1"/>
    <col min="3581" max="3581" width="21.33203125" style="1" customWidth="1"/>
    <col min="3582" max="3584" width="0" style="1" hidden="1" customWidth="1"/>
    <col min="3585" max="3585" width="23.33203125" style="1" customWidth="1"/>
    <col min="3586" max="3587" width="0" style="1" hidden="1" customWidth="1"/>
    <col min="3588" max="3588" width="23.5546875" style="1" customWidth="1"/>
    <col min="3589" max="3589" width="2.6640625" style="1" customWidth="1"/>
    <col min="3590" max="3609" width="0" style="1" hidden="1" customWidth="1"/>
    <col min="3610" max="3610" width="13.44140625" style="1" customWidth="1"/>
    <col min="3611" max="3611" width="18.109375" style="1" customWidth="1"/>
    <col min="3612" max="3612" width="18.6640625" style="1" customWidth="1"/>
    <col min="3613" max="3613" width="15.44140625" style="1" customWidth="1"/>
    <col min="3614" max="3831" width="11.44140625" style="1"/>
    <col min="3832" max="3832" width="17.44140625" style="1" customWidth="1"/>
    <col min="3833" max="3833" width="9.33203125" style="1" customWidth="1"/>
    <col min="3834" max="3834" width="53.44140625" style="1" customWidth="1"/>
    <col min="3835" max="3835" width="21.88671875" style="1" customWidth="1"/>
    <col min="3836" max="3836" width="18.5546875" style="1" customWidth="1"/>
    <col min="3837" max="3837" width="21.33203125" style="1" customWidth="1"/>
    <col min="3838" max="3840" width="0" style="1" hidden="1" customWidth="1"/>
    <col min="3841" max="3841" width="23.33203125" style="1" customWidth="1"/>
    <col min="3842" max="3843" width="0" style="1" hidden="1" customWidth="1"/>
    <col min="3844" max="3844" width="23.5546875" style="1" customWidth="1"/>
    <col min="3845" max="3845" width="2.6640625" style="1" customWidth="1"/>
    <col min="3846" max="3865" width="0" style="1" hidden="1" customWidth="1"/>
    <col min="3866" max="3866" width="13.44140625" style="1" customWidth="1"/>
    <col min="3867" max="3867" width="18.109375" style="1" customWidth="1"/>
    <col min="3868" max="3868" width="18.6640625" style="1" customWidth="1"/>
    <col min="3869" max="3869" width="15.44140625" style="1" customWidth="1"/>
    <col min="3870" max="4087" width="11.44140625" style="1"/>
    <col min="4088" max="4088" width="17.44140625" style="1" customWidth="1"/>
    <col min="4089" max="4089" width="9.33203125" style="1" customWidth="1"/>
    <col min="4090" max="4090" width="53.44140625" style="1" customWidth="1"/>
    <col min="4091" max="4091" width="21.88671875" style="1" customWidth="1"/>
    <col min="4092" max="4092" width="18.5546875" style="1" customWidth="1"/>
    <col min="4093" max="4093" width="21.33203125" style="1" customWidth="1"/>
    <col min="4094" max="4096" width="0" style="1" hidden="1" customWidth="1"/>
    <col min="4097" max="4097" width="23.33203125" style="1" customWidth="1"/>
    <col min="4098" max="4099" width="0" style="1" hidden="1" customWidth="1"/>
    <col min="4100" max="4100" width="23.5546875" style="1" customWidth="1"/>
    <col min="4101" max="4101" width="2.6640625" style="1" customWidth="1"/>
    <col min="4102" max="4121" width="0" style="1" hidden="1" customWidth="1"/>
    <col min="4122" max="4122" width="13.44140625" style="1" customWidth="1"/>
    <col min="4123" max="4123" width="18.109375" style="1" customWidth="1"/>
    <col min="4124" max="4124" width="18.6640625" style="1" customWidth="1"/>
    <col min="4125" max="4125" width="15.44140625" style="1" customWidth="1"/>
    <col min="4126" max="4343" width="11.44140625" style="1"/>
    <col min="4344" max="4344" width="17.44140625" style="1" customWidth="1"/>
    <col min="4345" max="4345" width="9.33203125" style="1" customWidth="1"/>
    <col min="4346" max="4346" width="53.44140625" style="1" customWidth="1"/>
    <col min="4347" max="4347" width="21.88671875" style="1" customWidth="1"/>
    <col min="4348" max="4348" width="18.5546875" style="1" customWidth="1"/>
    <col min="4349" max="4349" width="21.33203125" style="1" customWidth="1"/>
    <col min="4350" max="4352" width="0" style="1" hidden="1" customWidth="1"/>
    <col min="4353" max="4353" width="23.33203125" style="1" customWidth="1"/>
    <col min="4354" max="4355" width="0" style="1" hidden="1" customWidth="1"/>
    <col min="4356" max="4356" width="23.5546875" style="1" customWidth="1"/>
    <col min="4357" max="4357" width="2.6640625" style="1" customWidth="1"/>
    <col min="4358" max="4377" width="0" style="1" hidden="1" customWidth="1"/>
    <col min="4378" max="4378" width="13.44140625" style="1" customWidth="1"/>
    <col min="4379" max="4379" width="18.109375" style="1" customWidth="1"/>
    <col min="4380" max="4380" width="18.6640625" style="1" customWidth="1"/>
    <col min="4381" max="4381" width="15.44140625" style="1" customWidth="1"/>
    <col min="4382" max="4599" width="11.44140625" style="1"/>
    <col min="4600" max="4600" width="17.44140625" style="1" customWidth="1"/>
    <col min="4601" max="4601" width="9.33203125" style="1" customWidth="1"/>
    <col min="4602" max="4602" width="53.44140625" style="1" customWidth="1"/>
    <col min="4603" max="4603" width="21.88671875" style="1" customWidth="1"/>
    <col min="4604" max="4604" width="18.5546875" style="1" customWidth="1"/>
    <col min="4605" max="4605" width="21.33203125" style="1" customWidth="1"/>
    <col min="4606" max="4608" width="0" style="1" hidden="1" customWidth="1"/>
    <col min="4609" max="4609" width="23.33203125" style="1" customWidth="1"/>
    <col min="4610" max="4611" width="0" style="1" hidden="1" customWidth="1"/>
    <col min="4612" max="4612" width="23.5546875" style="1" customWidth="1"/>
    <col min="4613" max="4613" width="2.6640625" style="1" customWidth="1"/>
    <col min="4614" max="4633" width="0" style="1" hidden="1" customWidth="1"/>
    <col min="4634" max="4634" width="13.44140625" style="1" customWidth="1"/>
    <col min="4635" max="4635" width="18.109375" style="1" customWidth="1"/>
    <col min="4636" max="4636" width="18.6640625" style="1" customWidth="1"/>
    <col min="4637" max="4637" width="15.44140625" style="1" customWidth="1"/>
    <col min="4638" max="4855" width="11.44140625" style="1"/>
    <col min="4856" max="4856" width="17.44140625" style="1" customWidth="1"/>
    <col min="4857" max="4857" width="9.33203125" style="1" customWidth="1"/>
    <col min="4858" max="4858" width="53.44140625" style="1" customWidth="1"/>
    <col min="4859" max="4859" width="21.88671875" style="1" customWidth="1"/>
    <col min="4860" max="4860" width="18.5546875" style="1" customWidth="1"/>
    <col min="4861" max="4861" width="21.33203125" style="1" customWidth="1"/>
    <col min="4862" max="4864" width="0" style="1" hidden="1" customWidth="1"/>
    <col min="4865" max="4865" width="23.33203125" style="1" customWidth="1"/>
    <col min="4866" max="4867" width="0" style="1" hidden="1" customWidth="1"/>
    <col min="4868" max="4868" width="23.5546875" style="1" customWidth="1"/>
    <col min="4869" max="4869" width="2.6640625" style="1" customWidth="1"/>
    <col min="4870" max="4889" width="0" style="1" hidden="1" customWidth="1"/>
    <col min="4890" max="4890" width="13.44140625" style="1" customWidth="1"/>
    <col min="4891" max="4891" width="18.109375" style="1" customWidth="1"/>
    <col min="4892" max="4892" width="18.6640625" style="1" customWidth="1"/>
    <col min="4893" max="4893" width="15.44140625" style="1" customWidth="1"/>
    <col min="4894" max="5111" width="11.44140625" style="1"/>
    <col min="5112" max="5112" width="17.44140625" style="1" customWidth="1"/>
    <col min="5113" max="5113" width="9.33203125" style="1" customWidth="1"/>
    <col min="5114" max="5114" width="53.44140625" style="1" customWidth="1"/>
    <col min="5115" max="5115" width="21.88671875" style="1" customWidth="1"/>
    <col min="5116" max="5116" width="18.5546875" style="1" customWidth="1"/>
    <col min="5117" max="5117" width="21.33203125" style="1" customWidth="1"/>
    <col min="5118" max="5120" width="0" style="1" hidden="1" customWidth="1"/>
    <col min="5121" max="5121" width="23.33203125" style="1" customWidth="1"/>
    <col min="5122" max="5123" width="0" style="1" hidden="1" customWidth="1"/>
    <col min="5124" max="5124" width="23.5546875" style="1" customWidth="1"/>
    <col min="5125" max="5125" width="2.6640625" style="1" customWidth="1"/>
    <col min="5126" max="5145" width="0" style="1" hidden="1" customWidth="1"/>
    <col min="5146" max="5146" width="13.44140625" style="1" customWidth="1"/>
    <col min="5147" max="5147" width="18.109375" style="1" customWidth="1"/>
    <col min="5148" max="5148" width="18.6640625" style="1" customWidth="1"/>
    <col min="5149" max="5149" width="15.44140625" style="1" customWidth="1"/>
    <col min="5150" max="5367" width="11.44140625" style="1"/>
    <col min="5368" max="5368" width="17.44140625" style="1" customWidth="1"/>
    <col min="5369" max="5369" width="9.33203125" style="1" customWidth="1"/>
    <col min="5370" max="5370" width="53.44140625" style="1" customWidth="1"/>
    <col min="5371" max="5371" width="21.88671875" style="1" customWidth="1"/>
    <col min="5372" max="5372" width="18.5546875" style="1" customWidth="1"/>
    <col min="5373" max="5373" width="21.33203125" style="1" customWidth="1"/>
    <col min="5374" max="5376" width="0" style="1" hidden="1" customWidth="1"/>
    <col min="5377" max="5377" width="23.33203125" style="1" customWidth="1"/>
    <col min="5378" max="5379" width="0" style="1" hidden="1" customWidth="1"/>
    <col min="5380" max="5380" width="23.5546875" style="1" customWidth="1"/>
    <col min="5381" max="5381" width="2.6640625" style="1" customWidth="1"/>
    <col min="5382" max="5401" width="0" style="1" hidden="1" customWidth="1"/>
    <col min="5402" max="5402" width="13.44140625" style="1" customWidth="1"/>
    <col min="5403" max="5403" width="18.109375" style="1" customWidth="1"/>
    <col min="5404" max="5404" width="18.6640625" style="1" customWidth="1"/>
    <col min="5405" max="5405" width="15.44140625" style="1" customWidth="1"/>
    <col min="5406" max="5623" width="11.44140625" style="1"/>
    <col min="5624" max="5624" width="17.44140625" style="1" customWidth="1"/>
    <col min="5625" max="5625" width="9.33203125" style="1" customWidth="1"/>
    <col min="5626" max="5626" width="53.44140625" style="1" customWidth="1"/>
    <col min="5627" max="5627" width="21.88671875" style="1" customWidth="1"/>
    <col min="5628" max="5628" width="18.5546875" style="1" customWidth="1"/>
    <col min="5629" max="5629" width="21.33203125" style="1" customWidth="1"/>
    <col min="5630" max="5632" width="0" style="1" hidden="1" customWidth="1"/>
    <col min="5633" max="5633" width="23.33203125" style="1" customWidth="1"/>
    <col min="5634" max="5635" width="0" style="1" hidden="1" customWidth="1"/>
    <col min="5636" max="5636" width="23.5546875" style="1" customWidth="1"/>
    <col min="5637" max="5637" width="2.6640625" style="1" customWidth="1"/>
    <col min="5638" max="5657" width="0" style="1" hidden="1" customWidth="1"/>
    <col min="5658" max="5658" width="13.44140625" style="1" customWidth="1"/>
    <col min="5659" max="5659" width="18.109375" style="1" customWidth="1"/>
    <col min="5660" max="5660" width="18.6640625" style="1" customWidth="1"/>
    <col min="5661" max="5661" width="15.44140625" style="1" customWidth="1"/>
    <col min="5662" max="5879" width="11.44140625" style="1"/>
    <col min="5880" max="5880" width="17.44140625" style="1" customWidth="1"/>
    <col min="5881" max="5881" width="9.33203125" style="1" customWidth="1"/>
    <col min="5882" max="5882" width="53.44140625" style="1" customWidth="1"/>
    <col min="5883" max="5883" width="21.88671875" style="1" customWidth="1"/>
    <col min="5884" max="5884" width="18.5546875" style="1" customWidth="1"/>
    <col min="5885" max="5885" width="21.33203125" style="1" customWidth="1"/>
    <col min="5886" max="5888" width="0" style="1" hidden="1" customWidth="1"/>
    <col min="5889" max="5889" width="23.33203125" style="1" customWidth="1"/>
    <col min="5890" max="5891" width="0" style="1" hidden="1" customWidth="1"/>
    <col min="5892" max="5892" width="23.5546875" style="1" customWidth="1"/>
    <col min="5893" max="5893" width="2.6640625" style="1" customWidth="1"/>
    <col min="5894" max="5913" width="0" style="1" hidden="1" customWidth="1"/>
    <col min="5914" max="5914" width="13.44140625" style="1" customWidth="1"/>
    <col min="5915" max="5915" width="18.109375" style="1" customWidth="1"/>
    <col min="5916" max="5916" width="18.6640625" style="1" customWidth="1"/>
    <col min="5917" max="5917" width="15.44140625" style="1" customWidth="1"/>
    <col min="5918" max="6135" width="11.44140625" style="1"/>
    <col min="6136" max="6136" width="17.44140625" style="1" customWidth="1"/>
    <col min="6137" max="6137" width="9.33203125" style="1" customWidth="1"/>
    <col min="6138" max="6138" width="53.44140625" style="1" customWidth="1"/>
    <col min="6139" max="6139" width="21.88671875" style="1" customWidth="1"/>
    <col min="6140" max="6140" width="18.5546875" style="1" customWidth="1"/>
    <col min="6141" max="6141" width="21.33203125" style="1" customWidth="1"/>
    <col min="6142" max="6144" width="0" style="1" hidden="1" customWidth="1"/>
    <col min="6145" max="6145" width="23.33203125" style="1" customWidth="1"/>
    <col min="6146" max="6147" width="0" style="1" hidden="1" customWidth="1"/>
    <col min="6148" max="6148" width="23.5546875" style="1" customWidth="1"/>
    <col min="6149" max="6149" width="2.6640625" style="1" customWidth="1"/>
    <col min="6150" max="6169" width="0" style="1" hidden="1" customWidth="1"/>
    <col min="6170" max="6170" width="13.44140625" style="1" customWidth="1"/>
    <col min="6171" max="6171" width="18.109375" style="1" customWidth="1"/>
    <col min="6172" max="6172" width="18.6640625" style="1" customWidth="1"/>
    <col min="6173" max="6173" width="15.44140625" style="1" customWidth="1"/>
    <col min="6174" max="6391" width="11.44140625" style="1"/>
    <col min="6392" max="6392" width="17.44140625" style="1" customWidth="1"/>
    <col min="6393" max="6393" width="9.33203125" style="1" customWidth="1"/>
    <col min="6394" max="6394" width="53.44140625" style="1" customWidth="1"/>
    <col min="6395" max="6395" width="21.88671875" style="1" customWidth="1"/>
    <col min="6396" max="6396" width="18.5546875" style="1" customWidth="1"/>
    <col min="6397" max="6397" width="21.33203125" style="1" customWidth="1"/>
    <col min="6398" max="6400" width="0" style="1" hidden="1" customWidth="1"/>
    <col min="6401" max="6401" width="23.33203125" style="1" customWidth="1"/>
    <col min="6402" max="6403" width="0" style="1" hidden="1" customWidth="1"/>
    <col min="6404" max="6404" width="23.5546875" style="1" customWidth="1"/>
    <col min="6405" max="6405" width="2.6640625" style="1" customWidth="1"/>
    <col min="6406" max="6425" width="0" style="1" hidden="1" customWidth="1"/>
    <col min="6426" max="6426" width="13.44140625" style="1" customWidth="1"/>
    <col min="6427" max="6427" width="18.109375" style="1" customWidth="1"/>
    <col min="6428" max="6428" width="18.6640625" style="1" customWidth="1"/>
    <col min="6429" max="6429" width="15.44140625" style="1" customWidth="1"/>
    <col min="6430" max="6647" width="11.44140625" style="1"/>
    <col min="6648" max="6648" width="17.44140625" style="1" customWidth="1"/>
    <col min="6649" max="6649" width="9.33203125" style="1" customWidth="1"/>
    <col min="6650" max="6650" width="53.44140625" style="1" customWidth="1"/>
    <col min="6651" max="6651" width="21.88671875" style="1" customWidth="1"/>
    <col min="6652" max="6652" width="18.5546875" style="1" customWidth="1"/>
    <col min="6653" max="6653" width="21.33203125" style="1" customWidth="1"/>
    <col min="6654" max="6656" width="0" style="1" hidden="1" customWidth="1"/>
    <col min="6657" max="6657" width="23.33203125" style="1" customWidth="1"/>
    <col min="6658" max="6659" width="0" style="1" hidden="1" customWidth="1"/>
    <col min="6660" max="6660" width="23.5546875" style="1" customWidth="1"/>
    <col min="6661" max="6661" width="2.6640625" style="1" customWidth="1"/>
    <col min="6662" max="6681" width="0" style="1" hidden="1" customWidth="1"/>
    <col min="6682" max="6682" width="13.44140625" style="1" customWidth="1"/>
    <col min="6683" max="6683" width="18.109375" style="1" customWidth="1"/>
    <col min="6684" max="6684" width="18.6640625" style="1" customWidth="1"/>
    <col min="6685" max="6685" width="15.44140625" style="1" customWidth="1"/>
    <col min="6686" max="6903" width="11.44140625" style="1"/>
    <col min="6904" max="6904" width="17.44140625" style="1" customWidth="1"/>
    <col min="6905" max="6905" width="9.33203125" style="1" customWidth="1"/>
    <col min="6906" max="6906" width="53.44140625" style="1" customWidth="1"/>
    <col min="6907" max="6907" width="21.88671875" style="1" customWidth="1"/>
    <col min="6908" max="6908" width="18.5546875" style="1" customWidth="1"/>
    <col min="6909" max="6909" width="21.33203125" style="1" customWidth="1"/>
    <col min="6910" max="6912" width="0" style="1" hidden="1" customWidth="1"/>
    <col min="6913" max="6913" width="23.33203125" style="1" customWidth="1"/>
    <col min="6914" max="6915" width="0" style="1" hidden="1" customWidth="1"/>
    <col min="6916" max="6916" width="23.5546875" style="1" customWidth="1"/>
    <col min="6917" max="6917" width="2.6640625" style="1" customWidth="1"/>
    <col min="6918" max="6937" width="0" style="1" hidden="1" customWidth="1"/>
    <col min="6938" max="6938" width="13.44140625" style="1" customWidth="1"/>
    <col min="6939" max="6939" width="18.109375" style="1" customWidth="1"/>
    <col min="6940" max="6940" width="18.6640625" style="1" customWidth="1"/>
    <col min="6941" max="6941" width="15.44140625" style="1" customWidth="1"/>
    <col min="6942" max="7159" width="11.44140625" style="1"/>
    <col min="7160" max="7160" width="17.44140625" style="1" customWidth="1"/>
    <col min="7161" max="7161" width="9.33203125" style="1" customWidth="1"/>
    <col min="7162" max="7162" width="53.44140625" style="1" customWidth="1"/>
    <col min="7163" max="7163" width="21.88671875" style="1" customWidth="1"/>
    <col min="7164" max="7164" width="18.5546875" style="1" customWidth="1"/>
    <col min="7165" max="7165" width="21.33203125" style="1" customWidth="1"/>
    <col min="7166" max="7168" width="0" style="1" hidden="1" customWidth="1"/>
    <col min="7169" max="7169" width="23.33203125" style="1" customWidth="1"/>
    <col min="7170" max="7171" width="0" style="1" hidden="1" customWidth="1"/>
    <col min="7172" max="7172" width="23.5546875" style="1" customWidth="1"/>
    <col min="7173" max="7173" width="2.6640625" style="1" customWidth="1"/>
    <col min="7174" max="7193" width="0" style="1" hidden="1" customWidth="1"/>
    <col min="7194" max="7194" width="13.44140625" style="1" customWidth="1"/>
    <col min="7195" max="7195" width="18.109375" style="1" customWidth="1"/>
    <col min="7196" max="7196" width="18.6640625" style="1" customWidth="1"/>
    <col min="7197" max="7197" width="15.44140625" style="1" customWidth="1"/>
    <col min="7198" max="7415" width="11.44140625" style="1"/>
    <col min="7416" max="7416" width="17.44140625" style="1" customWidth="1"/>
    <col min="7417" max="7417" width="9.33203125" style="1" customWidth="1"/>
    <col min="7418" max="7418" width="53.44140625" style="1" customWidth="1"/>
    <col min="7419" max="7419" width="21.88671875" style="1" customWidth="1"/>
    <col min="7420" max="7420" width="18.5546875" style="1" customWidth="1"/>
    <col min="7421" max="7421" width="21.33203125" style="1" customWidth="1"/>
    <col min="7422" max="7424" width="0" style="1" hidden="1" customWidth="1"/>
    <col min="7425" max="7425" width="23.33203125" style="1" customWidth="1"/>
    <col min="7426" max="7427" width="0" style="1" hidden="1" customWidth="1"/>
    <col min="7428" max="7428" width="23.5546875" style="1" customWidth="1"/>
    <col min="7429" max="7429" width="2.6640625" style="1" customWidth="1"/>
    <col min="7430" max="7449" width="0" style="1" hidden="1" customWidth="1"/>
    <col min="7450" max="7450" width="13.44140625" style="1" customWidth="1"/>
    <col min="7451" max="7451" width="18.109375" style="1" customWidth="1"/>
    <col min="7452" max="7452" width="18.6640625" style="1" customWidth="1"/>
    <col min="7453" max="7453" width="15.44140625" style="1" customWidth="1"/>
    <col min="7454" max="7671" width="11.44140625" style="1"/>
    <col min="7672" max="7672" width="17.44140625" style="1" customWidth="1"/>
    <col min="7673" max="7673" width="9.33203125" style="1" customWidth="1"/>
    <col min="7674" max="7674" width="53.44140625" style="1" customWidth="1"/>
    <col min="7675" max="7675" width="21.88671875" style="1" customWidth="1"/>
    <col min="7676" max="7676" width="18.5546875" style="1" customWidth="1"/>
    <col min="7677" max="7677" width="21.33203125" style="1" customWidth="1"/>
    <col min="7678" max="7680" width="0" style="1" hidden="1" customWidth="1"/>
    <col min="7681" max="7681" width="23.33203125" style="1" customWidth="1"/>
    <col min="7682" max="7683" width="0" style="1" hidden="1" customWidth="1"/>
    <col min="7684" max="7684" width="23.5546875" style="1" customWidth="1"/>
    <col min="7685" max="7685" width="2.6640625" style="1" customWidth="1"/>
    <col min="7686" max="7705" width="0" style="1" hidden="1" customWidth="1"/>
    <col min="7706" max="7706" width="13.44140625" style="1" customWidth="1"/>
    <col min="7707" max="7707" width="18.109375" style="1" customWidth="1"/>
    <col min="7708" max="7708" width="18.6640625" style="1" customWidth="1"/>
    <col min="7709" max="7709" width="15.44140625" style="1" customWidth="1"/>
    <col min="7710" max="7927" width="11.44140625" style="1"/>
    <col min="7928" max="7928" width="17.44140625" style="1" customWidth="1"/>
    <col min="7929" max="7929" width="9.33203125" style="1" customWidth="1"/>
    <col min="7930" max="7930" width="53.44140625" style="1" customWidth="1"/>
    <col min="7931" max="7931" width="21.88671875" style="1" customWidth="1"/>
    <col min="7932" max="7932" width="18.5546875" style="1" customWidth="1"/>
    <col min="7933" max="7933" width="21.33203125" style="1" customWidth="1"/>
    <col min="7934" max="7936" width="0" style="1" hidden="1" customWidth="1"/>
    <col min="7937" max="7937" width="23.33203125" style="1" customWidth="1"/>
    <col min="7938" max="7939" width="0" style="1" hidden="1" customWidth="1"/>
    <col min="7940" max="7940" width="23.5546875" style="1" customWidth="1"/>
    <col min="7941" max="7941" width="2.6640625" style="1" customWidth="1"/>
    <col min="7942" max="7961" width="0" style="1" hidden="1" customWidth="1"/>
    <col min="7962" max="7962" width="13.44140625" style="1" customWidth="1"/>
    <col min="7963" max="7963" width="18.109375" style="1" customWidth="1"/>
    <col min="7964" max="7964" width="18.6640625" style="1" customWidth="1"/>
    <col min="7965" max="7965" width="15.44140625" style="1" customWidth="1"/>
    <col min="7966" max="8183" width="11.44140625" style="1"/>
    <col min="8184" max="8184" width="17.44140625" style="1" customWidth="1"/>
    <col min="8185" max="8185" width="9.33203125" style="1" customWidth="1"/>
    <col min="8186" max="8186" width="53.44140625" style="1" customWidth="1"/>
    <col min="8187" max="8187" width="21.88671875" style="1" customWidth="1"/>
    <col min="8188" max="8188" width="18.5546875" style="1" customWidth="1"/>
    <col min="8189" max="8189" width="21.33203125" style="1" customWidth="1"/>
    <col min="8190" max="8192" width="0" style="1" hidden="1" customWidth="1"/>
    <col min="8193" max="8193" width="23.33203125" style="1" customWidth="1"/>
    <col min="8194" max="8195" width="0" style="1" hidden="1" customWidth="1"/>
    <col min="8196" max="8196" width="23.5546875" style="1" customWidth="1"/>
    <col min="8197" max="8197" width="2.6640625" style="1" customWidth="1"/>
    <col min="8198" max="8217" width="0" style="1" hidden="1" customWidth="1"/>
    <col min="8218" max="8218" width="13.44140625" style="1" customWidth="1"/>
    <col min="8219" max="8219" width="18.109375" style="1" customWidth="1"/>
    <col min="8220" max="8220" width="18.6640625" style="1" customWidth="1"/>
    <col min="8221" max="8221" width="15.44140625" style="1" customWidth="1"/>
    <col min="8222" max="8439" width="11.44140625" style="1"/>
    <col min="8440" max="8440" width="17.44140625" style="1" customWidth="1"/>
    <col min="8441" max="8441" width="9.33203125" style="1" customWidth="1"/>
    <col min="8442" max="8442" width="53.44140625" style="1" customWidth="1"/>
    <col min="8443" max="8443" width="21.88671875" style="1" customWidth="1"/>
    <col min="8444" max="8444" width="18.5546875" style="1" customWidth="1"/>
    <col min="8445" max="8445" width="21.33203125" style="1" customWidth="1"/>
    <col min="8446" max="8448" width="0" style="1" hidden="1" customWidth="1"/>
    <col min="8449" max="8449" width="23.33203125" style="1" customWidth="1"/>
    <col min="8450" max="8451" width="0" style="1" hidden="1" customWidth="1"/>
    <col min="8452" max="8452" width="23.5546875" style="1" customWidth="1"/>
    <col min="8453" max="8453" width="2.6640625" style="1" customWidth="1"/>
    <col min="8454" max="8473" width="0" style="1" hidden="1" customWidth="1"/>
    <col min="8474" max="8474" width="13.44140625" style="1" customWidth="1"/>
    <col min="8475" max="8475" width="18.109375" style="1" customWidth="1"/>
    <col min="8476" max="8476" width="18.6640625" style="1" customWidth="1"/>
    <col min="8477" max="8477" width="15.44140625" style="1" customWidth="1"/>
    <col min="8478" max="8695" width="11.44140625" style="1"/>
    <col min="8696" max="8696" width="17.44140625" style="1" customWidth="1"/>
    <col min="8697" max="8697" width="9.33203125" style="1" customWidth="1"/>
    <col min="8698" max="8698" width="53.44140625" style="1" customWidth="1"/>
    <col min="8699" max="8699" width="21.88671875" style="1" customWidth="1"/>
    <col min="8700" max="8700" width="18.5546875" style="1" customWidth="1"/>
    <col min="8701" max="8701" width="21.33203125" style="1" customWidth="1"/>
    <col min="8702" max="8704" width="0" style="1" hidden="1" customWidth="1"/>
    <col min="8705" max="8705" width="23.33203125" style="1" customWidth="1"/>
    <col min="8706" max="8707" width="0" style="1" hidden="1" customWidth="1"/>
    <col min="8708" max="8708" width="23.5546875" style="1" customWidth="1"/>
    <col min="8709" max="8709" width="2.6640625" style="1" customWidth="1"/>
    <col min="8710" max="8729" width="0" style="1" hidden="1" customWidth="1"/>
    <col min="8730" max="8730" width="13.44140625" style="1" customWidth="1"/>
    <col min="8731" max="8731" width="18.109375" style="1" customWidth="1"/>
    <col min="8732" max="8732" width="18.6640625" style="1" customWidth="1"/>
    <col min="8733" max="8733" width="15.44140625" style="1" customWidth="1"/>
    <col min="8734" max="8951" width="11.44140625" style="1"/>
    <col min="8952" max="8952" width="17.44140625" style="1" customWidth="1"/>
    <col min="8953" max="8953" width="9.33203125" style="1" customWidth="1"/>
    <col min="8954" max="8954" width="53.44140625" style="1" customWidth="1"/>
    <col min="8955" max="8955" width="21.88671875" style="1" customWidth="1"/>
    <col min="8956" max="8956" width="18.5546875" style="1" customWidth="1"/>
    <col min="8957" max="8957" width="21.33203125" style="1" customWidth="1"/>
    <col min="8958" max="8960" width="0" style="1" hidden="1" customWidth="1"/>
    <col min="8961" max="8961" width="23.33203125" style="1" customWidth="1"/>
    <col min="8962" max="8963" width="0" style="1" hidden="1" customWidth="1"/>
    <col min="8964" max="8964" width="23.5546875" style="1" customWidth="1"/>
    <col min="8965" max="8965" width="2.6640625" style="1" customWidth="1"/>
    <col min="8966" max="8985" width="0" style="1" hidden="1" customWidth="1"/>
    <col min="8986" max="8986" width="13.44140625" style="1" customWidth="1"/>
    <col min="8987" max="8987" width="18.109375" style="1" customWidth="1"/>
    <col min="8988" max="8988" width="18.6640625" style="1" customWidth="1"/>
    <col min="8989" max="8989" width="15.44140625" style="1" customWidth="1"/>
    <col min="8990" max="9207" width="11.44140625" style="1"/>
    <col min="9208" max="9208" width="17.44140625" style="1" customWidth="1"/>
    <col min="9209" max="9209" width="9.33203125" style="1" customWidth="1"/>
    <col min="9210" max="9210" width="53.44140625" style="1" customWidth="1"/>
    <col min="9211" max="9211" width="21.88671875" style="1" customWidth="1"/>
    <col min="9212" max="9212" width="18.5546875" style="1" customWidth="1"/>
    <col min="9213" max="9213" width="21.33203125" style="1" customWidth="1"/>
    <col min="9214" max="9216" width="0" style="1" hidden="1" customWidth="1"/>
    <col min="9217" max="9217" width="23.33203125" style="1" customWidth="1"/>
    <col min="9218" max="9219" width="0" style="1" hidden="1" customWidth="1"/>
    <col min="9220" max="9220" width="23.5546875" style="1" customWidth="1"/>
    <col min="9221" max="9221" width="2.6640625" style="1" customWidth="1"/>
    <col min="9222" max="9241" width="0" style="1" hidden="1" customWidth="1"/>
    <col min="9242" max="9242" width="13.44140625" style="1" customWidth="1"/>
    <col min="9243" max="9243" width="18.109375" style="1" customWidth="1"/>
    <col min="9244" max="9244" width="18.6640625" style="1" customWidth="1"/>
    <col min="9245" max="9245" width="15.44140625" style="1" customWidth="1"/>
    <col min="9246" max="9463" width="11.44140625" style="1"/>
    <col min="9464" max="9464" width="17.44140625" style="1" customWidth="1"/>
    <col min="9465" max="9465" width="9.33203125" style="1" customWidth="1"/>
    <col min="9466" max="9466" width="53.44140625" style="1" customWidth="1"/>
    <col min="9467" max="9467" width="21.88671875" style="1" customWidth="1"/>
    <col min="9468" max="9468" width="18.5546875" style="1" customWidth="1"/>
    <col min="9469" max="9469" width="21.33203125" style="1" customWidth="1"/>
    <col min="9470" max="9472" width="0" style="1" hidden="1" customWidth="1"/>
    <col min="9473" max="9473" width="23.33203125" style="1" customWidth="1"/>
    <col min="9474" max="9475" width="0" style="1" hidden="1" customWidth="1"/>
    <col min="9476" max="9476" width="23.5546875" style="1" customWidth="1"/>
    <col min="9477" max="9477" width="2.6640625" style="1" customWidth="1"/>
    <col min="9478" max="9497" width="0" style="1" hidden="1" customWidth="1"/>
    <col min="9498" max="9498" width="13.44140625" style="1" customWidth="1"/>
    <col min="9499" max="9499" width="18.109375" style="1" customWidth="1"/>
    <col min="9500" max="9500" width="18.6640625" style="1" customWidth="1"/>
    <col min="9501" max="9501" width="15.44140625" style="1" customWidth="1"/>
    <col min="9502" max="9719" width="11.44140625" style="1"/>
    <col min="9720" max="9720" width="17.44140625" style="1" customWidth="1"/>
    <col min="9721" max="9721" width="9.33203125" style="1" customWidth="1"/>
    <col min="9722" max="9722" width="53.44140625" style="1" customWidth="1"/>
    <col min="9723" max="9723" width="21.88671875" style="1" customWidth="1"/>
    <col min="9724" max="9724" width="18.5546875" style="1" customWidth="1"/>
    <col min="9725" max="9725" width="21.33203125" style="1" customWidth="1"/>
    <col min="9726" max="9728" width="0" style="1" hidden="1" customWidth="1"/>
    <col min="9729" max="9729" width="23.33203125" style="1" customWidth="1"/>
    <col min="9730" max="9731" width="0" style="1" hidden="1" customWidth="1"/>
    <col min="9732" max="9732" width="23.5546875" style="1" customWidth="1"/>
    <col min="9733" max="9733" width="2.6640625" style="1" customWidth="1"/>
    <col min="9734" max="9753" width="0" style="1" hidden="1" customWidth="1"/>
    <col min="9754" max="9754" width="13.44140625" style="1" customWidth="1"/>
    <col min="9755" max="9755" width="18.109375" style="1" customWidth="1"/>
    <col min="9756" max="9756" width="18.6640625" style="1" customWidth="1"/>
    <col min="9757" max="9757" width="15.44140625" style="1" customWidth="1"/>
    <col min="9758" max="9975" width="11.44140625" style="1"/>
    <col min="9976" max="9976" width="17.44140625" style="1" customWidth="1"/>
    <col min="9977" max="9977" width="9.33203125" style="1" customWidth="1"/>
    <col min="9978" max="9978" width="53.44140625" style="1" customWidth="1"/>
    <col min="9979" max="9979" width="21.88671875" style="1" customWidth="1"/>
    <col min="9980" max="9980" width="18.5546875" style="1" customWidth="1"/>
    <col min="9981" max="9981" width="21.33203125" style="1" customWidth="1"/>
    <col min="9982" max="9984" width="0" style="1" hidden="1" customWidth="1"/>
    <col min="9985" max="9985" width="23.33203125" style="1" customWidth="1"/>
    <col min="9986" max="9987" width="0" style="1" hidden="1" customWidth="1"/>
    <col min="9988" max="9988" width="23.5546875" style="1" customWidth="1"/>
    <col min="9989" max="9989" width="2.6640625" style="1" customWidth="1"/>
    <col min="9990" max="10009" width="0" style="1" hidden="1" customWidth="1"/>
    <col min="10010" max="10010" width="13.44140625" style="1" customWidth="1"/>
    <col min="10011" max="10011" width="18.109375" style="1" customWidth="1"/>
    <col min="10012" max="10012" width="18.6640625" style="1" customWidth="1"/>
    <col min="10013" max="10013" width="15.44140625" style="1" customWidth="1"/>
    <col min="10014" max="10231" width="11.44140625" style="1"/>
    <col min="10232" max="10232" width="17.44140625" style="1" customWidth="1"/>
    <col min="10233" max="10233" width="9.33203125" style="1" customWidth="1"/>
    <col min="10234" max="10234" width="53.44140625" style="1" customWidth="1"/>
    <col min="10235" max="10235" width="21.88671875" style="1" customWidth="1"/>
    <col min="10236" max="10236" width="18.5546875" style="1" customWidth="1"/>
    <col min="10237" max="10237" width="21.33203125" style="1" customWidth="1"/>
    <col min="10238" max="10240" width="0" style="1" hidden="1" customWidth="1"/>
    <col min="10241" max="10241" width="23.33203125" style="1" customWidth="1"/>
    <col min="10242" max="10243" width="0" style="1" hidden="1" customWidth="1"/>
    <col min="10244" max="10244" width="23.5546875" style="1" customWidth="1"/>
    <col min="10245" max="10245" width="2.6640625" style="1" customWidth="1"/>
    <col min="10246" max="10265" width="0" style="1" hidden="1" customWidth="1"/>
    <col min="10266" max="10266" width="13.44140625" style="1" customWidth="1"/>
    <col min="10267" max="10267" width="18.109375" style="1" customWidth="1"/>
    <col min="10268" max="10268" width="18.6640625" style="1" customWidth="1"/>
    <col min="10269" max="10269" width="15.44140625" style="1" customWidth="1"/>
    <col min="10270" max="10487" width="11.44140625" style="1"/>
    <col min="10488" max="10488" width="17.44140625" style="1" customWidth="1"/>
    <col min="10489" max="10489" width="9.33203125" style="1" customWidth="1"/>
    <col min="10490" max="10490" width="53.44140625" style="1" customWidth="1"/>
    <col min="10491" max="10491" width="21.88671875" style="1" customWidth="1"/>
    <col min="10492" max="10492" width="18.5546875" style="1" customWidth="1"/>
    <col min="10493" max="10493" width="21.33203125" style="1" customWidth="1"/>
    <col min="10494" max="10496" width="0" style="1" hidden="1" customWidth="1"/>
    <col min="10497" max="10497" width="23.33203125" style="1" customWidth="1"/>
    <col min="10498" max="10499" width="0" style="1" hidden="1" customWidth="1"/>
    <col min="10500" max="10500" width="23.5546875" style="1" customWidth="1"/>
    <col min="10501" max="10501" width="2.6640625" style="1" customWidth="1"/>
    <col min="10502" max="10521" width="0" style="1" hidden="1" customWidth="1"/>
    <col min="10522" max="10522" width="13.44140625" style="1" customWidth="1"/>
    <col min="10523" max="10523" width="18.109375" style="1" customWidth="1"/>
    <col min="10524" max="10524" width="18.6640625" style="1" customWidth="1"/>
    <col min="10525" max="10525" width="15.44140625" style="1" customWidth="1"/>
    <col min="10526" max="10743" width="11.44140625" style="1"/>
    <col min="10744" max="10744" width="17.44140625" style="1" customWidth="1"/>
    <col min="10745" max="10745" width="9.33203125" style="1" customWidth="1"/>
    <col min="10746" max="10746" width="53.44140625" style="1" customWidth="1"/>
    <col min="10747" max="10747" width="21.88671875" style="1" customWidth="1"/>
    <col min="10748" max="10748" width="18.5546875" style="1" customWidth="1"/>
    <col min="10749" max="10749" width="21.33203125" style="1" customWidth="1"/>
    <col min="10750" max="10752" width="0" style="1" hidden="1" customWidth="1"/>
    <col min="10753" max="10753" width="23.33203125" style="1" customWidth="1"/>
    <col min="10754" max="10755" width="0" style="1" hidden="1" customWidth="1"/>
    <col min="10756" max="10756" width="23.5546875" style="1" customWidth="1"/>
    <col min="10757" max="10757" width="2.6640625" style="1" customWidth="1"/>
    <col min="10758" max="10777" width="0" style="1" hidden="1" customWidth="1"/>
    <col min="10778" max="10778" width="13.44140625" style="1" customWidth="1"/>
    <col min="10779" max="10779" width="18.109375" style="1" customWidth="1"/>
    <col min="10780" max="10780" width="18.6640625" style="1" customWidth="1"/>
    <col min="10781" max="10781" width="15.44140625" style="1" customWidth="1"/>
    <col min="10782" max="10999" width="11.44140625" style="1"/>
    <col min="11000" max="11000" width="17.44140625" style="1" customWidth="1"/>
    <col min="11001" max="11001" width="9.33203125" style="1" customWidth="1"/>
    <col min="11002" max="11002" width="53.44140625" style="1" customWidth="1"/>
    <col min="11003" max="11003" width="21.88671875" style="1" customWidth="1"/>
    <col min="11004" max="11004" width="18.5546875" style="1" customWidth="1"/>
    <col min="11005" max="11005" width="21.33203125" style="1" customWidth="1"/>
    <col min="11006" max="11008" width="0" style="1" hidden="1" customWidth="1"/>
    <col min="11009" max="11009" width="23.33203125" style="1" customWidth="1"/>
    <col min="11010" max="11011" width="0" style="1" hidden="1" customWidth="1"/>
    <col min="11012" max="11012" width="23.5546875" style="1" customWidth="1"/>
    <col min="11013" max="11013" width="2.6640625" style="1" customWidth="1"/>
    <col min="11014" max="11033" width="0" style="1" hidden="1" customWidth="1"/>
    <col min="11034" max="11034" width="13.44140625" style="1" customWidth="1"/>
    <col min="11035" max="11035" width="18.109375" style="1" customWidth="1"/>
    <col min="11036" max="11036" width="18.6640625" style="1" customWidth="1"/>
    <col min="11037" max="11037" width="15.44140625" style="1" customWidth="1"/>
    <col min="11038" max="11255" width="11.44140625" style="1"/>
    <col min="11256" max="11256" width="17.44140625" style="1" customWidth="1"/>
    <col min="11257" max="11257" width="9.33203125" style="1" customWidth="1"/>
    <col min="11258" max="11258" width="53.44140625" style="1" customWidth="1"/>
    <col min="11259" max="11259" width="21.88671875" style="1" customWidth="1"/>
    <col min="11260" max="11260" width="18.5546875" style="1" customWidth="1"/>
    <col min="11261" max="11261" width="21.33203125" style="1" customWidth="1"/>
    <col min="11262" max="11264" width="0" style="1" hidden="1" customWidth="1"/>
    <col min="11265" max="11265" width="23.33203125" style="1" customWidth="1"/>
    <col min="11266" max="11267" width="0" style="1" hidden="1" customWidth="1"/>
    <col min="11268" max="11268" width="23.5546875" style="1" customWidth="1"/>
    <col min="11269" max="11269" width="2.6640625" style="1" customWidth="1"/>
    <col min="11270" max="11289" width="0" style="1" hidden="1" customWidth="1"/>
    <col min="11290" max="11290" width="13.44140625" style="1" customWidth="1"/>
    <col min="11291" max="11291" width="18.109375" style="1" customWidth="1"/>
    <col min="11292" max="11292" width="18.6640625" style="1" customWidth="1"/>
    <col min="11293" max="11293" width="15.44140625" style="1" customWidth="1"/>
    <col min="11294" max="11511" width="11.44140625" style="1"/>
    <col min="11512" max="11512" width="17.44140625" style="1" customWidth="1"/>
    <col min="11513" max="11513" width="9.33203125" style="1" customWidth="1"/>
    <col min="11514" max="11514" width="53.44140625" style="1" customWidth="1"/>
    <col min="11515" max="11515" width="21.88671875" style="1" customWidth="1"/>
    <col min="11516" max="11516" width="18.5546875" style="1" customWidth="1"/>
    <col min="11517" max="11517" width="21.33203125" style="1" customWidth="1"/>
    <col min="11518" max="11520" width="0" style="1" hidden="1" customWidth="1"/>
    <col min="11521" max="11521" width="23.33203125" style="1" customWidth="1"/>
    <col min="11522" max="11523" width="0" style="1" hidden="1" customWidth="1"/>
    <col min="11524" max="11524" width="23.5546875" style="1" customWidth="1"/>
    <col min="11525" max="11525" width="2.6640625" style="1" customWidth="1"/>
    <col min="11526" max="11545" width="0" style="1" hidden="1" customWidth="1"/>
    <col min="11546" max="11546" width="13.44140625" style="1" customWidth="1"/>
    <col min="11547" max="11547" width="18.109375" style="1" customWidth="1"/>
    <col min="11548" max="11548" width="18.6640625" style="1" customWidth="1"/>
    <col min="11549" max="11549" width="15.44140625" style="1" customWidth="1"/>
    <col min="11550" max="11767" width="11.44140625" style="1"/>
    <col min="11768" max="11768" width="17.44140625" style="1" customWidth="1"/>
    <col min="11769" max="11769" width="9.33203125" style="1" customWidth="1"/>
    <col min="11770" max="11770" width="53.44140625" style="1" customWidth="1"/>
    <col min="11771" max="11771" width="21.88671875" style="1" customWidth="1"/>
    <col min="11772" max="11772" width="18.5546875" style="1" customWidth="1"/>
    <col min="11773" max="11773" width="21.33203125" style="1" customWidth="1"/>
    <col min="11774" max="11776" width="0" style="1" hidden="1" customWidth="1"/>
    <col min="11777" max="11777" width="23.33203125" style="1" customWidth="1"/>
    <col min="11778" max="11779" width="0" style="1" hidden="1" customWidth="1"/>
    <col min="11780" max="11780" width="23.5546875" style="1" customWidth="1"/>
    <col min="11781" max="11781" width="2.6640625" style="1" customWidth="1"/>
    <col min="11782" max="11801" width="0" style="1" hidden="1" customWidth="1"/>
    <col min="11802" max="11802" width="13.44140625" style="1" customWidth="1"/>
    <col min="11803" max="11803" width="18.109375" style="1" customWidth="1"/>
    <col min="11804" max="11804" width="18.6640625" style="1" customWidth="1"/>
    <col min="11805" max="11805" width="15.44140625" style="1" customWidth="1"/>
    <col min="11806" max="12023" width="11.44140625" style="1"/>
    <col min="12024" max="12024" width="17.44140625" style="1" customWidth="1"/>
    <col min="12025" max="12025" width="9.33203125" style="1" customWidth="1"/>
    <col min="12026" max="12026" width="53.44140625" style="1" customWidth="1"/>
    <col min="12027" max="12027" width="21.88671875" style="1" customWidth="1"/>
    <col min="12028" max="12028" width="18.5546875" style="1" customWidth="1"/>
    <col min="12029" max="12029" width="21.33203125" style="1" customWidth="1"/>
    <col min="12030" max="12032" width="0" style="1" hidden="1" customWidth="1"/>
    <col min="12033" max="12033" width="23.33203125" style="1" customWidth="1"/>
    <col min="12034" max="12035" width="0" style="1" hidden="1" customWidth="1"/>
    <col min="12036" max="12036" width="23.5546875" style="1" customWidth="1"/>
    <col min="12037" max="12037" width="2.6640625" style="1" customWidth="1"/>
    <col min="12038" max="12057" width="0" style="1" hidden="1" customWidth="1"/>
    <col min="12058" max="12058" width="13.44140625" style="1" customWidth="1"/>
    <col min="12059" max="12059" width="18.109375" style="1" customWidth="1"/>
    <col min="12060" max="12060" width="18.6640625" style="1" customWidth="1"/>
    <col min="12061" max="12061" width="15.44140625" style="1" customWidth="1"/>
    <col min="12062" max="12279" width="11.44140625" style="1"/>
    <col min="12280" max="12280" width="17.44140625" style="1" customWidth="1"/>
    <col min="12281" max="12281" width="9.33203125" style="1" customWidth="1"/>
    <col min="12282" max="12282" width="53.44140625" style="1" customWidth="1"/>
    <col min="12283" max="12283" width="21.88671875" style="1" customWidth="1"/>
    <col min="12284" max="12284" width="18.5546875" style="1" customWidth="1"/>
    <col min="12285" max="12285" width="21.33203125" style="1" customWidth="1"/>
    <col min="12286" max="12288" width="0" style="1" hidden="1" customWidth="1"/>
    <col min="12289" max="12289" width="23.33203125" style="1" customWidth="1"/>
    <col min="12290" max="12291" width="0" style="1" hidden="1" customWidth="1"/>
    <col min="12292" max="12292" width="23.5546875" style="1" customWidth="1"/>
    <col min="12293" max="12293" width="2.6640625" style="1" customWidth="1"/>
    <col min="12294" max="12313" width="0" style="1" hidden="1" customWidth="1"/>
    <col min="12314" max="12314" width="13.44140625" style="1" customWidth="1"/>
    <col min="12315" max="12315" width="18.109375" style="1" customWidth="1"/>
    <col min="12316" max="12316" width="18.6640625" style="1" customWidth="1"/>
    <col min="12317" max="12317" width="15.44140625" style="1" customWidth="1"/>
    <col min="12318" max="12535" width="11.44140625" style="1"/>
    <col min="12536" max="12536" width="17.44140625" style="1" customWidth="1"/>
    <col min="12537" max="12537" width="9.33203125" style="1" customWidth="1"/>
    <col min="12538" max="12538" width="53.44140625" style="1" customWidth="1"/>
    <col min="12539" max="12539" width="21.88671875" style="1" customWidth="1"/>
    <col min="12540" max="12540" width="18.5546875" style="1" customWidth="1"/>
    <col min="12541" max="12541" width="21.33203125" style="1" customWidth="1"/>
    <col min="12542" max="12544" width="0" style="1" hidden="1" customWidth="1"/>
    <col min="12545" max="12545" width="23.33203125" style="1" customWidth="1"/>
    <col min="12546" max="12547" width="0" style="1" hidden="1" customWidth="1"/>
    <col min="12548" max="12548" width="23.5546875" style="1" customWidth="1"/>
    <col min="12549" max="12549" width="2.6640625" style="1" customWidth="1"/>
    <col min="12550" max="12569" width="0" style="1" hidden="1" customWidth="1"/>
    <col min="12570" max="12570" width="13.44140625" style="1" customWidth="1"/>
    <col min="12571" max="12571" width="18.109375" style="1" customWidth="1"/>
    <col min="12572" max="12572" width="18.6640625" style="1" customWidth="1"/>
    <col min="12573" max="12573" width="15.44140625" style="1" customWidth="1"/>
    <col min="12574" max="12791" width="11.44140625" style="1"/>
    <col min="12792" max="12792" width="17.44140625" style="1" customWidth="1"/>
    <col min="12793" max="12793" width="9.33203125" style="1" customWidth="1"/>
    <col min="12794" max="12794" width="53.44140625" style="1" customWidth="1"/>
    <col min="12795" max="12795" width="21.88671875" style="1" customWidth="1"/>
    <col min="12796" max="12796" width="18.5546875" style="1" customWidth="1"/>
    <col min="12797" max="12797" width="21.33203125" style="1" customWidth="1"/>
    <col min="12798" max="12800" width="0" style="1" hidden="1" customWidth="1"/>
    <col min="12801" max="12801" width="23.33203125" style="1" customWidth="1"/>
    <col min="12802" max="12803" width="0" style="1" hidden="1" customWidth="1"/>
    <col min="12804" max="12804" width="23.5546875" style="1" customWidth="1"/>
    <col min="12805" max="12805" width="2.6640625" style="1" customWidth="1"/>
    <col min="12806" max="12825" width="0" style="1" hidden="1" customWidth="1"/>
    <col min="12826" max="12826" width="13.44140625" style="1" customWidth="1"/>
    <col min="12827" max="12827" width="18.109375" style="1" customWidth="1"/>
    <col min="12828" max="12828" width="18.6640625" style="1" customWidth="1"/>
    <col min="12829" max="12829" width="15.44140625" style="1" customWidth="1"/>
    <col min="12830" max="13047" width="11.44140625" style="1"/>
    <col min="13048" max="13048" width="17.44140625" style="1" customWidth="1"/>
    <col min="13049" max="13049" width="9.33203125" style="1" customWidth="1"/>
    <col min="13050" max="13050" width="53.44140625" style="1" customWidth="1"/>
    <col min="13051" max="13051" width="21.88671875" style="1" customWidth="1"/>
    <col min="13052" max="13052" width="18.5546875" style="1" customWidth="1"/>
    <col min="13053" max="13053" width="21.33203125" style="1" customWidth="1"/>
    <col min="13054" max="13056" width="0" style="1" hidden="1" customWidth="1"/>
    <col min="13057" max="13057" width="23.33203125" style="1" customWidth="1"/>
    <col min="13058" max="13059" width="0" style="1" hidden="1" customWidth="1"/>
    <col min="13060" max="13060" width="23.5546875" style="1" customWidth="1"/>
    <col min="13061" max="13061" width="2.6640625" style="1" customWidth="1"/>
    <col min="13062" max="13081" width="0" style="1" hidden="1" customWidth="1"/>
    <col min="13082" max="13082" width="13.44140625" style="1" customWidth="1"/>
    <col min="13083" max="13083" width="18.109375" style="1" customWidth="1"/>
    <col min="13084" max="13084" width="18.6640625" style="1" customWidth="1"/>
    <col min="13085" max="13085" width="15.44140625" style="1" customWidth="1"/>
    <col min="13086" max="13303" width="11.44140625" style="1"/>
    <col min="13304" max="13304" width="17.44140625" style="1" customWidth="1"/>
    <col min="13305" max="13305" width="9.33203125" style="1" customWidth="1"/>
    <col min="13306" max="13306" width="53.44140625" style="1" customWidth="1"/>
    <col min="13307" max="13307" width="21.88671875" style="1" customWidth="1"/>
    <col min="13308" max="13308" width="18.5546875" style="1" customWidth="1"/>
    <col min="13309" max="13309" width="21.33203125" style="1" customWidth="1"/>
    <col min="13310" max="13312" width="0" style="1" hidden="1" customWidth="1"/>
    <col min="13313" max="13313" width="23.33203125" style="1" customWidth="1"/>
    <col min="13314" max="13315" width="0" style="1" hidden="1" customWidth="1"/>
    <col min="13316" max="13316" width="23.5546875" style="1" customWidth="1"/>
    <col min="13317" max="13317" width="2.6640625" style="1" customWidth="1"/>
    <col min="13318" max="13337" width="0" style="1" hidden="1" customWidth="1"/>
    <col min="13338" max="13338" width="13.44140625" style="1" customWidth="1"/>
    <col min="13339" max="13339" width="18.109375" style="1" customWidth="1"/>
    <col min="13340" max="13340" width="18.6640625" style="1" customWidth="1"/>
    <col min="13341" max="13341" width="15.44140625" style="1" customWidth="1"/>
    <col min="13342" max="13559" width="11.44140625" style="1"/>
    <col min="13560" max="13560" width="17.44140625" style="1" customWidth="1"/>
    <col min="13561" max="13561" width="9.33203125" style="1" customWidth="1"/>
    <col min="13562" max="13562" width="53.44140625" style="1" customWidth="1"/>
    <col min="13563" max="13563" width="21.88671875" style="1" customWidth="1"/>
    <col min="13564" max="13564" width="18.5546875" style="1" customWidth="1"/>
    <col min="13565" max="13565" width="21.33203125" style="1" customWidth="1"/>
    <col min="13566" max="13568" width="0" style="1" hidden="1" customWidth="1"/>
    <col min="13569" max="13569" width="23.33203125" style="1" customWidth="1"/>
    <col min="13570" max="13571" width="0" style="1" hidden="1" customWidth="1"/>
    <col min="13572" max="13572" width="23.5546875" style="1" customWidth="1"/>
    <col min="13573" max="13573" width="2.6640625" style="1" customWidth="1"/>
    <col min="13574" max="13593" width="0" style="1" hidden="1" customWidth="1"/>
    <col min="13594" max="13594" width="13.44140625" style="1" customWidth="1"/>
    <col min="13595" max="13595" width="18.109375" style="1" customWidth="1"/>
    <col min="13596" max="13596" width="18.6640625" style="1" customWidth="1"/>
    <col min="13597" max="13597" width="15.44140625" style="1" customWidth="1"/>
    <col min="13598" max="13815" width="11.44140625" style="1"/>
    <col min="13816" max="13816" width="17.44140625" style="1" customWidth="1"/>
    <col min="13817" max="13817" width="9.33203125" style="1" customWidth="1"/>
    <col min="13818" max="13818" width="53.44140625" style="1" customWidth="1"/>
    <col min="13819" max="13819" width="21.88671875" style="1" customWidth="1"/>
    <col min="13820" max="13820" width="18.5546875" style="1" customWidth="1"/>
    <col min="13821" max="13821" width="21.33203125" style="1" customWidth="1"/>
    <col min="13822" max="13824" width="0" style="1" hidden="1" customWidth="1"/>
    <col min="13825" max="13825" width="23.33203125" style="1" customWidth="1"/>
    <col min="13826" max="13827" width="0" style="1" hidden="1" customWidth="1"/>
    <col min="13828" max="13828" width="23.5546875" style="1" customWidth="1"/>
    <col min="13829" max="13829" width="2.6640625" style="1" customWidth="1"/>
    <col min="13830" max="13849" width="0" style="1" hidden="1" customWidth="1"/>
    <col min="13850" max="13850" width="13.44140625" style="1" customWidth="1"/>
    <col min="13851" max="13851" width="18.109375" style="1" customWidth="1"/>
    <col min="13852" max="13852" width="18.6640625" style="1" customWidth="1"/>
    <col min="13853" max="13853" width="15.44140625" style="1" customWidth="1"/>
    <col min="13854" max="14071" width="11.44140625" style="1"/>
    <col min="14072" max="14072" width="17.44140625" style="1" customWidth="1"/>
    <col min="14073" max="14073" width="9.33203125" style="1" customWidth="1"/>
    <col min="14074" max="14074" width="53.44140625" style="1" customWidth="1"/>
    <col min="14075" max="14075" width="21.88671875" style="1" customWidth="1"/>
    <col min="14076" max="14076" width="18.5546875" style="1" customWidth="1"/>
    <col min="14077" max="14077" width="21.33203125" style="1" customWidth="1"/>
    <col min="14078" max="14080" width="0" style="1" hidden="1" customWidth="1"/>
    <col min="14081" max="14081" width="23.33203125" style="1" customWidth="1"/>
    <col min="14082" max="14083" width="0" style="1" hidden="1" customWidth="1"/>
    <col min="14084" max="14084" width="23.5546875" style="1" customWidth="1"/>
    <col min="14085" max="14085" width="2.6640625" style="1" customWidth="1"/>
    <col min="14086" max="14105" width="0" style="1" hidden="1" customWidth="1"/>
    <col min="14106" max="14106" width="13.44140625" style="1" customWidth="1"/>
    <col min="14107" max="14107" width="18.109375" style="1" customWidth="1"/>
    <col min="14108" max="14108" width="18.6640625" style="1" customWidth="1"/>
    <col min="14109" max="14109" width="15.44140625" style="1" customWidth="1"/>
    <col min="14110" max="14327" width="11.44140625" style="1"/>
    <col min="14328" max="14328" width="17.44140625" style="1" customWidth="1"/>
    <col min="14329" max="14329" width="9.33203125" style="1" customWidth="1"/>
    <col min="14330" max="14330" width="53.44140625" style="1" customWidth="1"/>
    <col min="14331" max="14331" width="21.88671875" style="1" customWidth="1"/>
    <col min="14332" max="14332" width="18.5546875" style="1" customWidth="1"/>
    <col min="14333" max="14333" width="21.33203125" style="1" customWidth="1"/>
    <col min="14334" max="14336" width="0" style="1" hidden="1" customWidth="1"/>
    <col min="14337" max="14337" width="23.33203125" style="1" customWidth="1"/>
    <col min="14338" max="14339" width="0" style="1" hidden="1" customWidth="1"/>
    <col min="14340" max="14340" width="23.5546875" style="1" customWidth="1"/>
    <col min="14341" max="14341" width="2.6640625" style="1" customWidth="1"/>
    <col min="14342" max="14361" width="0" style="1" hidden="1" customWidth="1"/>
    <col min="14362" max="14362" width="13.44140625" style="1" customWidth="1"/>
    <col min="14363" max="14363" width="18.109375" style="1" customWidth="1"/>
    <col min="14364" max="14364" width="18.6640625" style="1" customWidth="1"/>
    <col min="14365" max="14365" width="15.44140625" style="1" customWidth="1"/>
    <col min="14366" max="14583" width="11.44140625" style="1"/>
    <col min="14584" max="14584" width="17.44140625" style="1" customWidth="1"/>
    <col min="14585" max="14585" width="9.33203125" style="1" customWidth="1"/>
    <col min="14586" max="14586" width="53.44140625" style="1" customWidth="1"/>
    <col min="14587" max="14587" width="21.88671875" style="1" customWidth="1"/>
    <col min="14588" max="14588" width="18.5546875" style="1" customWidth="1"/>
    <col min="14589" max="14589" width="21.33203125" style="1" customWidth="1"/>
    <col min="14590" max="14592" width="0" style="1" hidden="1" customWidth="1"/>
    <col min="14593" max="14593" width="23.33203125" style="1" customWidth="1"/>
    <col min="14594" max="14595" width="0" style="1" hidden="1" customWidth="1"/>
    <col min="14596" max="14596" width="23.5546875" style="1" customWidth="1"/>
    <col min="14597" max="14597" width="2.6640625" style="1" customWidth="1"/>
    <col min="14598" max="14617" width="0" style="1" hidden="1" customWidth="1"/>
    <col min="14618" max="14618" width="13.44140625" style="1" customWidth="1"/>
    <col min="14619" max="14619" width="18.109375" style="1" customWidth="1"/>
    <col min="14620" max="14620" width="18.6640625" style="1" customWidth="1"/>
    <col min="14621" max="14621" width="15.44140625" style="1" customWidth="1"/>
    <col min="14622" max="14839" width="11.44140625" style="1"/>
    <col min="14840" max="14840" width="17.44140625" style="1" customWidth="1"/>
    <col min="14841" max="14841" width="9.33203125" style="1" customWidth="1"/>
    <col min="14842" max="14842" width="53.44140625" style="1" customWidth="1"/>
    <col min="14843" max="14843" width="21.88671875" style="1" customWidth="1"/>
    <col min="14844" max="14844" width="18.5546875" style="1" customWidth="1"/>
    <col min="14845" max="14845" width="21.33203125" style="1" customWidth="1"/>
    <col min="14846" max="14848" width="0" style="1" hidden="1" customWidth="1"/>
    <col min="14849" max="14849" width="23.33203125" style="1" customWidth="1"/>
    <col min="14850" max="14851" width="0" style="1" hidden="1" customWidth="1"/>
    <col min="14852" max="14852" width="23.5546875" style="1" customWidth="1"/>
    <col min="14853" max="14853" width="2.6640625" style="1" customWidth="1"/>
    <col min="14854" max="14873" width="0" style="1" hidden="1" customWidth="1"/>
    <col min="14874" max="14874" width="13.44140625" style="1" customWidth="1"/>
    <col min="14875" max="14875" width="18.109375" style="1" customWidth="1"/>
    <col min="14876" max="14876" width="18.6640625" style="1" customWidth="1"/>
    <col min="14877" max="14877" width="15.44140625" style="1" customWidth="1"/>
    <col min="14878" max="15095" width="11.44140625" style="1"/>
    <col min="15096" max="15096" width="17.44140625" style="1" customWidth="1"/>
    <col min="15097" max="15097" width="9.33203125" style="1" customWidth="1"/>
    <col min="15098" max="15098" width="53.44140625" style="1" customWidth="1"/>
    <col min="15099" max="15099" width="21.88671875" style="1" customWidth="1"/>
    <col min="15100" max="15100" width="18.5546875" style="1" customWidth="1"/>
    <col min="15101" max="15101" width="21.33203125" style="1" customWidth="1"/>
    <col min="15102" max="15104" width="0" style="1" hidden="1" customWidth="1"/>
    <col min="15105" max="15105" width="23.33203125" style="1" customWidth="1"/>
    <col min="15106" max="15107" width="0" style="1" hidden="1" customWidth="1"/>
    <col min="15108" max="15108" width="23.5546875" style="1" customWidth="1"/>
    <col min="15109" max="15109" width="2.6640625" style="1" customWidth="1"/>
    <col min="15110" max="15129" width="0" style="1" hidden="1" customWidth="1"/>
    <col min="15130" max="15130" width="13.44140625" style="1" customWidth="1"/>
    <col min="15131" max="15131" width="18.109375" style="1" customWidth="1"/>
    <col min="15132" max="15132" width="18.6640625" style="1" customWidth="1"/>
    <col min="15133" max="15133" width="15.44140625" style="1" customWidth="1"/>
    <col min="15134" max="15351" width="11.44140625" style="1"/>
    <col min="15352" max="15352" width="17.44140625" style="1" customWidth="1"/>
    <col min="15353" max="15353" width="9.33203125" style="1" customWidth="1"/>
    <col min="15354" max="15354" width="53.44140625" style="1" customWidth="1"/>
    <col min="15355" max="15355" width="21.88671875" style="1" customWidth="1"/>
    <col min="15356" max="15356" width="18.5546875" style="1" customWidth="1"/>
    <col min="15357" max="15357" width="21.33203125" style="1" customWidth="1"/>
    <col min="15358" max="15360" width="0" style="1" hidden="1" customWidth="1"/>
    <col min="15361" max="15361" width="23.33203125" style="1" customWidth="1"/>
    <col min="15362" max="15363" width="0" style="1" hidden="1" customWidth="1"/>
    <col min="15364" max="15364" width="23.5546875" style="1" customWidth="1"/>
    <col min="15365" max="15365" width="2.6640625" style="1" customWidth="1"/>
    <col min="15366" max="15385" width="0" style="1" hidden="1" customWidth="1"/>
    <col min="15386" max="15386" width="13.44140625" style="1" customWidth="1"/>
    <col min="15387" max="15387" width="18.109375" style="1" customWidth="1"/>
    <col min="15388" max="15388" width="18.6640625" style="1" customWidth="1"/>
    <col min="15389" max="15389" width="15.44140625" style="1" customWidth="1"/>
    <col min="15390" max="15607" width="11.44140625" style="1"/>
    <col min="15608" max="15608" width="17.44140625" style="1" customWidth="1"/>
    <col min="15609" max="15609" width="9.33203125" style="1" customWidth="1"/>
    <col min="15610" max="15610" width="53.44140625" style="1" customWidth="1"/>
    <col min="15611" max="15611" width="21.88671875" style="1" customWidth="1"/>
    <col min="15612" max="15612" width="18.5546875" style="1" customWidth="1"/>
    <col min="15613" max="15613" width="21.33203125" style="1" customWidth="1"/>
    <col min="15614" max="15616" width="0" style="1" hidden="1" customWidth="1"/>
    <col min="15617" max="15617" width="23.33203125" style="1" customWidth="1"/>
    <col min="15618" max="15619" width="0" style="1" hidden="1" customWidth="1"/>
    <col min="15620" max="15620" width="23.5546875" style="1" customWidth="1"/>
    <col min="15621" max="15621" width="2.6640625" style="1" customWidth="1"/>
    <col min="15622" max="15641" width="0" style="1" hidden="1" customWidth="1"/>
    <col min="15642" max="15642" width="13.44140625" style="1" customWidth="1"/>
    <col min="15643" max="15643" width="18.109375" style="1" customWidth="1"/>
    <col min="15644" max="15644" width="18.6640625" style="1" customWidth="1"/>
    <col min="15645" max="15645" width="15.44140625" style="1" customWidth="1"/>
    <col min="15646" max="15863" width="11.44140625" style="1"/>
    <col min="15864" max="15864" width="17.44140625" style="1" customWidth="1"/>
    <col min="15865" max="15865" width="9.33203125" style="1" customWidth="1"/>
    <col min="15866" max="15866" width="53.44140625" style="1" customWidth="1"/>
    <col min="15867" max="15867" width="21.88671875" style="1" customWidth="1"/>
    <col min="15868" max="15868" width="18.5546875" style="1" customWidth="1"/>
    <col min="15869" max="15869" width="21.33203125" style="1" customWidth="1"/>
    <col min="15870" max="15872" width="0" style="1" hidden="1" customWidth="1"/>
    <col min="15873" max="15873" width="23.33203125" style="1" customWidth="1"/>
    <col min="15874" max="15875" width="0" style="1" hidden="1" customWidth="1"/>
    <col min="15876" max="15876" width="23.5546875" style="1" customWidth="1"/>
    <col min="15877" max="15877" width="2.6640625" style="1" customWidth="1"/>
    <col min="15878" max="15897" width="0" style="1" hidden="1" customWidth="1"/>
    <col min="15898" max="15898" width="13.44140625" style="1" customWidth="1"/>
    <col min="15899" max="15899" width="18.109375" style="1" customWidth="1"/>
    <col min="15900" max="15900" width="18.6640625" style="1" customWidth="1"/>
    <col min="15901" max="15901" width="15.44140625" style="1" customWidth="1"/>
    <col min="15902" max="16119" width="11.44140625" style="1"/>
    <col min="16120" max="16120" width="17.44140625" style="1" customWidth="1"/>
    <col min="16121" max="16121" width="9.33203125" style="1" customWidth="1"/>
    <col min="16122" max="16122" width="53.44140625" style="1" customWidth="1"/>
    <col min="16123" max="16123" width="21.88671875" style="1" customWidth="1"/>
    <col min="16124" max="16124" width="18.5546875" style="1" customWidth="1"/>
    <col min="16125" max="16125" width="21.33203125" style="1" customWidth="1"/>
    <col min="16126" max="16128" width="0" style="1" hidden="1" customWidth="1"/>
    <col min="16129" max="16129" width="23.33203125" style="1" customWidth="1"/>
    <col min="16130" max="16131" width="0" style="1" hidden="1" customWidth="1"/>
    <col min="16132" max="16132" width="23.5546875" style="1" customWidth="1"/>
    <col min="16133" max="16133" width="2.6640625" style="1" customWidth="1"/>
    <col min="16134" max="16153" width="0" style="1" hidden="1" customWidth="1"/>
    <col min="16154" max="16154" width="13.44140625" style="1" customWidth="1"/>
    <col min="16155" max="16155" width="18.109375" style="1" customWidth="1"/>
    <col min="16156" max="16156" width="18.6640625" style="1" customWidth="1"/>
    <col min="16157" max="16157" width="15.44140625" style="1" customWidth="1"/>
    <col min="16158" max="16384" width="11.44140625" style="1"/>
  </cols>
  <sheetData>
    <row r="1" spans="1:10" x14ac:dyDescent="0.3">
      <c r="A1" s="235"/>
      <c r="B1" s="236"/>
      <c r="C1" s="236"/>
      <c r="D1" s="237"/>
      <c r="E1" s="237"/>
      <c r="F1" s="238"/>
      <c r="G1" s="239"/>
      <c r="H1" s="239"/>
      <c r="I1" s="240"/>
    </row>
    <row r="2" spans="1:10" s="241" customFormat="1" ht="17.399999999999999" x14ac:dyDescent="0.3">
      <c r="A2" s="321" t="s">
        <v>0</v>
      </c>
      <c r="B2" s="322"/>
      <c r="C2" s="322"/>
      <c r="D2" s="322"/>
      <c r="E2" s="322"/>
      <c r="F2" s="322"/>
      <c r="G2" s="322"/>
      <c r="H2" s="322"/>
      <c r="I2" s="323"/>
    </row>
    <row r="3" spans="1:10" s="241" customFormat="1" ht="17.399999999999999" x14ac:dyDescent="0.3">
      <c r="A3" s="321" t="s">
        <v>477</v>
      </c>
      <c r="B3" s="322"/>
      <c r="C3" s="322"/>
      <c r="D3" s="322"/>
      <c r="E3" s="322"/>
      <c r="F3" s="322"/>
      <c r="G3" s="322"/>
      <c r="H3" s="322"/>
      <c r="I3" s="323"/>
    </row>
    <row r="4" spans="1:10" x14ac:dyDescent="0.3">
      <c r="A4" s="2" t="s">
        <v>2</v>
      </c>
      <c r="I4" s="6"/>
    </row>
    <row r="5" spans="1:10" ht="1.95" customHeight="1" x14ac:dyDescent="0.3">
      <c r="A5" s="7"/>
      <c r="I5" s="8"/>
    </row>
    <row r="6" spans="1:10" ht="15" thickBot="1" x14ac:dyDescent="0.35">
      <c r="A6" s="9" t="s">
        <v>3</v>
      </c>
      <c r="B6" s="10"/>
      <c r="C6" s="10"/>
      <c r="D6" s="11" t="s">
        <v>4</v>
      </c>
      <c r="E6" s="11"/>
      <c r="F6" s="243"/>
      <c r="G6" s="87" t="s">
        <v>173</v>
      </c>
      <c r="H6" s="87" t="s">
        <v>6</v>
      </c>
      <c r="I6" s="89" t="s">
        <v>478</v>
      </c>
    </row>
    <row r="7" spans="1:10" ht="58.2" thickBot="1" x14ac:dyDescent="0.35">
      <c r="A7" s="244" t="s">
        <v>479</v>
      </c>
      <c r="B7" s="245" t="s">
        <v>9</v>
      </c>
      <c r="C7" s="245" t="s">
        <v>10</v>
      </c>
      <c r="D7" s="245" t="s">
        <v>11</v>
      </c>
      <c r="E7" s="246" t="s">
        <v>490</v>
      </c>
      <c r="F7" s="247" t="s">
        <v>480</v>
      </c>
      <c r="G7" s="246" t="s">
        <v>491</v>
      </c>
      <c r="H7" s="246" t="s">
        <v>481</v>
      </c>
      <c r="I7" s="248" t="s">
        <v>482</v>
      </c>
    </row>
    <row r="8" spans="1:10" ht="18" thickBot="1" x14ac:dyDescent="0.35">
      <c r="A8" s="249" t="s">
        <v>16</v>
      </c>
      <c r="B8" s="250"/>
      <c r="C8" s="250"/>
      <c r="D8" s="251" t="s">
        <v>17</v>
      </c>
      <c r="E8" s="252">
        <f>+E9+E17</f>
        <v>1934031888.78</v>
      </c>
      <c r="F8" s="253">
        <f t="shared" ref="F8:I8" si="0">+F9+F17</f>
        <v>0</v>
      </c>
      <c r="G8" s="252">
        <f t="shared" si="0"/>
        <v>1934031888.78</v>
      </c>
      <c r="H8" s="252">
        <f t="shared" si="0"/>
        <v>1806740811.78</v>
      </c>
      <c r="I8" s="252">
        <f t="shared" si="0"/>
        <v>1806740811.78</v>
      </c>
    </row>
    <row r="9" spans="1:10" ht="22.2" customHeight="1" x14ac:dyDescent="0.3">
      <c r="A9" s="254" t="s">
        <v>33</v>
      </c>
      <c r="B9" s="27"/>
      <c r="C9" s="27"/>
      <c r="D9" s="57" t="s">
        <v>34</v>
      </c>
      <c r="E9" s="255">
        <f>+E10</f>
        <v>194412227</v>
      </c>
      <c r="F9" s="256">
        <f>+F10</f>
        <v>0</v>
      </c>
      <c r="G9" s="257">
        <f t="shared" ref="G9:G18" si="1">+E9-F9</f>
        <v>194412227</v>
      </c>
      <c r="H9" s="258">
        <f>+H10</f>
        <v>67121150</v>
      </c>
      <c r="I9" s="259">
        <f>+I10</f>
        <v>67121150</v>
      </c>
    </row>
    <row r="10" spans="1:10" ht="22.2" customHeight="1" x14ac:dyDescent="0.3">
      <c r="A10" s="73" t="s">
        <v>41</v>
      </c>
      <c r="B10" s="38"/>
      <c r="C10" s="38"/>
      <c r="D10" s="34" t="s">
        <v>42</v>
      </c>
      <c r="E10" s="260">
        <f>+E11+E13</f>
        <v>194412227</v>
      </c>
      <c r="F10" s="261">
        <f>+F11+F13</f>
        <v>0</v>
      </c>
      <c r="G10" s="262">
        <f t="shared" si="1"/>
        <v>194412227</v>
      </c>
      <c r="H10" s="263">
        <f>+H11+H13</f>
        <v>67121150</v>
      </c>
      <c r="I10" s="264">
        <f>+I11+I13</f>
        <v>67121150</v>
      </c>
    </row>
    <row r="11" spans="1:10" ht="22.2" customHeight="1" x14ac:dyDescent="0.3">
      <c r="A11" s="73" t="s">
        <v>43</v>
      </c>
      <c r="B11" s="38"/>
      <c r="C11" s="38"/>
      <c r="D11" s="34" t="s">
        <v>44</v>
      </c>
      <c r="E11" s="260">
        <f>+E12</f>
        <v>1043478</v>
      </c>
      <c r="F11" s="261">
        <f>+F12</f>
        <v>0</v>
      </c>
      <c r="G11" s="262">
        <f t="shared" si="1"/>
        <v>1043478</v>
      </c>
      <c r="H11" s="265">
        <f>+H12</f>
        <v>1043478</v>
      </c>
      <c r="I11" s="264">
        <f>+I12</f>
        <v>1043478</v>
      </c>
    </row>
    <row r="12" spans="1:10" ht="37.950000000000003" customHeight="1" x14ac:dyDescent="0.3">
      <c r="A12" s="77" t="s">
        <v>45</v>
      </c>
      <c r="B12" s="38">
        <v>20</v>
      </c>
      <c r="C12" s="38" t="s">
        <v>27</v>
      </c>
      <c r="D12" s="39" t="s">
        <v>46</v>
      </c>
      <c r="E12" s="266">
        <v>1043478</v>
      </c>
      <c r="F12" s="267">
        <v>0</v>
      </c>
      <c r="G12" s="268">
        <f t="shared" si="1"/>
        <v>1043478</v>
      </c>
      <c r="H12" s="268">
        <v>1043478</v>
      </c>
      <c r="I12" s="269">
        <v>1043478</v>
      </c>
    </row>
    <row r="13" spans="1:10" ht="22.2" customHeight="1" x14ac:dyDescent="0.3">
      <c r="A13" s="73" t="s">
        <v>47</v>
      </c>
      <c r="B13" s="33"/>
      <c r="C13" s="33"/>
      <c r="D13" s="34" t="s">
        <v>48</v>
      </c>
      <c r="E13" s="260">
        <f>SUM(E14:E16)</f>
        <v>193368749</v>
      </c>
      <c r="F13" s="261">
        <f>SUM(F14:F16)</f>
        <v>0</v>
      </c>
      <c r="G13" s="262">
        <f t="shared" si="1"/>
        <v>193368749</v>
      </c>
      <c r="H13" s="260">
        <f>SUM(H14:H16)</f>
        <v>66077672</v>
      </c>
      <c r="I13" s="270">
        <f>SUM(I14:I16)</f>
        <v>66077672</v>
      </c>
    </row>
    <row r="14" spans="1:10" ht="57.6" customHeight="1" x14ac:dyDescent="0.3">
      <c r="A14" s="77" t="s">
        <v>51</v>
      </c>
      <c r="B14" s="38">
        <v>20</v>
      </c>
      <c r="C14" s="38" t="s">
        <v>27</v>
      </c>
      <c r="D14" s="39" t="s">
        <v>52</v>
      </c>
      <c r="E14" s="266">
        <v>141349808</v>
      </c>
      <c r="F14" s="267">
        <v>0</v>
      </c>
      <c r="G14" s="268">
        <f t="shared" si="1"/>
        <v>141349808</v>
      </c>
      <c r="H14" s="268">
        <v>37954339</v>
      </c>
      <c r="I14" s="269">
        <v>37954339</v>
      </c>
      <c r="J14" s="1">
        <v>37954339</v>
      </c>
    </row>
    <row r="15" spans="1:10" ht="30" customHeight="1" x14ac:dyDescent="0.3">
      <c r="A15" s="77" t="s">
        <v>55</v>
      </c>
      <c r="B15" s="38">
        <v>20</v>
      </c>
      <c r="C15" s="38" t="s">
        <v>27</v>
      </c>
      <c r="D15" s="39" t="s">
        <v>56</v>
      </c>
      <c r="E15" s="266">
        <v>49823333</v>
      </c>
      <c r="F15" s="267">
        <v>0</v>
      </c>
      <c r="G15" s="268">
        <f t="shared" si="1"/>
        <v>49823333</v>
      </c>
      <c r="H15" s="268">
        <v>28123333</v>
      </c>
      <c r="I15" s="269">
        <v>28123333</v>
      </c>
    </row>
    <row r="16" spans="1:10" ht="35.4" customHeight="1" x14ac:dyDescent="0.3">
      <c r="A16" s="77" t="s">
        <v>57</v>
      </c>
      <c r="B16" s="38">
        <v>20</v>
      </c>
      <c r="C16" s="38" t="s">
        <v>27</v>
      </c>
      <c r="D16" s="39" t="s">
        <v>58</v>
      </c>
      <c r="E16" s="266">
        <v>2195608</v>
      </c>
      <c r="F16" s="267">
        <v>0</v>
      </c>
      <c r="G16" s="268">
        <f t="shared" si="1"/>
        <v>2195608</v>
      </c>
      <c r="H16" s="268">
        <v>0</v>
      </c>
      <c r="I16" s="269">
        <v>0</v>
      </c>
    </row>
    <row r="17" spans="1:10" ht="22.2" customHeight="1" x14ac:dyDescent="0.3">
      <c r="A17" s="32" t="s">
        <v>63</v>
      </c>
      <c r="B17" s="38"/>
      <c r="C17" s="38"/>
      <c r="D17" s="34" t="s">
        <v>64</v>
      </c>
      <c r="E17" s="260">
        <f>+E18</f>
        <v>1739619661.78</v>
      </c>
      <c r="F17" s="261">
        <f>+F18</f>
        <v>0</v>
      </c>
      <c r="G17" s="261">
        <f t="shared" si="1"/>
        <v>1739619661.78</v>
      </c>
      <c r="H17" s="261">
        <f>+H18</f>
        <v>1739619661.78</v>
      </c>
      <c r="I17" s="264">
        <f>+I18</f>
        <v>1739619661.78</v>
      </c>
    </row>
    <row r="18" spans="1:10" ht="22.2" customHeight="1" x14ac:dyDescent="0.3">
      <c r="A18" s="32" t="s">
        <v>65</v>
      </c>
      <c r="B18" s="38"/>
      <c r="C18" s="38"/>
      <c r="D18" s="34" t="s">
        <v>66</v>
      </c>
      <c r="E18" s="260">
        <f>+E19</f>
        <v>1739619661.78</v>
      </c>
      <c r="F18" s="261">
        <f>+F19</f>
        <v>0</v>
      </c>
      <c r="G18" s="261">
        <f t="shared" si="1"/>
        <v>1739619661.78</v>
      </c>
      <c r="H18" s="261">
        <f>+H19</f>
        <v>1739619661.78</v>
      </c>
      <c r="I18" s="264">
        <f>+I19</f>
        <v>1739619661.78</v>
      </c>
    </row>
    <row r="19" spans="1:10" ht="22.2" customHeight="1" x14ac:dyDescent="0.3">
      <c r="A19" s="32" t="s">
        <v>67</v>
      </c>
      <c r="B19" s="38"/>
      <c r="C19" s="38"/>
      <c r="D19" s="34" t="s">
        <v>68</v>
      </c>
      <c r="E19" s="260">
        <f>+E20</f>
        <v>1739619661.78</v>
      </c>
      <c r="F19" s="261">
        <f t="shared" ref="F19:I19" si="2">+F20</f>
        <v>0</v>
      </c>
      <c r="G19" s="260">
        <f t="shared" si="2"/>
        <v>1739619661.78</v>
      </c>
      <c r="H19" s="261">
        <f t="shared" si="2"/>
        <v>1739619661.78</v>
      </c>
      <c r="I19" s="264">
        <f t="shared" si="2"/>
        <v>1739619661.78</v>
      </c>
    </row>
    <row r="20" spans="1:10" ht="21.6" customHeight="1" thickBot="1" x14ac:dyDescent="0.35">
      <c r="A20" s="47" t="s">
        <v>69</v>
      </c>
      <c r="B20" s="48">
        <v>11</v>
      </c>
      <c r="C20" s="48" t="s">
        <v>83</v>
      </c>
      <c r="D20" s="49" t="s">
        <v>70</v>
      </c>
      <c r="E20" s="271">
        <v>1739619661.78</v>
      </c>
      <c r="F20" s="272">
        <v>0</v>
      </c>
      <c r="G20" s="273">
        <f t="shared" ref="G20" si="3">+E20-F20</f>
        <v>1739619661.78</v>
      </c>
      <c r="H20" s="273">
        <v>1739619661.78</v>
      </c>
      <c r="I20" s="274">
        <v>1739619661.78</v>
      </c>
    </row>
    <row r="21" spans="1:10" ht="7.2" customHeight="1" x14ac:dyDescent="0.3"/>
    <row r="22" spans="1:10" ht="3.6" customHeight="1" thickBot="1" x14ac:dyDescent="0.35"/>
    <row r="23" spans="1:10" ht="9" customHeight="1" x14ac:dyDescent="0.3">
      <c r="A23" s="235"/>
      <c r="B23" s="236"/>
      <c r="C23" s="236"/>
      <c r="D23" s="237"/>
      <c r="E23" s="237"/>
      <c r="F23" s="238"/>
      <c r="G23" s="239"/>
      <c r="H23" s="239"/>
      <c r="I23" s="240"/>
    </row>
    <row r="24" spans="1:10" s="241" customFormat="1" ht="17.399999999999999" x14ac:dyDescent="0.3">
      <c r="A24" s="321" t="s">
        <v>0</v>
      </c>
      <c r="B24" s="322"/>
      <c r="C24" s="322"/>
      <c r="D24" s="322"/>
      <c r="E24" s="322"/>
      <c r="F24" s="322"/>
      <c r="G24" s="322"/>
      <c r="H24" s="322"/>
      <c r="I24" s="323"/>
    </row>
    <row r="25" spans="1:10" s="241" customFormat="1" ht="17.399999999999999" x14ac:dyDescent="0.3">
      <c r="A25" s="321" t="s">
        <v>477</v>
      </c>
      <c r="B25" s="322"/>
      <c r="C25" s="322"/>
      <c r="D25" s="322"/>
      <c r="E25" s="322"/>
      <c r="F25" s="322"/>
      <c r="G25" s="322"/>
      <c r="H25" s="322"/>
      <c r="I25" s="323"/>
    </row>
    <row r="26" spans="1:10" ht="13.5" customHeight="1" x14ac:dyDescent="0.3">
      <c r="A26" s="2" t="s">
        <v>2</v>
      </c>
      <c r="I26" s="6"/>
    </row>
    <row r="27" spans="1:10" ht="3" customHeight="1" x14ac:dyDescent="0.3">
      <c r="A27" s="7"/>
      <c r="I27" s="8"/>
    </row>
    <row r="28" spans="1:10" x14ac:dyDescent="0.3">
      <c r="A28" s="7" t="s">
        <v>3</v>
      </c>
      <c r="D28" s="1" t="s">
        <v>4</v>
      </c>
      <c r="G28" s="4" t="s">
        <v>173</v>
      </c>
      <c r="H28" s="4" t="str">
        <f>H6</f>
        <v>ENERO</v>
      </c>
      <c r="I28" s="6" t="str">
        <f>I6</f>
        <v>VIGENCIA:2020</v>
      </c>
    </row>
    <row r="29" spans="1:10" ht="6" customHeight="1" thickBot="1" x14ac:dyDescent="0.35">
      <c r="A29" s="9"/>
      <c r="B29" s="10"/>
      <c r="C29" s="10"/>
      <c r="D29" s="11"/>
      <c r="E29" s="11"/>
      <c r="F29" s="243"/>
      <c r="G29" s="87"/>
      <c r="H29" s="87"/>
      <c r="I29" s="89"/>
    </row>
    <row r="30" spans="1:10" ht="58.2" thickBot="1" x14ac:dyDescent="0.35">
      <c r="A30" s="244" t="s">
        <v>479</v>
      </c>
      <c r="B30" s="245" t="s">
        <v>9</v>
      </c>
      <c r="C30" s="245" t="s">
        <v>10</v>
      </c>
      <c r="D30" s="245" t="s">
        <v>11</v>
      </c>
      <c r="E30" s="246" t="s">
        <v>490</v>
      </c>
      <c r="F30" s="247" t="s">
        <v>480</v>
      </c>
      <c r="G30" s="246" t="s">
        <v>491</v>
      </c>
      <c r="H30" s="246" t="s">
        <v>481</v>
      </c>
      <c r="I30" s="248" t="s">
        <v>482</v>
      </c>
    </row>
    <row r="31" spans="1:10" ht="25.5" customHeight="1" thickBot="1" x14ac:dyDescent="0.35">
      <c r="A31" s="249" t="s">
        <v>71</v>
      </c>
      <c r="B31" s="250"/>
      <c r="C31" s="250"/>
      <c r="D31" s="251" t="s">
        <v>72</v>
      </c>
      <c r="E31" s="252">
        <f>+E32+E50+E56+E74+E80</f>
        <v>27348605897.610001</v>
      </c>
      <c r="F31" s="275">
        <f t="shared" ref="F31:I31" si="4">+F32+F50+F56+F74+F80</f>
        <v>0</v>
      </c>
      <c r="G31" s="252">
        <f t="shared" si="4"/>
        <v>27348605897.610001</v>
      </c>
      <c r="H31" s="275">
        <f t="shared" si="4"/>
        <v>5438993301.0500002</v>
      </c>
      <c r="I31" s="275">
        <f t="shared" si="4"/>
        <v>5438993301.0500002</v>
      </c>
      <c r="J31" s="276">
        <f>+I31/G31</f>
        <v>0.19887643711759781</v>
      </c>
    </row>
    <row r="32" spans="1:10" s="19" customFormat="1" ht="22.2" customHeight="1" x14ac:dyDescent="0.3">
      <c r="A32" s="254" t="s">
        <v>73</v>
      </c>
      <c r="B32" s="27"/>
      <c r="C32" s="27"/>
      <c r="D32" s="57" t="s">
        <v>74</v>
      </c>
      <c r="E32" s="255">
        <f>+E33</f>
        <v>62548410</v>
      </c>
      <c r="F32" s="256">
        <f t="shared" ref="F32:I32" si="5">+F33</f>
        <v>0</v>
      </c>
      <c r="G32" s="255">
        <f t="shared" si="5"/>
        <v>62548410</v>
      </c>
      <c r="H32" s="256">
        <f t="shared" si="5"/>
        <v>9000000</v>
      </c>
      <c r="I32" s="259">
        <f t="shared" si="5"/>
        <v>9000000</v>
      </c>
      <c r="J32" s="277">
        <f>+I32/G32</f>
        <v>0.14388854968495601</v>
      </c>
    </row>
    <row r="33" spans="1:10" s="19" customFormat="1" ht="22.2" customHeight="1" x14ac:dyDescent="0.3">
      <c r="A33" s="73" t="s">
        <v>483</v>
      </c>
      <c r="B33" s="33"/>
      <c r="C33" s="33"/>
      <c r="D33" s="34" t="s">
        <v>76</v>
      </c>
      <c r="E33" s="260">
        <f>+E34+E38</f>
        <v>62548410</v>
      </c>
      <c r="F33" s="261">
        <f t="shared" ref="F33:I33" si="6">+F34+F38</f>
        <v>0</v>
      </c>
      <c r="G33" s="260">
        <f t="shared" si="6"/>
        <v>62548410</v>
      </c>
      <c r="H33" s="261">
        <f t="shared" si="6"/>
        <v>9000000</v>
      </c>
      <c r="I33" s="264">
        <f t="shared" si="6"/>
        <v>9000000</v>
      </c>
      <c r="J33" s="277">
        <f>+I33/G33</f>
        <v>0.14388854968495601</v>
      </c>
    </row>
    <row r="34" spans="1:10" ht="34.950000000000003" customHeight="1" x14ac:dyDescent="0.3">
      <c r="A34" s="126" t="s">
        <v>77</v>
      </c>
      <c r="B34" s="38"/>
      <c r="C34" s="38"/>
      <c r="D34" s="34" t="s">
        <v>78</v>
      </c>
      <c r="E34" s="260">
        <f t="shared" ref="E34:I36" si="7">+E35</f>
        <v>44548410</v>
      </c>
      <c r="F34" s="261">
        <f t="shared" si="7"/>
        <v>0</v>
      </c>
      <c r="G34" s="260">
        <f t="shared" si="7"/>
        <v>44548410</v>
      </c>
      <c r="H34" s="261">
        <f t="shared" si="7"/>
        <v>0</v>
      </c>
      <c r="I34" s="264">
        <f t="shared" si="7"/>
        <v>0</v>
      </c>
      <c r="J34" s="276">
        <f>+I34/G34</f>
        <v>0</v>
      </c>
    </row>
    <row r="35" spans="1:10" ht="34.950000000000003" customHeight="1" x14ac:dyDescent="0.3">
      <c r="A35" s="126" t="s">
        <v>79</v>
      </c>
      <c r="B35" s="38"/>
      <c r="C35" s="38"/>
      <c r="D35" s="34" t="s">
        <v>78</v>
      </c>
      <c r="E35" s="260">
        <f t="shared" si="7"/>
        <v>44548410</v>
      </c>
      <c r="F35" s="261">
        <f t="shared" si="7"/>
        <v>0</v>
      </c>
      <c r="G35" s="262">
        <f t="shared" ref="G35:G41" si="8">+E35-F35</f>
        <v>44548410</v>
      </c>
      <c r="H35" s="261">
        <f t="shared" si="7"/>
        <v>0</v>
      </c>
      <c r="I35" s="264">
        <f t="shared" si="7"/>
        <v>0</v>
      </c>
      <c r="J35" s="276"/>
    </row>
    <row r="36" spans="1:10" ht="22.2" customHeight="1" x14ac:dyDescent="0.3">
      <c r="A36" s="126" t="s">
        <v>80</v>
      </c>
      <c r="B36" s="38"/>
      <c r="C36" s="38"/>
      <c r="D36" s="34" t="s">
        <v>81</v>
      </c>
      <c r="E36" s="260">
        <f t="shared" si="7"/>
        <v>44548410</v>
      </c>
      <c r="F36" s="261">
        <f t="shared" si="7"/>
        <v>0</v>
      </c>
      <c r="G36" s="262">
        <f t="shared" si="8"/>
        <v>44548410</v>
      </c>
      <c r="H36" s="262">
        <f t="shared" si="7"/>
        <v>0</v>
      </c>
      <c r="I36" s="278">
        <f t="shared" si="7"/>
        <v>0</v>
      </c>
      <c r="J36" s="276"/>
    </row>
    <row r="37" spans="1:10" ht="22.2" customHeight="1" x14ac:dyDescent="0.3">
      <c r="A37" s="77" t="s">
        <v>82</v>
      </c>
      <c r="B37" s="38">
        <v>11</v>
      </c>
      <c r="C37" s="38" t="s">
        <v>83</v>
      </c>
      <c r="D37" s="39" t="s">
        <v>84</v>
      </c>
      <c r="E37" s="266">
        <v>44548410</v>
      </c>
      <c r="F37" s="267">
        <v>0</v>
      </c>
      <c r="G37" s="268">
        <f t="shared" si="8"/>
        <v>44548410</v>
      </c>
      <c r="H37" s="268">
        <v>0</v>
      </c>
      <c r="I37" s="269">
        <v>0</v>
      </c>
      <c r="J37" s="276"/>
    </row>
    <row r="38" spans="1:10" s="19" customFormat="1" ht="34.950000000000003" customHeight="1" x14ac:dyDescent="0.3">
      <c r="A38" s="126" t="s">
        <v>85</v>
      </c>
      <c r="B38" s="33"/>
      <c r="C38" s="33"/>
      <c r="D38" s="34" t="s">
        <v>86</v>
      </c>
      <c r="E38" s="260">
        <f t="shared" ref="E38:F40" si="9">+E39</f>
        <v>18000000</v>
      </c>
      <c r="F38" s="261">
        <f>+F39</f>
        <v>0</v>
      </c>
      <c r="G38" s="262">
        <f t="shared" si="8"/>
        <v>18000000</v>
      </c>
      <c r="H38" s="261">
        <f t="shared" ref="H38:I40" si="10">+H39</f>
        <v>9000000</v>
      </c>
      <c r="I38" s="264">
        <f t="shared" si="10"/>
        <v>9000000</v>
      </c>
      <c r="J38" s="277"/>
    </row>
    <row r="39" spans="1:10" s="19" customFormat="1" ht="34.950000000000003" customHeight="1" x14ac:dyDescent="0.3">
      <c r="A39" s="126" t="s">
        <v>87</v>
      </c>
      <c r="B39" s="33"/>
      <c r="C39" s="33"/>
      <c r="D39" s="34" t="s">
        <v>86</v>
      </c>
      <c r="E39" s="260">
        <f t="shared" si="9"/>
        <v>18000000</v>
      </c>
      <c r="F39" s="261">
        <f t="shared" si="9"/>
        <v>0</v>
      </c>
      <c r="G39" s="262">
        <f t="shared" si="8"/>
        <v>18000000</v>
      </c>
      <c r="H39" s="261">
        <f t="shared" si="10"/>
        <v>9000000</v>
      </c>
      <c r="I39" s="264">
        <f t="shared" si="10"/>
        <v>9000000</v>
      </c>
      <c r="J39" s="277"/>
    </row>
    <row r="40" spans="1:10" ht="22.2" customHeight="1" x14ac:dyDescent="0.3">
      <c r="A40" s="126" t="s">
        <v>88</v>
      </c>
      <c r="B40" s="38"/>
      <c r="C40" s="38"/>
      <c r="D40" s="34" t="s">
        <v>81</v>
      </c>
      <c r="E40" s="260">
        <f t="shared" si="9"/>
        <v>18000000</v>
      </c>
      <c r="F40" s="261">
        <f t="shared" si="9"/>
        <v>0</v>
      </c>
      <c r="G40" s="262">
        <f t="shared" si="8"/>
        <v>18000000</v>
      </c>
      <c r="H40" s="262">
        <f t="shared" si="10"/>
        <v>9000000</v>
      </c>
      <c r="I40" s="278">
        <f t="shared" si="10"/>
        <v>9000000</v>
      </c>
      <c r="J40" s="276"/>
    </row>
    <row r="41" spans="1:10" ht="22.2" customHeight="1" thickBot="1" x14ac:dyDescent="0.35">
      <c r="A41" s="160" t="s">
        <v>89</v>
      </c>
      <c r="B41" s="80">
        <v>20</v>
      </c>
      <c r="C41" s="48" t="s">
        <v>27</v>
      </c>
      <c r="D41" s="49" t="s">
        <v>84</v>
      </c>
      <c r="E41" s="271">
        <v>18000000</v>
      </c>
      <c r="F41" s="272">
        <v>0</v>
      </c>
      <c r="G41" s="273">
        <f t="shared" si="8"/>
        <v>18000000</v>
      </c>
      <c r="H41" s="273">
        <v>9000000</v>
      </c>
      <c r="I41" s="274">
        <v>9000000</v>
      </c>
      <c r="J41" s="276"/>
    </row>
    <row r="42" spans="1:10" x14ac:dyDescent="0.3">
      <c r="A42" s="235"/>
      <c r="B42" s="236"/>
      <c r="C42" s="236"/>
      <c r="D42" s="237"/>
      <c r="E42" s="237"/>
      <c r="F42" s="238"/>
      <c r="G42" s="239"/>
      <c r="H42" s="239"/>
      <c r="I42" s="240"/>
    </row>
    <row r="43" spans="1:10" s="241" customFormat="1" ht="17.399999999999999" x14ac:dyDescent="0.3">
      <c r="A43" s="321" t="s">
        <v>0</v>
      </c>
      <c r="B43" s="322"/>
      <c r="C43" s="322"/>
      <c r="D43" s="322"/>
      <c r="E43" s="322"/>
      <c r="F43" s="322"/>
      <c r="G43" s="322"/>
      <c r="H43" s="322"/>
      <c r="I43" s="323"/>
    </row>
    <row r="44" spans="1:10" s="241" customFormat="1" ht="17.399999999999999" x14ac:dyDescent="0.3">
      <c r="A44" s="321" t="s">
        <v>477</v>
      </c>
      <c r="B44" s="322"/>
      <c r="C44" s="322"/>
      <c r="D44" s="322"/>
      <c r="E44" s="322"/>
      <c r="F44" s="322"/>
      <c r="G44" s="322"/>
      <c r="H44" s="322"/>
      <c r="I44" s="323"/>
    </row>
    <row r="45" spans="1:10" hidden="1" x14ac:dyDescent="0.3">
      <c r="A45" s="7"/>
      <c r="I45" s="6"/>
    </row>
    <row r="46" spans="1:10" x14ac:dyDescent="0.3">
      <c r="A46" s="2" t="s">
        <v>2</v>
      </c>
      <c r="E46" s="279"/>
      <c r="I46" s="6"/>
    </row>
    <row r="47" spans="1:10" ht="1.95" customHeight="1" x14ac:dyDescent="0.3">
      <c r="A47" s="7"/>
      <c r="I47" s="8"/>
    </row>
    <row r="48" spans="1:10" ht="15" thickBot="1" x14ac:dyDescent="0.35">
      <c r="A48" s="9" t="s">
        <v>3</v>
      </c>
      <c r="B48" s="10"/>
      <c r="C48" s="10"/>
      <c r="D48" s="11" t="s">
        <v>4</v>
      </c>
      <c r="E48" s="11"/>
      <c r="F48" s="243"/>
      <c r="G48" s="87" t="str">
        <f>G28</f>
        <v>MES:</v>
      </c>
      <c r="H48" s="87" t="str">
        <f>H28</f>
        <v>ENERO</v>
      </c>
      <c r="I48" s="89" t="str">
        <f>I28</f>
        <v>VIGENCIA:2020</v>
      </c>
    </row>
    <row r="49" spans="1:9" ht="58.2" thickBot="1" x14ac:dyDescent="0.35">
      <c r="A49" s="244" t="s">
        <v>479</v>
      </c>
      <c r="B49" s="245" t="s">
        <v>9</v>
      </c>
      <c r="C49" s="245" t="s">
        <v>10</v>
      </c>
      <c r="D49" s="245" t="s">
        <v>11</v>
      </c>
      <c r="E49" s="246" t="s">
        <v>490</v>
      </c>
      <c r="F49" s="247" t="s">
        <v>480</v>
      </c>
      <c r="G49" s="246" t="s">
        <v>491</v>
      </c>
      <c r="H49" s="246" t="s">
        <v>481</v>
      </c>
      <c r="I49" s="248" t="s">
        <v>482</v>
      </c>
    </row>
    <row r="50" spans="1:9" ht="34.950000000000003" customHeight="1" x14ac:dyDescent="0.3">
      <c r="A50" s="120" t="s">
        <v>95</v>
      </c>
      <c r="B50" s="207"/>
      <c r="C50" s="207"/>
      <c r="D50" s="57" t="s">
        <v>96</v>
      </c>
      <c r="E50" s="255">
        <f>+E51</f>
        <v>71655439</v>
      </c>
      <c r="F50" s="257">
        <f t="shared" ref="F50:I54" si="11">+F51</f>
        <v>0</v>
      </c>
      <c r="G50" s="255">
        <f t="shared" si="11"/>
        <v>71655439</v>
      </c>
      <c r="H50" s="256">
        <f t="shared" si="11"/>
        <v>0</v>
      </c>
      <c r="I50" s="259">
        <f t="shared" si="11"/>
        <v>0</v>
      </c>
    </row>
    <row r="51" spans="1:9" ht="34.950000000000003" customHeight="1" x14ac:dyDescent="0.3">
      <c r="A51" s="126" t="s">
        <v>97</v>
      </c>
      <c r="B51" s="76"/>
      <c r="C51" s="76"/>
      <c r="D51" s="34" t="s">
        <v>76</v>
      </c>
      <c r="E51" s="260">
        <f>+E52</f>
        <v>71655439</v>
      </c>
      <c r="F51" s="262">
        <f t="shared" si="11"/>
        <v>0</v>
      </c>
      <c r="G51" s="260">
        <f t="shared" si="11"/>
        <v>71655439</v>
      </c>
      <c r="H51" s="261">
        <f t="shared" si="11"/>
        <v>0</v>
      </c>
      <c r="I51" s="264">
        <f t="shared" si="11"/>
        <v>0</v>
      </c>
    </row>
    <row r="52" spans="1:9" ht="34.950000000000003" customHeight="1" x14ac:dyDescent="0.3">
      <c r="A52" s="126" t="s">
        <v>98</v>
      </c>
      <c r="B52" s="76"/>
      <c r="C52" s="76"/>
      <c r="D52" s="34" t="s">
        <v>99</v>
      </c>
      <c r="E52" s="260">
        <f>+E53</f>
        <v>71655439</v>
      </c>
      <c r="F52" s="262">
        <f t="shared" si="11"/>
        <v>0</v>
      </c>
      <c r="G52" s="260">
        <f t="shared" si="11"/>
        <v>71655439</v>
      </c>
      <c r="H52" s="261">
        <f t="shared" si="11"/>
        <v>0</v>
      </c>
      <c r="I52" s="264">
        <f t="shared" si="11"/>
        <v>0</v>
      </c>
    </row>
    <row r="53" spans="1:9" ht="34.950000000000003" customHeight="1" x14ac:dyDescent="0.3">
      <c r="A53" s="126" t="s">
        <v>100</v>
      </c>
      <c r="B53" s="76"/>
      <c r="C53" s="76"/>
      <c r="D53" s="34" t="s">
        <v>99</v>
      </c>
      <c r="E53" s="260">
        <f>+E54</f>
        <v>71655439</v>
      </c>
      <c r="F53" s="262">
        <f t="shared" si="11"/>
        <v>0</v>
      </c>
      <c r="G53" s="260">
        <f t="shared" si="11"/>
        <v>71655439</v>
      </c>
      <c r="H53" s="261">
        <f t="shared" si="11"/>
        <v>0</v>
      </c>
      <c r="I53" s="264">
        <f t="shared" si="11"/>
        <v>0</v>
      </c>
    </row>
    <row r="54" spans="1:9" ht="22.2" customHeight="1" x14ac:dyDescent="0.3">
      <c r="A54" s="126" t="s">
        <v>101</v>
      </c>
      <c r="B54" s="76"/>
      <c r="C54" s="76"/>
      <c r="D54" s="34" t="s">
        <v>102</v>
      </c>
      <c r="E54" s="260">
        <f>+E55</f>
        <v>71655439</v>
      </c>
      <c r="F54" s="262">
        <f t="shared" si="11"/>
        <v>0</v>
      </c>
      <c r="G54" s="260">
        <f t="shared" si="11"/>
        <v>71655439</v>
      </c>
      <c r="H54" s="261">
        <f t="shared" si="11"/>
        <v>0</v>
      </c>
      <c r="I54" s="264">
        <f t="shared" si="11"/>
        <v>0</v>
      </c>
    </row>
    <row r="55" spans="1:9" ht="22.2" customHeight="1" x14ac:dyDescent="0.3">
      <c r="A55" s="132" t="s">
        <v>103</v>
      </c>
      <c r="B55" s="74">
        <v>20</v>
      </c>
      <c r="C55" s="38" t="s">
        <v>27</v>
      </c>
      <c r="D55" s="39" t="s">
        <v>84</v>
      </c>
      <c r="E55" s="266">
        <v>71655439</v>
      </c>
      <c r="F55" s="267">
        <v>0</v>
      </c>
      <c r="G55" s="268">
        <f t="shared" ref="G55:G62" si="12">+E55-F55</f>
        <v>71655439</v>
      </c>
      <c r="H55" s="268">
        <v>0</v>
      </c>
      <c r="I55" s="269">
        <v>0</v>
      </c>
    </row>
    <row r="56" spans="1:9" ht="34.950000000000003" customHeight="1" x14ac:dyDescent="0.3">
      <c r="A56" s="32" t="s">
        <v>104</v>
      </c>
      <c r="B56" s="38"/>
      <c r="C56" s="38"/>
      <c r="D56" s="34" t="s">
        <v>105</v>
      </c>
      <c r="E56" s="262">
        <f>+E57</f>
        <v>22891854352</v>
      </c>
      <c r="F56" s="262">
        <f>+F57</f>
        <v>0</v>
      </c>
      <c r="G56" s="262">
        <f t="shared" si="12"/>
        <v>22891854352</v>
      </c>
      <c r="H56" s="262">
        <f>+H57</f>
        <v>4207599100</v>
      </c>
      <c r="I56" s="278">
        <f>+I57</f>
        <v>4207599100</v>
      </c>
    </row>
    <row r="57" spans="1:9" ht="34.950000000000003" customHeight="1" x14ac:dyDescent="0.3">
      <c r="A57" s="32" t="s">
        <v>106</v>
      </c>
      <c r="B57" s="38"/>
      <c r="C57" s="38"/>
      <c r="D57" s="81" t="s">
        <v>76</v>
      </c>
      <c r="E57" s="262">
        <f>+E58+E70</f>
        <v>22891854352</v>
      </c>
      <c r="F57" s="262">
        <f>+F58+F70</f>
        <v>0</v>
      </c>
      <c r="G57" s="262">
        <f t="shared" si="12"/>
        <v>22891854352</v>
      </c>
      <c r="H57" s="262">
        <f>+H58+H70</f>
        <v>4207599100</v>
      </c>
      <c r="I57" s="278">
        <f>+I58+I70</f>
        <v>4207599100</v>
      </c>
    </row>
    <row r="58" spans="1:9" ht="34.950000000000003" customHeight="1" x14ac:dyDescent="0.3">
      <c r="A58" s="32" t="s">
        <v>444</v>
      </c>
      <c r="B58" s="38"/>
      <c r="C58" s="38"/>
      <c r="D58" s="34" t="s">
        <v>445</v>
      </c>
      <c r="E58" s="262">
        <f>+E59+E61</f>
        <v>22825566729</v>
      </c>
      <c r="F58" s="262">
        <f>+F59+F61</f>
        <v>0</v>
      </c>
      <c r="G58" s="262">
        <f t="shared" si="12"/>
        <v>22825566729</v>
      </c>
      <c r="H58" s="262">
        <f>+H59+H61</f>
        <v>4206312081</v>
      </c>
      <c r="I58" s="278">
        <f>+I59+I61</f>
        <v>4206312081</v>
      </c>
    </row>
    <row r="59" spans="1:9" ht="22.2" customHeight="1" x14ac:dyDescent="0.3">
      <c r="A59" s="32" t="s">
        <v>447</v>
      </c>
      <c r="B59" s="38"/>
      <c r="C59" s="38"/>
      <c r="D59" s="34" t="s">
        <v>448</v>
      </c>
      <c r="E59" s="262">
        <f>+E60</f>
        <v>21523479113</v>
      </c>
      <c r="F59" s="262">
        <f t="shared" ref="F59:I59" si="13">+F60</f>
        <v>0</v>
      </c>
      <c r="G59" s="262">
        <f t="shared" si="13"/>
        <v>21523479113</v>
      </c>
      <c r="H59" s="262">
        <f t="shared" si="13"/>
        <v>4206312081</v>
      </c>
      <c r="I59" s="278">
        <f t="shared" si="13"/>
        <v>4206312081</v>
      </c>
    </row>
    <row r="60" spans="1:9" ht="22.2" customHeight="1" x14ac:dyDescent="0.3">
      <c r="A60" s="77" t="s">
        <v>449</v>
      </c>
      <c r="B60" s="38">
        <v>20</v>
      </c>
      <c r="C60" s="38" t="s">
        <v>27</v>
      </c>
      <c r="D60" s="39" t="s">
        <v>84</v>
      </c>
      <c r="E60" s="266">
        <v>21523479113</v>
      </c>
      <c r="F60" s="267">
        <v>0</v>
      </c>
      <c r="G60" s="268">
        <f t="shared" si="12"/>
        <v>21523479113</v>
      </c>
      <c r="H60" s="268">
        <v>4206312081</v>
      </c>
      <c r="I60" s="269">
        <v>4206312081</v>
      </c>
    </row>
    <row r="61" spans="1:9" ht="22.2" customHeight="1" x14ac:dyDescent="0.3">
      <c r="A61" s="32" t="s">
        <v>450</v>
      </c>
      <c r="B61" s="38"/>
      <c r="C61" s="38"/>
      <c r="D61" s="34" t="s">
        <v>111</v>
      </c>
      <c r="E61" s="262">
        <f>+E62</f>
        <v>1302087616</v>
      </c>
      <c r="F61" s="262">
        <f>+F62</f>
        <v>0</v>
      </c>
      <c r="G61" s="262">
        <f t="shared" si="12"/>
        <v>1302087616</v>
      </c>
      <c r="H61" s="262">
        <f>+H62</f>
        <v>0</v>
      </c>
      <c r="I61" s="278">
        <f>+I62</f>
        <v>0</v>
      </c>
    </row>
    <row r="62" spans="1:9" ht="22.2" customHeight="1" thickBot="1" x14ac:dyDescent="0.35">
      <c r="A62" s="79" t="s">
        <v>451</v>
      </c>
      <c r="B62" s="48">
        <v>20</v>
      </c>
      <c r="C62" s="48" t="s">
        <v>27</v>
      </c>
      <c r="D62" s="49" t="s">
        <v>84</v>
      </c>
      <c r="E62" s="271">
        <v>1302087616</v>
      </c>
      <c r="F62" s="272">
        <v>0</v>
      </c>
      <c r="G62" s="273">
        <f t="shared" si="12"/>
        <v>1302087616</v>
      </c>
      <c r="H62" s="273">
        <v>0</v>
      </c>
      <c r="I62" s="274">
        <v>0</v>
      </c>
    </row>
    <row r="63" spans="1:9" ht="23.4" customHeight="1" x14ac:dyDescent="0.3">
      <c r="A63" s="280"/>
      <c r="B63" s="281"/>
      <c r="C63" s="281"/>
      <c r="D63" s="281"/>
      <c r="E63" s="282"/>
      <c r="F63" s="283"/>
      <c r="G63" s="282"/>
      <c r="H63" s="282"/>
      <c r="I63" s="284"/>
    </row>
    <row r="64" spans="1:9" s="241" customFormat="1" ht="17.399999999999999" x14ac:dyDescent="0.3">
      <c r="A64" s="321" t="s">
        <v>0</v>
      </c>
      <c r="B64" s="322"/>
      <c r="C64" s="322"/>
      <c r="D64" s="322"/>
      <c r="E64" s="322"/>
      <c r="F64" s="322"/>
      <c r="G64" s="322"/>
      <c r="H64" s="322"/>
      <c r="I64" s="323"/>
    </row>
    <row r="65" spans="1:9" s="241" customFormat="1" ht="17.399999999999999" x14ac:dyDescent="0.3">
      <c r="A65" s="321" t="s">
        <v>477</v>
      </c>
      <c r="B65" s="322"/>
      <c r="C65" s="322"/>
      <c r="D65" s="322"/>
      <c r="E65" s="322"/>
      <c r="F65" s="322"/>
      <c r="G65" s="322"/>
      <c r="H65" s="322"/>
      <c r="I65" s="323"/>
    </row>
    <row r="66" spans="1:9" ht="23.4" customHeight="1" x14ac:dyDescent="0.3">
      <c r="A66" s="2" t="s">
        <v>2</v>
      </c>
      <c r="E66" s="279"/>
      <c r="I66" s="6"/>
    </row>
    <row r="67" spans="1:9" ht="0.6" customHeight="1" x14ac:dyDescent="0.3">
      <c r="A67" s="7"/>
      <c r="I67" s="8"/>
    </row>
    <row r="68" spans="1:9" ht="15" customHeight="1" thickBot="1" x14ac:dyDescent="0.35">
      <c r="A68" s="9" t="s">
        <v>3</v>
      </c>
      <c r="B68" s="10"/>
      <c r="C68" s="10"/>
      <c r="D68" s="11" t="s">
        <v>4</v>
      </c>
      <c r="E68" s="11"/>
      <c r="F68" s="243"/>
      <c r="G68" s="87" t="str">
        <f>G48</f>
        <v>MES:</v>
      </c>
      <c r="H68" s="87" t="str">
        <f>H48</f>
        <v>ENERO</v>
      </c>
      <c r="I68" s="89" t="str">
        <f>I48</f>
        <v>VIGENCIA:2020</v>
      </c>
    </row>
    <row r="69" spans="1:9" ht="58.2" thickBot="1" x14ac:dyDescent="0.35">
      <c r="A69" s="14" t="s">
        <v>479</v>
      </c>
      <c r="B69" s="245" t="s">
        <v>9</v>
      </c>
      <c r="C69" s="245" t="s">
        <v>10</v>
      </c>
      <c r="D69" s="15" t="s">
        <v>11</v>
      </c>
      <c r="E69" s="246" t="s">
        <v>490</v>
      </c>
      <c r="F69" s="247" t="s">
        <v>480</v>
      </c>
      <c r="G69" s="246" t="s">
        <v>491</v>
      </c>
      <c r="H69" s="16" t="s">
        <v>481</v>
      </c>
      <c r="I69" s="18" t="s">
        <v>482</v>
      </c>
    </row>
    <row r="70" spans="1:9" ht="34.950000000000003" customHeight="1" x14ac:dyDescent="0.3">
      <c r="A70" s="26" t="s">
        <v>107</v>
      </c>
      <c r="B70" s="27"/>
      <c r="C70" s="27"/>
      <c r="D70" s="57" t="s">
        <v>108</v>
      </c>
      <c r="E70" s="255">
        <f t="shared" ref="E70:F70" si="14">+E71</f>
        <v>66287623</v>
      </c>
      <c r="F70" s="256">
        <f t="shared" si="14"/>
        <v>0</v>
      </c>
      <c r="G70" s="257">
        <f t="shared" ref="G70:G85" si="15">+E70-F70</f>
        <v>66287623</v>
      </c>
      <c r="H70" s="257">
        <f>+H71</f>
        <v>1287019</v>
      </c>
      <c r="I70" s="285">
        <f>+I71</f>
        <v>1287019</v>
      </c>
    </row>
    <row r="71" spans="1:9" ht="34.950000000000003" customHeight="1" x14ac:dyDescent="0.3">
      <c r="A71" s="32" t="s">
        <v>109</v>
      </c>
      <c r="B71" s="33"/>
      <c r="C71" s="33"/>
      <c r="D71" s="34" t="s">
        <v>108</v>
      </c>
      <c r="E71" s="260">
        <f>+E73</f>
        <v>66287623</v>
      </c>
      <c r="F71" s="261">
        <f>+F73</f>
        <v>0</v>
      </c>
      <c r="G71" s="262">
        <f t="shared" si="15"/>
        <v>66287623</v>
      </c>
      <c r="H71" s="262">
        <f>+H73</f>
        <v>1287019</v>
      </c>
      <c r="I71" s="278">
        <f>+I73</f>
        <v>1287019</v>
      </c>
    </row>
    <row r="72" spans="1:9" ht="22.2" customHeight="1" x14ac:dyDescent="0.3">
      <c r="A72" s="32" t="s">
        <v>110</v>
      </c>
      <c r="B72" s="33"/>
      <c r="C72" s="33"/>
      <c r="D72" s="34" t="s">
        <v>111</v>
      </c>
      <c r="E72" s="260">
        <f>+E73</f>
        <v>66287623</v>
      </c>
      <c r="F72" s="261">
        <f>+F73</f>
        <v>0</v>
      </c>
      <c r="G72" s="262">
        <f t="shared" si="15"/>
        <v>66287623</v>
      </c>
      <c r="H72" s="262">
        <f>+H73</f>
        <v>1287019</v>
      </c>
      <c r="I72" s="278">
        <f>+I73</f>
        <v>1287019</v>
      </c>
    </row>
    <row r="73" spans="1:9" ht="22.2" customHeight="1" x14ac:dyDescent="0.3">
      <c r="A73" s="37" t="s">
        <v>112</v>
      </c>
      <c r="B73" s="38">
        <v>20</v>
      </c>
      <c r="C73" s="38" t="s">
        <v>27</v>
      </c>
      <c r="D73" s="39" t="s">
        <v>84</v>
      </c>
      <c r="E73" s="266">
        <v>66287623</v>
      </c>
      <c r="F73" s="267">
        <v>0</v>
      </c>
      <c r="G73" s="268">
        <f t="shared" si="15"/>
        <v>66287623</v>
      </c>
      <c r="H73" s="268">
        <v>1287019</v>
      </c>
      <c r="I73" s="269">
        <v>1287019</v>
      </c>
    </row>
    <row r="74" spans="1:9" ht="34.950000000000003" customHeight="1" x14ac:dyDescent="0.3">
      <c r="A74" s="32" t="s">
        <v>113</v>
      </c>
      <c r="B74" s="38"/>
      <c r="C74" s="38"/>
      <c r="D74" s="81" t="s">
        <v>114</v>
      </c>
      <c r="E74" s="260">
        <f>+E75</f>
        <v>280000000</v>
      </c>
      <c r="F74" s="261">
        <f t="shared" ref="E74:F78" si="16">+F75</f>
        <v>0</v>
      </c>
      <c r="G74" s="262">
        <f t="shared" si="15"/>
        <v>280000000</v>
      </c>
      <c r="H74" s="262">
        <f t="shared" ref="H74:I78" si="17">+H75</f>
        <v>0</v>
      </c>
      <c r="I74" s="278">
        <f t="shared" si="17"/>
        <v>0</v>
      </c>
    </row>
    <row r="75" spans="1:9" ht="34.950000000000003" customHeight="1" x14ac:dyDescent="0.3">
      <c r="A75" s="32" t="s">
        <v>115</v>
      </c>
      <c r="B75" s="33"/>
      <c r="C75" s="33"/>
      <c r="D75" s="34" t="s">
        <v>76</v>
      </c>
      <c r="E75" s="260">
        <f t="shared" si="16"/>
        <v>280000000</v>
      </c>
      <c r="F75" s="261">
        <f t="shared" si="16"/>
        <v>0</v>
      </c>
      <c r="G75" s="262">
        <f t="shared" si="15"/>
        <v>280000000</v>
      </c>
      <c r="H75" s="262">
        <f t="shared" si="17"/>
        <v>0</v>
      </c>
      <c r="I75" s="278">
        <f t="shared" si="17"/>
        <v>0</v>
      </c>
    </row>
    <row r="76" spans="1:9" ht="34.950000000000003" customHeight="1" x14ac:dyDescent="0.3">
      <c r="A76" s="32" t="s">
        <v>116</v>
      </c>
      <c r="B76" s="33"/>
      <c r="C76" s="33"/>
      <c r="D76" s="34" t="s">
        <v>117</v>
      </c>
      <c r="E76" s="260">
        <f t="shared" si="16"/>
        <v>280000000</v>
      </c>
      <c r="F76" s="261">
        <f t="shared" si="16"/>
        <v>0</v>
      </c>
      <c r="G76" s="262">
        <f t="shared" si="15"/>
        <v>280000000</v>
      </c>
      <c r="H76" s="262">
        <f t="shared" si="17"/>
        <v>0</v>
      </c>
      <c r="I76" s="278">
        <f t="shared" si="17"/>
        <v>0</v>
      </c>
    </row>
    <row r="77" spans="1:9" ht="34.950000000000003" customHeight="1" x14ac:dyDescent="0.3">
      <c r="A77" s="32" t="s">
        <v>118</v>
      </c>
      <c r="B77" s="38"/>
      <c r="C77" s="38"/>
      <c r="D77" s="34" t="s">
        <v>117</v>
      </c>
      <c r="E77" s="260">
        <f t="shared" si="16"/>
        <v>280000000</v>
      </c>
      <c r="F77" s="261">
        <f t="shared" si="16"/>
        <v>0</v>
      </c>
      <c r="G77" s="262">
        <f t="shared" si="15"/>
        <v>280000000</v>
      </c>
      <c r="H77" s="262">
        <f t="shared" si="17"/>
        <v>0</v>
      </c>
      <c r="I77" s="278">
        <f t="shared" si="17"/>
        <v>0</v>
      </c>
    </row>
    <row r="78" spans="1:9" ht="22.2" customHeight="1" x14ac:dyDescent="0.3">
      <c r="A78" s="32" t="s">
        <v>119</v>
      </c>
      <c r="B78" s="38"/>
      <c r="C78" s="38"/>
      <c r="D78" s="81" t="s">
        <v>120</v>
      </c>
      <c r="E78" s="260">
        <f t="shared" si="16"/>
        <v>280000000</v>
      </c>
      <c r="F78" s="261">
        <f t="shared" si="16"/>
        <v>0</v>
      </c>
      <c r="G78" s="262">
        <f t="shared" si="15"/>
        <v>280000000</v>
      </c>
      <c r="H78" s="262">
        <f t="shared" si="17"/>
        <v>0</v>
      </c>
      <c r="I78" s="278">
        <f t="shared" si="17"/>
        <v>0</v>
      </c>
    </row>
    <row r="79" spans="1:9" ht="22.2" customHeight="1" x14ac:dyDescent="0.3">
      <c r="A79" s="37" t="s">
        <v>121</v>
      </c>
      <c r="B79" s="38">
        <v>21</v>
      </c>
      <c r="C79" s="38" t="s">
        <v>27</v>
      </c>
      <c r="D79" s="39" t="s">
        <v>84</v>
      </c>
      <c r="E79" s="268">
        <v>280000000</v>
      </c>
      <c r="F79" s="267">
        <v>0</v>
      </c>
      <c r="G79" s="268">
        <f t="shared" si="15"/>
        <v>280000000</v>
      </c>
      <c r="H79" s="268">
        <v>0</v>
      </c>
      <c r="I79" s="286">
        <v>0</v>
      </c>
    </row>
    <row r="80" spans="1:9" ht="34.950000000000003" customHeight="1" x14ac:dyDescent="0.3">
      <c r="A80" s="287" t="s">
        <v>127</v>
      </c>
      <c r="B80" s="38"/>
      <c r="C80" s="38"/>
      <c r="D80" s="34" t="s">
        <v>128</v>
      </c>
      <c r="E80" s="288">
        <f>+E81</f>
        <v>4042547696.6099997</v>
      </c>
      <c r="F80" s="288">
        <f t="shared" ref="F80:I80" si="18">+F81</f>
        <v>0</v>
      </c>
      <c r="G80" s="288">
        <f t="shared" si="18"/>
        <v>4042547696.6099997</v>
      </c>
      <c r="H80" s="288">
        <f t="shared" si="18"/>
        <v>1222394201.05</v>
      </c>
      <c r="I80" s="289">
        <f t="shared" si="18"/>
        <v>1222394201.05</v>
      </c>
    </row>
    <row r="81" spans="1:9" ht="34.950000000000003" customHeight="1" x14ac:dyDescent="0.3">
      <c r="A81" s="32" t="s">
        <v>129</v>
      </c>
      <c r="B81" s="38"/>
      <c r="C81" s="38"/>
      <c r="D81" s="81" t="s">
        <v>76</v>
      </c>
      <c r="E81" s="288">
        <f>+E82+E93+E97</f>
        <v>4042547696.6099997</v>
      </c>
      <c r="F81" s="288">
        <f t="shared" ref="F81:I81" si="19">+F82+F93+F97</f>
        <v>0</v>
      </c>
      <c r="G81" s="288">
        <f t="shared" si="19"/>
        <v>4042547696.6099997</v>
      </c>
      <c r="H81" s="288">
        <f t="shared" si="19"/>
        <v>1222394201.05</v>
      </c>
      <c r="I81" s="289">
        <f t="shared" si="19"/>
        <v>1222394201.05</v>
      </c>
    </row>
    <row r="82" spans="1:9" ht="47.4" customHeight="1" x14ac:dyDescent="0.3">
      <c r="A82" s="32" t="s">
        <v>136</v>
      </c>
      <c r="B82" s="38"/>
      <c r="C82" s="38"/>
      <c r="D82" s="34" t="s">
        <v>137</v>
      </c>
      <c r="E82" s="288">
        <f>+E83</f>
        <v>2593290937</v>
      </c>
      <c r="F82" s="288">
        <f t="shared" ref="F82:I84" si="20">+F83</f>
        <v>0</v>
      </c>
      <c r="G82" s="288">
        <f t="shared" si="20"/>
        <v>2593290937</v>
      </c>
      <c r="H82" s="288">
        <f t="shared" si="20"/>
        <v>3351040</v>
      </c>
      <c r="I82" s="289">
        <f t="shared" si="20"/>
        <v>3351040</v>
      </c>
    </row>
    <row r="83" spans="1:9" ht="52.95" customHeight="1" x14ac:dyDescent="0.3">
      <c r="A83" s="32" t="s">
        <v>138</v>
      </c>
      <c r="B83" s="38"/>
      <c r="C83" s="38"/>
      <c r="D83" s="34" t="s">
        <v>137</v>
      </c>
      <c r="E83" s="288">
        <f>+E84</f>
        <v>2593290937</v>
      </c>
      <c r="F83" s="288">
        <f t="shared" si="20"/>
        <v>0</v>
      </c>
      <c r="G83" s="288">
        <f t="shared" si="20"/>
        <v>2593290937</v>
      </c>
      <c r="H83" s="288">
        <f t="shared" si="20"/>
        <v>3351040</v>
      </c>
      <c r="I83" s="289">
        <f t="shared" si="20"/>
        <v>3351040</v>
      </c>
    </row>
    <row r="84" spans="1:9" ht="22.2" customHeight="1" x14ac:dyDescent="0.3">
      <c r="A84" s="32" t="s">
        <v>139</v>
      </c>
      <c r="B84" s="38"/>
      <c r="C84" s="38"/>
      <c r="D84" s="34" t="s">
        <v>140</v>
      </c>
      <c r="E84" s="288">
        <f>+E85</f>
        <v>2593290937</v>
      </c>
      <c r="F84" s="288">
        <f t="shared" si="20"/>
        <v>0</v>
      </c>
      <c r="G84" s="288">
        <f t="shared" si="20"/>
        <v>2593290937</v>
      </c>
      <c r="H84" s="288">
        <f t="shared" si="20"/>
        <v>3351040</v>
      </c>
      <c r="I84" s="289">
        <f t="shared" si="20"/>
        <v>3351040</v>
      </c>
    </row>
    <row r="85" spans="1:9" ht="22.2" customHeight="1" thickBot="1" x14ac:dyDescent="0.35">
      <c r="A85" s="47" t="s">
        <v>141</v>
      </c>
      <c r="B85" s="48">
        <v>20</v>
      </c>
      <c r="C85" s="48" t="s">
        <v>27</v>
      </c>
      <c r="D85" s="49" t="s">
        <v>84</v>
      </c>
      <c r="E85" s="290">
        <v>2593290937</v>
      </c>
      <c r="F85" s="272">
        <v>0</v>
      </c>
      <c r="G85" s="290">
        <f t="shared" si="15"/>
        <v>2593290937</v>
      </c>
      <c r="H85" s="272">
        <v>3351040</v>
      </c>
      <c r="I85" s="291">
        <v>3351040</v>
      </c>
    </row>
    <row r="86" spans="1:9" ht="11.4" customHeight="1" x14ac:dyDescent="0.3">
      <c r="A86" s="292"/>
      <c r="B86" s="236"/>
      <c r="C86" s="236"/>
      <c r="D86" s="293"/>
      <c r="E86" s="294"/>
      <c r="F86" s="295"/>
      <c r="G86" s="295"/>
      <c r="H86" s="295"/>
      <c r="I86" s="296"/>
    </row>
    <row r="87" spans="1:9" s="241" customFormat="1" ht="17.399999999999999" x14ac:dyDescent="0.3">
      <c r="A87" s="321" t="s">
        <v>0</v>
      </c>
      <c r="B87" s="322"/>
      <c r="C87" s="322"/>
      <c r="D87" s="322"/>
      <c r="E87" s="322"/>
      <c r="F87" s="322"/>
      <c r="G87" s="322"/>
      <c r="H87" s="322"/>
      <c r="I87" s="323"/>
    </row>
    <row r="88" spans="1:9" s="241" customFormat="1" ht="17.399999999999999" x14ac:dyDescent="0.3">
      <c r="A88" s="321" t="s">
        <v>477</v>
      </c>
      <c r="B88" s="322"/>
      <c r="C88" s="322"/>
      <c r="D88" s="322"/>
      <c r="E88" s="322"/>
      <c r="F88" s="322"/>
      <c r="G88" s="322"/>
      <c r="H88" s="322"/>
      <c r="I88" s="323"/>
    </row>
    <row r="89" spans="1:9" ht="2.4" customHeight="1" x14ac:dyDescent="0.3">
      <c r="A89" s="7"/>
      <c r="I89" s="6"/>
    </row>
    <row r="90" spans="1:9" x14ac:dyDescent="0.3">
      <c r="A90" s="2" t="s">
        <v>2</v>
      </c>
      <c r="E90" s="279"/>
      <c r="I90" s="6"/>
    </row>
    <row r="91" spans="1:9" ht="15" thickBot="1" x14ac:dyDescent="0.35">
      <c r="A91" s="9" t="s">
        <v>3</v>
      </c>
      <c r="B91" s="10"/>
      <c r="C91" s="10"/>
      <c r="D91" s="11" t="s">
        <v>4</v>
      </c>
      <c r="E91" s="11"/>
      <c r="F91" s="243"/>
      <c r="G91" s="87" t="str">
        <f>G48</f>
        <v>MES:</v>
      </c>
      <c r="H91" s="87" t="str">
        <f>H68</f>
        <v>ENERO</v>
      </c>
      <c r="I91" s="89" t="str">
        <f>I48</f>
        <v>VIGENCIA:2020</v>
      </c>
    </row>
    <row r="92" spans="1:9" ht="58.2" thickBot="1" x14ac:dyDescent="0.35">
      <c r="A92" s="244" t="s">
        <v>479</v>
      </c>
      <c r="B92" s="245" t="s">
        <v>9</v>
      </c>
      <c r="C92" s="245" t="s">
        <v>10</v>
      </c>
      <c r="D92" s="245" t="s">
        <v>11</v>
      </c>
      <c r="E92" s="246" t="s">
        <v>490</v>
      </c>
      <c r="F92" s="247" t="s">
        <v>480</v>
      </c>
      <c r="G92" s="246" t="s">
        <v>491</v>
      </c>
      <c r="H92" s="246" t="s">
        <v>481</v>
      </c>
      <c r="I92" s="248" t="s">
        <v>482</v>
      </c>
    </row>
    <row r="93" spans="1:9" ht="34.950000000000003" customHeight="1" x14ac:dyDescent="0.3">
      <c r="A93" s="120" t="s">
        <v>142</v>
      </c>
      <c r="B93" s="56"/>
      <c r="C93" s="56"/>
      <c r="D93" s="57" t="s">
        <v>143</v>
      </c>
      <c r="E93" s="297">
        <f>+E94</f>
        <v>1259987699.0999999</v>
      </c>
      <c r="F93" s="297">
        <f t="shared" ref="F93:I95" si="21">+F94</f>
        <v>0</v>
      </c>
      <c r="G93" s="297">
        <f t="shared" ref="G93:G96" si="22">+E93-F93</f>
        <v>1259987699.0999999</v>
      </c>
      <c r="H93" s="298">
        <f t="shared" ref="H93:I94" si="23">+H94</f>
        <v>1219043161.05</v>
      </c>
      <c r="I93" s="299">
        <f t="shared" si="23"/>
        <v>1219043161.05</v>
      </c>
    </row>
    <row r="94" spans="1:9" ht="34.950000000000003" customHeight="1" x14ac:dyDescent="0.3">
      <c r="A94" s="126" t="s">
        <v>144</v>
      </c>
      <c r="B94" s="38"/>
      <c r="C94" s="38"/>
      <c r="D94" s="34" t="s">
        <v>143</v>
      </c>
      <c r="E94" s="288">
        <f>+E95</f>
        <v>1259987699.0999999</v>
      </c>
      <c r="F94" s="288">
        <f t="shared" si="21"/>
        <v>0</v>
      </c>
      <c r="G94" s="288">
        <f t="shared" si="21"/>
        <v>1259987699.0999999</v>
      </c>
      <c r="H94" s="289">
        <f t="shared" si="23"/>
        <v>1219043161.05</v>
      </c>
      <c r="I94" s="300">
        <f t="shared" si="23"/>
        <v>1219043161.05</v>
      </c>
    </row>
    <row r="95" spans="1:9" ht="22.2" customHeight="1" x14ac:dyDescent="0.3">
      <c r="A95" s="32" t="s">
        <v>147</v>
      </c>
      <c r="B95" s="38"/>
      <c r="C95" s="38"/>
      <c r="D95" s="34" t="s">
        <v>148</v>
      </c>
      <c r="E95" s="288">
        <f>+E96</f>
        <v>1259987699.0999999</v>
      </c>
      <c r="F95" s="288">
        <f t="shared" si="21"/>
        <v>0</v>
      </c>
      <c r="G95" s="288">
        <f t="shared" si="21"/>
        <v>1259987699.0999999</v>
      </c>
      <c r="H95" s="289">
        <f t="shared" si="21"/>
        <v>1219043161.05</v>
      </c>
      <c r="I95" s="300">
        <f t="shared" si="21"/>
        <v>1219043161.05</v>
      </c>
    </row>
    <row r="96" spans="1:9" ht="22.2" customHeight="1" x14ac:dyDescent="0.3">
      <c r="A96" s="37" t="s">
        <v>149</v>
      </c>
      <c r="B96" s="38">
        <v>20</v>
      </c>
      <c r="C96" s="38" t="s">
        <v>27</v>
      </c>
      <c r="D96" s="39" t="s">
        <v>84</v>
      </c>
      <c r="E96" s="268">
        <v>1259987699.0999999</v>
      </c>
      <c r="F96" s="268">
        <v>0</v>
      </c>
      <c r="G96" s="268">
        <f t="shared" si="22"/>
        <v>1259987699.0999999</v>
      </c>
      <c r="H96" s="269">
        <v>1219043161.05</v>
      </c>
      <c r="I96" s="301">
        <v>1219043161.05</v>
      </c>
    </row>
    <row r="97" spans="1:9" ht="50.4" customHeight="1" x14ac:dyDescent="0.3">
      <c r="A97" s="126" t="s">
        <v>150</v>
      </c>
      <c r="B97" s="38"/>
      <c r="C97" s="38"/>
      <c r="D97" s="34" t="s">
        <v>484</v>
      </c>
      <c r="E97" s="288">
        <f>+E98</f>
        <v>189269060.50999999</v>
      </c>
      <c r="F97" s="288">
        <f t="shared" ref="F97:I99" si="24">+F98</f>
        <v>0</v>
      </c>
      <c r="G97" s="288">
        <f t="shared" si="24"/>
        <v>189269060.50999999</v>
      </c>
      <c r="H97" s="289">
        <f t="shared" si="24"/>
        <v>0</v>
      </c>
      <c r="I97" s="300">
        <f t="shared" si="24"/>
        <v>0</v>
      </c>
    </row>
    <row r="98" spans="1:9" ht="50.4" customHeight="1" x14ac:dyDescent="0.3">
      <c r="A98" s="126" t="s">
        <v>152</v>
      </c>
      <c r="B98" s="38"/>
      <c r="C98" s="38"/>
      <c r="D98" s="34" t="s">
        <v>484</v>
      </c>
      <c r="E98" s="288">
        <f>+E99</f>
        <v>189269060.50999999</v>
      </c>
      <c r="F98" s="288">
        <f t="shared" si="24"/>
        <v>0</v>
      </c>
      <c r="G98" s="288">
        <f t="shared" si="24"/>
        <v>189269060.50999999</v>
      </c>
      <c r="H98" s="289">
        <f t="shared" si="24"/>
        <v>0</v>
      </c>
      <c r="I98" s="300">
        <f t="shared" si="24"/>
        <v>0</v>
      </c>
    </row>
    <row r="99" spans="1:9" ht="22.2" customHeight="1" x14ac:dyDescent="0.3">
      <c r="A99" s="32" t="s">
        <v>153</v>
      </c>
      <c r="B99" s="38"/>
      <c r="C99" s="38"/>
      <c r="D99" s="34" t="s">
        <v>154</v>
      </c>
      <c r="E99" s="288">
        <f>+E100</f>
        <v>189269060.50999999</v>
      </c>
      <c r="F99" s="288">
        <f t="shared" si="24"/>
        <v>0</v>
      </c>
      <c r="G99" s="288">
        <f t="shared" si="24"/>
        <v>189269060.50999999</v>
      </c>
      <c r="H99" s="289">
        <f t="shared" si="24"/>
        <v>0</v>
      </c>
      <c r="I99" s="300">
        <f t="shared" si="24"/>
        <v>0</v>
      </c>
    </row>
    <row r="100" spans="1:9" ht="22.2" customHeight="1" thickBot="1" x14ac:dyDescent="0.35">
      <c r="A100" s="58" t="s">
        <v>155</v>
      </c>
      <c r="B100" s="59">
        <v>20</v>
      </c>
      <c r="C100" s="38" t="s">
        <v>27</v>
      </c>
      <c r="D100" s="60" t="s">
        <v>84</v>
      </c>
      <c r="E100" s="302">
        <v>189269060.50999999</v>
      </c>
      <c r="F100" s="302">
        <v>0</v>
      </c>
      <c r="G100" s="302">
        <f t="shared" ref="G100" si="25">+E100-F100</f>
        <v>189269060.50999999</v>
      </c>
      <c r="H100" s="303">
        <v>0</v>
      </c>
      <c r="I100" s="304">
        <v>0</v>
      </c>
    </row>
    <row r="101" spans="1:9" ht="23.4" customHeight="1" thickBot="1" x14ac:dyDescent="0.35">
      <c r="A101" s="325" t="s">
        <v>485</v>
      </c>
      <c r="B101" s="326"/>
      <c r="C101" s="326"/>
      <c r="D101" s="326"/>
      <c r="E101" s="305">
        <f>+E8+E31</f>
        <v>29282637786.389999</v>
      </c>
      <c r="F101" s="306">
        <f>+F8+F31</f>
        <v>0</v>
      </c>
      <c r="G101" s="305">
        <f>+G8+G31</f>
        <v>29282637786.389999</v>
      </c>
      <c r="H101" s="307">
        <f>+H8+H31</f>
        <v>7245734112.8299999</v>
      </c>
      <c r="I101" s="308">
        <f>+I8+I31</f>
        <v>7245734112.8299999</v>
      </c>
    </row>
    <row r="102" spans="1:9" x14ac:dyDescent="0.3">
      <c r="A102" s="7"/>
      <c r="I102" s="6"/>
    </row>
    <row r="103" spans="1:9" x14ac:dyDescent="0.3">
      <c r="A103" s="7"/>
      <c r="I103" s="6"/>
    </row>
    <row r="104" spans="1:9" x14ac:dyDescent="0.3">
      <c r="A104" s="7"/>
      <c r="I104" s="6"/>
    </row>
    <row r="105" spans="1:9" x14ac:dyDescent="0.3">
      <c r="A105" s="7"/>
      <c r="I105" s="6"/>
    </row>
    <row r="106" spans="1:9" x14ac:dyDescent="0.3">
      <c r="A106" s="7"/>
      <c r="I106" s="6"/>
    </row>
    <row r="107" spans="1:9" x14ac:dyDescent="0.3">
      <c r="A107" s="7"/>
      <c r="I107" s="6"/>
    </row>
    <row r="108" spans="1:9" x14ac:dyDescent="0.3">
      <c r="A108" s="7"/>
      <c r="I108" s="6"/>
    </row>
    <row r="109" spans="1:9" x14ac:dyDescent="0.3">
      <c r="A109" s="7"/>
      <c r="I109" s="6"/>
    </row>
    <row r="110" spans="1:9" x14ac:dyDescent="0.3">
      <c r="A110" s="7" t="s">
        <v>157</v>
      </c>
      <c r="F110" s="4"/>
      <c r="G110" s="4" t="s">
        <v>158</v>
      </c>
      <c r="I110" s="6"/>
    </row>
    <row r="111" spans="1:9" x14ac:dyDescent="0.3">
      <c r="A111" s="2" t="s">
        <v>159</v>
      </c>
      <c r="F111" s="19"/>
      <c r="G111" s="19" t="s">
        <v>160</v>
      </c>
      <c r="I111" s="6"/>
    </row>
    <row r="112" spans="1:9" x14ac:dyDescent="0.3">
      <c r="A112" s="2" t="s">
        <v>161</v>
      </c>
      <c r="F112" s="97"/>
      <c r="G112" s="97" t="s">
        <v>162</v>
      </c>
      <c r="I112" s="6"/>
    </row>
    <row r="113" spans="1:9" x14ac:dyDescent="0.3">
      <c r="A113" s="2"/>
      <c r="F113" s="97"/>
      <c r="G113" s="97"/>
      <c r="I113" s="6"/>
    </row>
    <row r="114" spans="1:9" x14ac:dyDescent="0.3">
      <c r="A114" s="2"/>
      <c r="F114" s="97"/>
      <c r="G114" s="97"/>
      <c r="I114" s="6"/>
    </row>
    <row r="115" spans="1:9" x14ac:dyDescent="0.3">
      <c r="A115" s="7"/>
      <c r="E115" s="97"/>
      <c r="F115" s="98"/>
      <c r="G115" s="97"/>
      <c r="I115" s="6"/>
    </row>
    <row r="116" spans="1:9" x14ac:dyDescent="0.3">
      <c r="A116" s="7"/>
      <c r="B116" s="324" t="s">
        <v>486</v>
      </c>
      <c r="C116" s="324"/>
      <c r="D116" s="324"/>
      <c r="E116" s="19" t="s">
        <v>164</v>
      </c>
      <c r="F116" s="19"/>
      <c r="G116" s="97"/>
      <c r="H116" s="19" t="s">
        <v>487</v>
      </c>
      <c r="I116" s="95"/>
    </row>
    <row r="117" spans="1:9" x14ac:dyDescent="0.3">
      <c r="A117" s="2"/>
      <c r="B117" s="324" t="s">
        <v>472</v>
      </c>
      <c r="C117" s="324"/>
      <c r="D117" s="324"/>
      <c r="E117" s="19" t="s">
        <v>166</v>
      </c>
      <c r="F117" s="19"/>
      <c r="G117" s="19"/>
      <c r="H117" s="97" t="s">
        <v>488</v>
      </c>
      <c r="I117" s="309"/>
    </row>
    <row r="118" spans="1:9" x14ac:dyDescent="0.3">
      <c r="A118" s="7"/>
      <c r="B118" s="19" t="s">
        <v>489</v>
      </c>
      <c r="C118" s="19"/>
      <c r="D118" s="310"/>
      <c r="E118" s="19" t="s">
        <v>169</v>
      </c>
      <c r="F118" s="19"/>
      <c r="G118" s="97"/>
      <c r="H118" s="19" t="s">
        <v>476</v>
      </c>
      <c r="I118" s="95"/>
    </row>
    <row r="119" spans="1:9" x14ac:dyDescent="0.3">
      <c r="A119" s="7"/>
      <c r="I119" s="6"/>
    </row>
    <row r="120" spans="1:9" x14ac:dyDescent="0.3">
      <c r="A120" s="7"/>
      <c r="I120" s="6"/>
    </row>
    <row r="121" spans="1:9" ht="15" thickBot="1" x14ac:dyDescent="0.35">
      <c r="A121" s="9"/>
      <c r="B121" s="10"/>
      <c r="C121" s="10"/>
      <c r="D121" s="11"/>
      <c r="E121" s="11"/>
      <c r="F121" s="243"/>
      <c r="G121" s="87"/>
      <c r="H121" s="87"/>
      <c r="I121" s="89"/>
    </row>
  </sheetData>
  <mergeCells count="13">
    <mergeCell ref="B117:D117"/>
    <mergeCell ref="A64:I64"/>
    <mergeCell ref="A65:I65"/>
    <mergeCell ref="A87:I87"/>
    <mergeCell ref="A88:I88"/>
    <mergeCell ref="A101:D101"/>
    <mergeCell ref="B116:D116"/>
    <mergeCell ref="A44:I44"/>
    <mergeCell ref="A2:I2"/>
    <mergeCell ref="A3:I3"/>
    <mergeCell ref="A24:I24"/>
    <mergeCell ref="A25:I25"/>
    <mergeCell ref="A43:I43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4" manualBreakCount="4">
    <brk id="20" max="12" man="1"/>
    <brk id="41" max="12" man="1"/>
    <brk id="62" max="12" man="1"/>
    <brk id="8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7E45A-0CA4-47CF-899E-4560EA71F888}">
  <dimension ref="A1:H127"/>
  <sheetViews>
    <sheetView topLeftCell="A89" zoomScale="99" zoomScaleNormal="99" workbookViewId="0">
      <selection activeCell="H101" sqref="H101"/>
    </sheetView>
  </sheetViews>
  <sheetFormatPr baseColWidth="10" defaultColWidth="11.44140625" defaultRowHeight="14.4" x14ac:dyDescent="0.3"/>
  <cols>
    <col min="1" max="1" width="29.5546875" style="1" customWidth="1"/>
    <col min="2" max="2" width="9.88671875" style="3" customWidth="1"/>
    <col min="3" max="3" width="13.44140625" style="3" customWidth="1"/>
    <col min="4" max="4" width="46.5546875" style="1" customWidth="1"/>
    <col min="5" max="5" width="20.77734375" style="4" customWidth="1"/>
    <col min="6" max="6" width="20.77734375" style="5" customWidth="1"/>
    <col min="7" max="8" width="20.77734375" style="4" customWidth="1"/>
    <col min="9" max="9" width="4.44140625" style="1" customWidth="1"/>
    <col min="10" max="10" width="17.44140625" style="1" customWidth="1"/>
    <col min="11" max="252" width="11.44140625" style="1"/>
    <col min="253" max="253" width="20.33203125" style="1" customWidth="1"/>
    <col min="254" max="254" width="7.33203125" style="1" customWidth="1"/>
    <col min="255" max="255" width="51.44140625" style="1" customWidth="1"/>
    <col min="256" max="256" width="23.44140625" style="1" customWidth="1"/>
    <col min="257" max="257" width="19.44140625" style="1" customWidth="1"/>
    <col min="258" max="258" width="20" style="1" customWidth="1"/>
    <col min="259" max="259" width="25.109375" style="1" customWidth="1"/>
    <col min="260" max="260" width="4.44140625" style="1" customWidth="1"/>
    <col min="261" max="261" width="18.88671875" style="1" customWidth="1"/>
    <col min="262" max="262" width="19.33203125" style="1" customWidth="1"/>
    <col min="263" max="263" width="14.44140625" style="1" customWidth="1"/>
    <col min="264" max="264" width="18.44140625" style="1" customWidth="1"/>
    <col min="265" max="265" width="11.44140625" style="1"/>
    <col min="266" max="266" width="17.44140625" style="1" customWidth="1"/>
    <col min="267" max="508" width="11.44140625" style="1"/>
    <col min="509" max="509" width="20.33203125" style="1" customWidth="1"/>
    <col min="510" max="510" width="7.33203125" style="1" customWidth="1"/>
    <col min="511" max="511" width="51.44140625" style="1" customWidth="1"/>
    <col min="512" max="512" width="23.44140625" style="1" customWidth="1"/>
    <col min="513" max="513" width="19.44140625" style="1" customWidth="1"/>
    <col min="514" max="514" width="20" style="1" customWidth="1"/>
    <col min="515" max="515" width="25.109375" style="1" customWidth="1"/>
    <col min="516" max="516" width="4.44140625" style="1" customWidth="1"/>
    <col min="517" max="517" width="18.88671875" style="1" customWidth="1"/>
    <col min="518" max="518" width="19.33203125" style="1" customWidth="1"/>
    <col min="519" max="519" width="14.44140625" style="1" customWidth="1"/>
    <col min="520" max="520" width="18.44140625" style="1" customWidth="1"/>
    <col min="521" max="521" width="11.44140625" style="1"/>
    <col min="522" max="522" width="17.44140625" style="1" customWidth="1"/>
    <col min="523" max="764" width="11.44140625" style="1"/>
    <col min="765" max="765" width="20.33203125" style="1" customWidth="1"/>
    <col min="766" max="766" width="7.33203125" style="1" customWidth="1"/>
    <col min="767" max="767" width="51.44140625" style="1" customWidth="1"/>
    <col min="768" max="768" width="23.44140625" style="1" customWidth="1"/>
    <col min="769" max="769" width="19.44140625" style="1" customWidth="1"/>
    <col min="770" max="770" width="20" style="1" customWidth="1"/>
    <col min="771" max="771" width="25.109375" style="1" customWidth="1"/>
    <col min="772" max="772" width="4.44140625" style="1" customWidth="1"/>
    <col min="773" max="773" width="18.88671875" style="1" customWidth="1"/>
    <col min="774" max="774" width="19.33203125" style="1" customWidth="1"/>
    <col min="775" max="775" width="14.44140625" style="1" customWidth="1"/>
    <col min="776" max="776" width="18.44140625" style="1" customWidth="1"/>
    <col min="777" max="777" width="11.44140625" style="1"/>
    <col min="778" max="778" width="17.44140625" style="1" customWidth="1"/>
    <col min="779" max="1020" width="11.44140625" style="1"/>
    <col min="1021" max="1021" width="20.33203125" style="1" customWidth="1"/>
    <col min="1022" max="1022" width="7.33203125" style="1" customWidth="1"/>
    <col min="1023" max="1023" width="51.44140625" style="1" customWidth="1"/>
    <col min="1024" max="1024" width="23.44140625" style="1" customWidth="1"/>
    <col min="1025" max="1025" width="19.44140625" style="1" customWidth="1"/>
    <col min="1026" max="1026" width="20" style="1" customWidth="1"/>
    <col min="1027" max="1027" width="25.109375" style="1" customWidth="1"/>
    <col min="1028" max="1028" width="4.44140625" style="1" customWidth="1"/>
    <col min="1029" max="1029" width="18.88671875" style="1" customWidth="1"/>
    <col min="1030" max="1030" width="19.33203125" style="1" customWidth="1"/>
    <col min="1031" max="1031" width="14.44140625" style="1" customWidth="1"/>
    <col min="1032" max="1032" width="18.44140625" style="1" customWidth="1"/>
    <col min="1033" max="1033" width="11.44140625" style="1"/>
    <col min="1034" max="1034" width="17.44140625" style="1" customWidth="1"/>
    <col min="1035" max="1276" width="11.44140625" style="1"/>
    <col min="1277" max="1277" width="20.33203125" style="1" customWidth="1"/>
    <col min="1278" max="1278" width="7.33203125" style="1" customWidth="1"/>
    <col min="1279" max="1279" width="51.44140625" style="1" customWidth="1"/>
    <col min="1280" max="1280" width="23.44140625" style="1" customWidth="1"/>
    <col min="1281" max="1281" width="19.44140625" style="1" customWidth="1"/>
    <col min="1282" max="1282" width="20" style="1" customWidth="1"/>
    <col min="1283" max="1283" width="25.109375" style="1" customWidth="1"/>
    <col min="1284" max="1284" width="4.44140625" style="1" customWidth="1"/>
    <col min="1285" max="1285" width="18.88671875" style="1" customWidth="1"/>
    <col min="1286" max="1286" width="19.33203125" style="1" customWidth="1"/>
    <col min="1287" max="1287" width="14.44140625" style="1" customWidth="1"/>
    <col min="1288" max="1288" width="18.44140625" style="1" customWidth="1"/>
    <col min="1289" max="1289" width="11.44140625" style="1"/>
    <col min="1290" max="1290" width="17.44140625" style="1" customWidth="1"/>
    <col min="1291" max="1532" width="11.44140625" style="1"/>
    <col min="1533" max="1533" width="20.33203125" style="1" customWidth="1"/>
    <col min="1534" max="1534" width="7.33203125" style="1" customWidth="1"/>
    <col min="1535" max="1535" width="51.44140625" style="1" customWidth="1"/>
    <col min="1536" max="1536" width="23.44140625" style="1" customWidth="1"/>
    <col min="1537" max="1537" width="19.44140625" style="1" customWidth="1"/>
    <col min="1538" max="1538" width="20" style="1" customWidth="1"/>
    <col min="1539" max="1539" width="25.109375" style="1" customWidth="1"/>
    <col min="1540" max="1540" width="4.44140625" style="1" customWidth="1"/>
    <col min="1541" max="1541" width="18.88671875" style="1" customWidth="1"/>
    <col min="1542" max="1542" width="19.33203125" style="1" customWidth="1"/>
    <col min="1543" max="1543" width="14.44140625" style="1" customWidth="1"/>
    <col min="1544" max="1544" width="18.44140625" style="1" customWidth="1"/>
    <col min="1545" max="1545" width="11.44140625" style="1"/>
    <col min="1546" max="1546" width="17.44140625" style="1" customWidth="1"/>
    <col min="1547" max="1788" width="11.44140625" style="1"/>
    <col min="1789" max="1789" width="20.33203125" style="1" customWidth="1"/>
    <col min="1790" max="1790" width="7.33203125" style="1" customWidth="1"/>
    <col min="1791" max="1791" width="51.44140625" style="1" customWidth="1"/>
    <col min="1792" max="1792" width="23.44140625" style="1" customWidth="1"/>
    <col min="1793" max="1793" width="19.44140625" style="1" customWidth="1"/>
    <col min="1794" max="1794" width="20" style="1" customWidth="1"/>
    <col min="1795" max="1795" width="25.109375" style="1" customWidth="1"/>
    <col min="1796" max="1796" width="4.44140625" style="1" customWidth="1"/>
    <col min="1797" max="1797" width="18.88671875" style="1" customWidth="1"/>
    <col min="1798" max="1798" width="19.33203125" style="1" customWidth="1"/>
    <col min="1799" max="1799" width="14.44140625" style="1" customWidth="1"/>
    <col min="1800" max="1800" width="18.44140625" style="1" customWidth="1"/>
    <col min="1801" max="1801" width="11.44140625" style="1"/>
    <col min="1802" max="1802" width="17.44140625" style="1" customWidth="1"/>
    <col min="1803" max="2044" width="11.44140625" style="1"/>
    <col min="2045" max="2045" width="20.33203125" style="1" customWidth="1"/>
    <col min="2046" max="2046" width="7.33203125" style="1" customWidth="1"/>
    <col min="2047" max="2047" width="51.44140625" style="1" customWidth="1"/>
    <col min="2048" max="2048" width="23.44140625" style="1" customWidth="1"/>
    <col min="2049" max="2049" width="19.44140625" style="1" customWidth="1"/>
    <col min="2050" max="2050" width="20" style="1" customWidth="1"/>
    <col min="2051" max="2051" width="25.109375" style="1" customWidth="1"/>
    <col min="2052" max="2052" width="4.44140625" style="1" customWidth="1"/>
    <col min="2053" max="2053" width="18.88671875" style="1" customWidth="1"/>
    <col min="2054" max="2054" width="19.33203125" style="1" customWidth="1"/>
    <col min="2055" max="2055" width="14.44140625" style="1" customWidth="1"/>
    <col min="2056" max="2056" width="18.44140625" style="1" customWidth="1"/>
    <col min="2057" max="2057" width="11.44140625" style="1"/>
    <col min="2058" max="2058" width="17.44140625" style="1" customWidth="1"/>
    <col min="2059" max="2300" width="11.44140625" style="1"/>
    <col min="2301" max="2301" width="20.33203125" style="1" customWidth="1"/>
    <col min="2302" max="2302" width="7.33203125" style="1" customWidth="1"/>
    <col min="2303" max="2303" width="51.44140625" style="1" customWidth="1"/>
    <col min="2304" max="2304" width="23.44140625" style="1" customWidth="1"/>
    <col min="2305" max="2305" width="19.44140625" style="1" customWidth="1"/>
    <col min="2306" max="2306" width="20" style="1" customWidth="1"/>
    <col min="2307" max="2307" width="25.109375" style="1" customWidth="1"/>
    <col min="2308" max="2308" width="4.44140625" style="1" customWidth="1"/>
    <col min="2309" max="2309" width="18.88671875" style="1" customWidth="1"/>
    <col min="2310" max="2310" width="19.33203125" style="1" customWidth="1"/>
    <col min="2311" max="2311" width="14.44140625" style="1" customWidth="1"/>
    <col min="2312" max="2312" width="18.44140625" style="1" customWidth="1"/>
    <col min="2313" max="2313" width="11.44140625" style="1"/>
    <col min="2314" max="2314" width="17.44140625" style="1" customWidth="1"/>
    <col min="2315" max="2556" width="11.44140625" style="1"/>
    <col min="2557" max="2557" width="20.33203125" style="1" customWidth="1"/>
    <col min="2558" max="2558" width="7.33203125" style="1" customWidth="1"/>
    <col min="2559" max="2559" width="51.44140625" style="1" customWidth="1"/>
    <col min="2560" max="2560" width="23.44140625" style="1" customWidth="1"/>
    <col min="2561" max="2561" width="19.44140625" style="1" customWidth="1"/>
    <col min="2562" max="2562" width="20" style="1" customWidth="1"/>
    <col min="2563" max="2563" width="25.109375" style="1" customWidth="1"/>
    <col min="2564" max="2564" width="4.44140625" style="1" customWidth="1"/>
    <col min="2565" max="2565" width="18.88671875" style="1" customWidth="1"/>
    <col min="2566" max="2566" width="19.33203125" style="1" customWidth="1"/>
    <col min="2567" max="2567" width="14.44140625" style="1" customWidth="1"/>
    <col min="2568" max="2568" width="18.44140625" style="1" customWidth="1"/>
    <col min="2569" max="2569" width="11.44140625" style="1"/>
    <col min="2570" max="2570" width="17.44140625" style="1" customWidth="1"/>
    <col min="2571" max="2812" width="11.44140625" style="1"/>
    <col min="2813" max="2813" width="20.33203125" style="1" customWidth="1"/>
    <col min="2814" max="2814" width="7.33203125" style="1" customWidth="1"/>
    <col min="2815" max="2815" width="51.44140625" style="1" customWidth="1"/>
    <col min="2816" max="2816" width="23.44140625" style="1" customWidth="1"/>
    <col min="2817" max="2817" width="19.44140625" style="1" customWidth="1"/>
    <col min="2818" max="2818" width="20" style="1" customWidth="1"/>
    <col min="2819" max="2819" width="25.109375" style="1" customWidth="1"/>
    <col min="2820" max="2820" width="4.44140625" style="1" customWidth="1"/>
    <col min="2821" max="2821" width="18.88671875" style="1" customWidth="1"/>
    <col min="2822" max="2822" width="19.33203125" style="1" customWidth="1"/>
    <col min="2823" max="2823" width="14.44140625" style="1" customWidth="1"/>
    <col min="2824" max="2824" width="18.44140625" style="1" customWidth="1"/>
    <col min="2825" max="2825" width="11.44140625" style="1"/>
    <col min="2826" max="2826" width="17.44140625" style="1" customWidth="1"/>
    <col min="2827" max="3068" width="11.44140625" style="1"/>
    <col min="3069" max="3069" width="20.33203125" style="1" customWidth="1"/>
    <col min="3070" max="3070" width="7.33203125" style="1" customWidth="1"/>
    <col min="3071" max="3071" width="51.44140625" style="1" customWidth="1"/>
    <col min="3072" max="3072" width="23.44140625" style="1" customWidth="1"/>
    <col min="3073" max="3073" width="19.44140625" style="1" customWidth="1"/>
    <col min="3074" max="3074" width="20" style="1" customWidth="1"/>
    <col min="3075" max="3075" width="25.109375" style="1" customWidth="1"/>
    <col min="3076" max="3076" width="4.44140625" style="1" customWidth="1"/>
    <col min="3077" max="3077" width="18.88671875" style="1" customWidth="1"/>
    <col min="3078" max="3078" width="19.33203125" style="1" customWidth="1"/>
    <col min="3079" max="3079" width="14.44140625" style="1" customWidth="1"/>
    <col min="3080" max="3080" width="18.44140625" style="1" customWidth="1"/>
    <col min="3081" max="3081" width="11.44140625" style="1"/>
    <col min="3082" max="3082" width="17.44140625" style="1" customWidth="1"/>
    <col min="3083" max="3324" width="11.44140625" style="1"/>
    <col min="3325" max="3325" width="20.33203125" style="1" customWidth="1"/>
    <col min="3326" max="3326" width="7.33203125" style="1" customWidth="1"/>
    <col min="3327" max="3327" width="51.44140625" style="1" customWidth="1"/>
    <col min="3328" max="3328" width="23.44140625" style="1" customWidth="1"/>
    <col min="3329" max="3329" width="19.44140625" style="1" customWidth="1"/>
    <col min="3330" max="3330" width="20" style="1" customWidth="1"/>
    <col min="3331" max="3331" width="25.109375" style="1" customWidth="1"/>
    <col min="3332" max="3332" width="4.44140625" style="1" customWidth="1"/>
    <col min="3333" max="3333" width="18.88671875" style="1" customWidth="1"/>
    <col min="3334" max="3334" width="19.33203125" style="1" customWidth="1"/>
    <col min="3335" max="3335" width="14.44140625" style="1" customWidth="1"/>
    <col min="3336" max="3336" width="18.44140625" style="1" customWidth="1"/>
    <col min="3337" max="3337" width="11.44140625" style="1"/>
    <col min="3338" max="3338" width="17.44140625" style="1" customWidth="1"/>
    <col min="3339" max="3580" width="11.44140625" style="1"/>
    <col min="3581" max="3581" width="20.33203125" style="1" customWidth="1"/>
    <col min="3582" max="3582" width="7.33203125" style="1" customWidth="1"/>
    <col min="3583" max="3583" width="51.44140625" style="1" customWidth="1"/>
    <col min="3584" max="3584" width="23.44140625" style="1" customWidth="1"/>
    <col min="3585" max="3585" width="19.44140625" style="1" customWidth="1"/>
    <col min="3586" max="3586" width="20" style="1" customWidth="1"/>
    <col min="3587" max="3587" width="25.109375" style="1" customWidth="1"/>
    <col min="3588" max="3588" width="4.44140625" style="1" customWidth="1"/>
    <col min="3589" max="3589" width="18.88671875" style="1" customWidth="1"/>
    <col min="3590" max="3590" width="19.33203125" style="1" customWidth="1"/>
    <col min="3591" max="3591" width="14.44140625" style="1" customWidth="1"/>
    <col min="3592" max="3592" width="18.44140625" style="1" customWidth="1"/>
    <col min="3593" max="3593" width="11.44140625" style="1"/>
    <col min="3594" max="3594" width="17.44140625" style="1" customWidth="1"/>
    <col min="3595" max="3836" width="11.44140625" style="1"/>
    <col min="3837" max="3837" width="20.33203125" style="1" customWidth="1"/>
    <col min="3838" max="3838" width="7.33203125" style="1" customWidth="1"/>
    <col min="3839" max="3839" width="51.44140625" style="1" customWidth="1"/>
    <col min="3840" max="3840" width="23.44140625" style="1" customWidth="1"/>
    <col min="3841" max="3841" width="19.44140625" style="1" customWidth="1"/>
    <col min="3842" max="3842" width="20" style="1" customWidth="1"/>
    <col min="3843" max="3843" width="25.109375" style="1" customWidth="1"/>
    <col min="3844" max="3844" width="4.44140625" style="1" customWidth="1"/>
    <col min="3845" max="3845" width="18.88671875" style="1" customWidth="1"/>
    <col min="3846" max="3846" width="19.33203125" style="1" customWidth="1"/>
    <col min="3847" max="3847" width="14.44140625" style="1" customWidth="1"/>
    <col min="3848" max="3848" width="18.44140625" style="1" customWidth="1"/>
    <col min="3849" max="3849" width="11.44140625" style="1"/>
    <col min="3850" max="3850" width="17.44140625" style="1" customWidth="1"/>
    <col min="3851" max="4092" width="11.44140625" style="1"/>
    <col min="4093" max="4093" width="20.33203125" style="1" customWidth="1"/>
    <col min="4094" max="4094" width="7.33203125" style="1" customWidth="1"/>
    <col min="4095" max="4095" width="51.44140625" style="1" customWidth="1"/>
    <col min="4096" max="4096" width="23.44140625" style="1" customWidth="1"/>
    <col min="4097" max="4097" width="19.44140625" style="1" customWidth="1"/>
    <col min="4098" max="4098" width="20" style="1" customWidth="1"/>
    <col min="4099" max="4099" width="25.109375" style="1" customWidth="1"/>
    <col min="4100" max="4100" width="4.44140625" style="1" customWidth="1"/>
    <col min="4101" max="4101" width="18.88671875" style="1" customWidth="1"/>
    <col min="4102" max="4102" width="19.33203125" style="1" customWidth="1"/>
    <col min="4103" max="4103" width="14.44140625" style="1" customWidth="1"/>
    <col min="4104" max="4104" width="18.44140625" style="1" customWidth="1"/>
    <col min="4105" max="4105" width="11.44140625" style="1"/>
    <col min="4106" max="4106" width="17.44140625" style="1" customWidth="1"/>
    <col min="4107" max="4348" width="11.44140625" style="1"/>
    <col min="4349" max="4349" width="20.33203125" style="1" customWidth="1"/>
    <col min="4350" max="4350" width="7.33203125" style="1" customWidth="1"/>
    <col min="4351" max="4351" width="51.44140625" style="1" customWidth="1"/>
    <col min="4352" max="4352" width="23.44140625" style="1" customWidth="1"/>
    <col min="4353" max="4353" width="19.44140625" style="1" customWidth="1"/>
    <col min="4354" max="4354" width="20" style="1" customWidth="1"/>
    <col min="4355" max="4355" width="25.109375" style="1" customWidth="1"/>
    <col min="4356" max="4356" width="4.44140625" style="1" customWidth="1"/>
    <col min="4357" max="4357" width="18.88671875" style="1" customWidth="1"/>
    <col min="4358" max="4358" width="19.33203125" style="1" customWidth="1"/>
    <col min="4359" max="4359" width="14.44140625" style="1" customWidth="1"/>
    <col min="4360" max="4360" width="18.44140625" style="1" customWidth="1"/>
    <col min="4361" max="4361" width="11.44140625" style="1"/>
    <col min="4362" max="4362" width="17.44140625" style="1" customWidth="1"/>
    <col min="4363" max="4604" width="11.44140625" style="1"/>
    <col min="4605" max="4605" width="20.33203125" style="1" customWidth="1"/>
    <col min="4606" max="4606" width="7.33203125" style="1" customWidth="1"/>
    <col min="4607" max="4607" width="51.44140625" style="1" customWidth="1"/>
    <col min="4608" max="4608" width="23.44140625" style="1" customWidth="1"/>
    <col min="4609" max="4609" width="19.44140625" style="1" customWidth="1"/>
    <col min="4610" max="4610" width="20" style="1" customWidth="1"/>
    <col min="4611" max="4611" width="25.109375" style="1" customWidth="1"/>
    <col min="4612" max="4612" width="4.44140625" style="1" customWidth="1"/>
    <col min="4613" max="4613" width="18.88671875" style="1" customWidth="1"/>
    <col min="4614" max="4614" width="19.33203125" style="1" customWidth="1"/>
    <col min="4615" max="4615" width="14.44140625" style="1" customWidth="1"/>
    <col min="4616" max="4616" width="18.44140625" style="1" customWidth="1"/>
    <col min="4617" max="4617" width="11.44140625" style="1"/>
    <col min="4618" max="4618" width="17.44140625" style="1" customWidth="1"/>
    <col min="4619" max="4860" width="11.44140625" style="1"/>
    <col min="4861" max="4861" width="20.33203125" style="1" customWidth="1"/>
    <col min="4862" max="4862" width="7.33203125" style="1" customWidth="1"/>
    <col min="4863" max="4863" width="51.44140625" style="1" customWidth="1"/>
    <col min="4864" max="4864" width="23.44140625" style="1" customWidth="1"/>
    <col min="4865" max="4865" width="19.44140625" style="1" customWidth="1"/>
    <col min="4866" max="4866" width="20" style="1" customWidth="1"/>
    <col min="4867" max="4867" width="25.109375" style="1" customWidth="1"/>
    <col min="4868" max="4868" width="4.44140625" style="1" customWidth="1"/>
    <col min="4869" max="4869" width="18.88671875" style="1" customWidth="1"/>
    <col min="4870" max="4870" width="19.33203125" style="1" customWidth="1"/>
    <col min="4871" max="4871" width="14.44140625" style="1" customWidth="1"/>
    <col min="4872" max="4872" width="18.44140625" style="1" customWidth="1"/>
    <col min="4873" max="4873" width="11.44140625" style="1"/>
    <col min="4874" max="4874" width="17.44140625" style="1" customWidth="1"/>
    <col min="4875" max="5116" width="11.44140625" style="1"/>
    <col min="5117" max="5117" width="20.33203125" style="1" customWidth="1"/>
    <col min="5118" max="5118" width="7.33203125" style="1" customWidth="1"/>
    <col min="5119" max="5119" width="51.44140625" style="1" customWidth="1"/>
    <col min="5120" max="5120" width="23.44140625" style="1" customWidth="1"/>
    <col min="5121" max="5121" width="19.44140625" style="1" customWidth="1"/>
    <col min="5122" max="5122" width="20" style="1" customWidth="1"/>
    <col min="5123" max="5123" width="25.109375" style="1" customWidth="1"/>
    <col min="5124" max="5124" width="4.44140625" style="1" customWidth="1"/>
    <col min="5125" max="5125" width="18.88671875" style="1" customWidth="1"/>
    <col min="5126" max="5126" width="19.33203125" style="1" customWidth="1"/>
    <col min="5127" max="5127" width="14.44140625" style="1" customWidth="1"/>
    <col min="5128" max="5128" width="18.44140625" style="1" customWidth="1"/>
    <col min="5129" max="5129" width="11.44140625" style="1"/>
    <col min="5130" max="5130" width="17.44140625" style="1" customWidth="1"/>
    <col min="5131" max="5372" width="11.44140625" style="1"/>
    <col min="5373" max="5373" width="20.33203125" style="1" customWidth="1"/>
    <col min="5374" max="5374" width="7.33203125" style="1" customWidth="1"/>
    <col min="5375" max="5375" width="51.44140625" style="1" customWidth="1"/>
    <col min="5376" max="5376" width="23.44140625" style="1" customWidth="1"/>
    <col min="5377" max="5377" width="19.44140625" style="1" customWidth="1"/>
    <col min="5378" max="5378" width="20" style="1" customWidth="1"/>
    <col min="5379" max="5379" width="25.109375" style="1" customWidth="1"/>
    <col min="5380" max="5380" width="4.44140625" style="1" customWidth="1"/>
    <col min="5381" max="5381" width="18.88671875" style="1" customWidth="1"/>
    <col min="5382" max="5382" width="19.33203125" style="1" customWidth="1"/>
    <col min="5383" max="5383" width="14.44140625" style="1" customWidth="1"/>
    <col min="5384" max="5384" width="18.44140625" style="1" customWidth="1"/>
    <col min="5385" max="5385" width="11.44140625" style="1"/>
    <col min="5386" max="5386" width="17.44140625" style="1" customWidth="1"/>
    <col min="5387" max="5628" width="11.44140625" style="1"/>
    <col min="5629" max="5629" width="20.33203125" style="1" customWidth="1"/>
    <col min="5630" max="5630" width="7.33203125" style="1" customWidth="1"/>
    <col min="5631" max="5631" width="51.44140625" style="1" customWidth="1"/>
    <col min="5632" max="5632" width="23.44140625" style="1" customWidth="1"/>
    <col min="5633" max="5633" width="19.44140625" style="1" customWidth="1"/>
    <col min="5634" max="5634" width="20" style="1" customWidth="1"/>
    <col min="5635" max="5635" width="25.109375" style="1" customWidth="1"/>
    <col min="5636" max="5636" width="4.44140625" style="1" customWidth="1"/>
    <col min="5637" max="5637" width="18.88671875" style="1" customWidth="1"/>
    <col min="5638" max="5638" width="19.33203125" style="1" customWidth="1"/>
    <col min="5639" max="5639" width="14.44140625" style="1" customWidth="1"/>
    <col min="5640" max="5640" width="18.44140625" style="1" customWidth="1"/>
    <col min="5641" max="5641" width="11.44140625" style="1"/>
    <col min="5642" max="5642" width="17.44140625" style="1" customWidth="1"/>
    <col min="5643" max="5884" width="11.44140625" style="1"/>
    <col min="5885" max="5885" width="20.33203125" style="1" customWidth="1"/>
    <col min="5886" max="5886" width="7.33203125" style="1" customWidth="1"/>
    <col min="5887" max="5887" width="51.44140625" style="1" customWidth="1"/>
    <col min="5888" max="5888" width="23.44140625" style="1" customWidth="1"/>
    <col min="5889" max="5889" width="19.44140625" style="1" customWidth="1"/>
    <col min="5890" max="5890" width="20" style="1" customWidth="1"/>
    <col min="5891" max="5891" width="25.109375" style="1" customWidth="1"/>
    <col min="5892" max="5892" width="4.44140625" style="1" customWidth="1"/>
    <col min="5893" max="5893" width="18.88671875" style="1" customWidth="1"/>
    <col min="5894" max="5894" width="19.33203125" style="1" customWidth="1"/>
    <col min="5895" max="5895" width="14.44140625" style="1" customWidth="1"/>
    <col min="5896" max="5896" width="18.44140625" style="1" customWidth="1"/>
    <col min="5897" max="5897" width="11.44140625" style="1"/>
    <col min="5898" max="5898" width="17.44140625" style="1" customWidth="1"/>
    <col min="5899" max="6140" width="11.44140625" style="1"/>
    <col min="6141" max="6141" width="20.33203125" style="1" customWidth="1"/>
    <col min="6142" max="6142" width="7.33203125" style="1" customWidth="1"/>
    <col min="6143" max="6143" width="51.44140625" style="1" customWidth="1"/>
    <col min="6144" max="6144" width="23.44140625" style="1" customWidth="1"/>
    <col min="6145" max="6145" width="19.44140625" style="1" customWidth="1"/>
    <col min="6146" max="6146" width="20" style="1" customWidth="1"/>
    <col min="6147" max="6147" width="25.109375" style="1" customWidth="1"/>
    <col min="6148" max="6148" width="4.44140625" style="1" customWidth="1"/>
    <col min="6149" max="6149" width="18.88671875" style="1" customWidth="1"/>
    <col min="6150" max="6150" width="19.33203125" style="1" customWidth="1"/>
    <col min="6151" max="6151" width="14.44140625" style="1" customWidth="1"/>
    <col min="6152" max="6152" width="18.44140625" style="1" customWidth="1"/>
    <col min="6153" max="6153" width="11.44140625" style="1"/>
    <col min="6154" max="6154" width="17.44140625" style="1" customWidth="1"/>
    <col min="6155" max="6396" width="11.44140625" style="1"/>
    <col min="6397" max="6397" width="20.33203125" style="1" customWidth="1"/>
    <col min="6398" max="6398" width="7.33203125" style="1" customWidth="1"/>
    <col min="6399" max="6399" width="51.44140625" style="1" customWidth="1"/>
    <col min="6400" max="6400" width="23.44140625" style="1" customWidth="1"/>
    <col min="6401" max="6401" width="19.44140625" style="1" customWidth="1"/>
    <col min="6402" max="6402" width="20" style="1" customWidth="1"/>
    <col min="6403" max="6403" width="25.109375" style="1" customWidth="1"/>
    <col min="6404" max="6404" width="4.44140625" style="1" customWidth="1"/>
    <col min="6405" max="6405" width="18.88671875" style="1" customWidth="1"/>
    <col min="6406" max="6406" width="19.33203125" style="1" customWidth="1"/>
    <col min="6407" max="6407" width="14.44140625" style="1" customWidth="1"/>
    <col min="6408" max="6408" width="18.44140625" style="1" customWidth="1"/>
    <col min="6409" max="6409" width="11.44140625" style="1"/>
    <col min="6410" max="6410" width="17.44140625" style="1" customWidth="1"/>
    <col min="6411" max="6652" width="11.44140625" style="1"/>
    <col min="6653" max="6653" width="20.33203125" style="1" customWidth="1"/>
    <col min="6654" max="6654" width="7.33203125" style="1" customWidth="1"/>
    <col min="6655" max="6655" width="51.44140625" style="1" customWidth="1"/>
    <col min="6656" max="6656" width="23.44140625" style="1" customWidth="1"/>
    <col min="6657" max="6657" width="19.44140625" style="1" customWidth="1"/>
    <col min="6658" max="6658" width="20" style="1" customWidth="1"/>
    <col min="6659" max="6659" width="25.109375" style="1" customWidth="1"/>
    <col min="6660" max="6660" width="4.44140625" style="1" customWidth="1"/>
    <col min="6661" max="6661" width="18.88671875" style="1" customWidth="1"/>
    <col min="6662" max="6662" width="19.33203125" style="1" customWidth="1"/>
    <col min="6663" max="6663" width="14.44140625" style="1" customWidth="1"/>
    <col min="6664" max="6664" width="18.44140625" style="1" customWidth="1"/>
    <col min="6665" max="6665" width="11.44140625" style="1"/>
    <col min="6666" max="6666" width="17.44140625" style="1" customWidth="1"/>
    <col min="6667" max="6908" width="11.44140625" style="1"/>
    <col min="6909" max="6909" width="20.33203125" style="1" customWidth="1"/>
    <col min="6910" max="6910" width="7.33203125" style="1" customWidth="1"/>
    <col min="6911" max="6911" width="51.44140625" style="1" customWidth="1"/>
    <col min="6912" max="6912" width="23.44140625" style="1" customWidth="1"/>
    <col min="6913" max="6913" width="19.44140625" style="1" customWidth="1"/>
    <col min="6914" max="6914" width="20" style="1" customWidth="1"/>
    <col min="6915" max="6915" width="25.109375" style="1" customWidth="1"/>
    <col min="6916" max="6916" width="4.44140625" style="1" customWidth="1"/>
    <col min="6917" max="6917" width="18.88671875" style="1" customWidth="1"/>
    <col min="6918" max="6918" width="19.33203125" style="1" customWidth="1"/>
    <col min="6919" max="6919" width="14.44140625" style="1" customWidth="1"/>
    <col min="6920" max="6920" width="18.44140625" style="1" customWidth="1"/>
    <col min="6921" max="6921" width="11.44140625" style="1"/>
    <col min="6922" max="6922" width="17.44140625" style="1" customWidth="1"/>
    <col min="6923" max="7164" width="11.44140625" style="1"/>
    <col min="7165" max="7165" width="20.33203125" style="1" customWidth="1"/>
    <col min="7166" max="7166" width="7.33203125" style="1" customWidth="1"/>
    <col min="7167" max="7167" width="51.44140625" style="1" customWidth="1"/>
    <col min="7168" max="7168" width="23.44140625" style="1" customWidth="1"/>
    <col min="7169" max="7169" width="19.44140625" style="1" customWidth="1"/>
    <col min="7170" max="7170" width="20" style="1" customWidth="1"/>
    <col min="7171" max="7171" width="25.109375" style="1" customWidth="1"/>
    <col min="7172" max="7172" width="4.44140625" style="1" customWidth="1"/>
    <col min="7173" max="7173" width="18.88671875" style="1" customWidth="1"/>
    <col min="7174" max="7174" width="19.33203125" style="1" customWidth="1"/>
    <col min="7175" max="7175" width="14.44140625" style="1" customWidth="1"/>
    <col min="7176" max="7176" width="18.44140625" style="1" customWidth="1"/>
    <col min="7177" max="7177" width="11.44140625" style="1"/>
    <col min="7178" max="7178" width="17.44140625" style="1" customWidth="1"/>
    <col min="7179" max="7420" width="11.44140625" style="1"/>
    <col min="7421" max="7421" width="20.33203125" style="1" customWidth="1"/>
    <col min="7422" max="7422" width="7.33203125" style="1" customWidth="1"/>
    <col min="7423" max="7423" width="51.44140625" style="1" customWidth="1"/>
    <col min="7424" max="7424" width="23.44140625" style="1" customWidth="1"/>
    <col min="7425" max="7425" width="19.44140625" style="1" customWidth="1"/>
    <col min="7426" max="7426" width="20" style="1" customWidth="1"/>
    <col min="7427" max="7427" width="25.109375" style="1" customWidth="1"/>
    <col min="7428" max="7428" width="4.44140625" style="1" customWidth="1"/>
    <col min="7429" max="7429" width="18.88671875" style="1" customWidth="1"/>
    <col min="7430" max="7430" width="19.33203125" style="1" customWidth="1"/>
    <col min="7431" max="7431" width="14.44140625" style="1" customWidth="1"/>
    <col min="7432" max="7432" width="18.44140625" style="1" customWidth="1"/>
    <col min="7433" max="7433" width="11.44140625" style="1"/>
    <col min="7434" max="7434" width="17.44140625" style="1" customWidth="1"/>
    <col min="7435" max="7676" width="11.44140625" style="1"/>
    <col min="7677" max="7677" width="20.33203125" style="1" customWidth="1"/>
    <col min="7678" max="7678" width="7.33203125" style="1" customWidth="1"/>
    <col min="7679" max="7679" width="51.44140625" style="1" customWidth="1"/>
    <col min="7680" max="7680" width="23.44140625" style="1" customWidth="1"/>
    <col min="7681" max="7681" width="19.44140625" style="1" customWidth="1"/>
    <col min="7682" max="7682" width="20" style="1" customWidth="1"/>
    <col min="7683" max="7683" width="25.109375" style="1" customWidth="1"/>
    <col min="7684" max="7684" width="4.44140625" style="1" customWidth="1"/>
    <col min="7685" max="7685" width="18.88671875" style="1" customWidth="1"/>
    <col min="7686" max="7686" width="19.33203125" style="1" customWidth="1"/>
    <col min="7687" max="7687" width="14.44140625" style="1" customWidth="1"/>
    <col min="7688" max="7688" width="18.44140625" style="1" customWidth="1"/>
    <col min="7689" max="7689" width="11.44140625" style="1"/>
    <col min="7690" max="7690" width="17.44140625" style="1" customWidth="1"/>
    <col min="7691" max="7932" width="11.44140625" style="1"/>
    <col min="7933" max="7933" width="20.33203125" style="1" customWidth="1"/>
    <col min="7934" max="7934" width="7.33203125" style="1" customWidth="1"/>
    <col min="7935" max="7935" width="51.44140625" style="1" customWidth="1"/>
    <col min="7936" max="7936" width="23.44140625" style="1" customWidth="1"/>
    <col min="7937" max="7937" width="19.44140625" style="1" customWidth="1"/>
    <col min="7938" max="7938" width="20" style="1" customWidth="1"/>
    <col min="7939" max="7939" width="25.109375" style="1" customWidth="1"/>
    <col min="7940" max="7940" width="4.44140625" style="1" customWidth="1"/>
    <col min="7941" max="7941" width="18.88671875" style="1" customWidth="1"/>
    <col min="7942" max="7942" width="19.33203125" style="1" customWidth="1"/>
    <col min="7943" max="7943" width="14.44140625" style="1" customWidth="1"/>
    <col min="7944" max="7944" width="18.44140625" style="1" customWidth="1"/>
    <col min="7945" max="7945" width="11.44140625" style="1"/>
    <col min="7946" max="7946" width="17.44140625" style="1" customWidth="1"/>
    <col min="7947" max="8188" width="11.44140625" style="1"/>
    <col min="8189" max="8189" width="20.33203125" style="1" customWidth="1"/>
    <col min="8190" max="8190" width="7.33203125" style="1" customWidth="1"/>
    <col min="8191" max="8191" width="51.44140625" style="1" customWidth="1"/>
    <col min="8192" max="8192" width="23.44140625" style="1" customWidth="1"/>
    <col min="8193" max="8193" width="19.44140625" style="1" customWidth="1"/>
    <col min="8194" max="8194" width="20" style="1" customWidth="1"/>
    <col min="8195" max="8195" width="25.109375" style="1" customWidth="1"/>
    <col min="8196" max="8196" width="4.44140625" style="1" customWidth="1"/>
    <col min="8197" max="8197" width="18.88671875" style="1" customWidth="1"/>
    <col min="8198" max="8198" width="19.33203125" style="1" customWidth="1"/>
    <col min="8199" max="8199" width="14.44140625" style="1" customWidth="1"/>
    <col min="8200" max="8200" width="18.44140625" style="1" customWidth="1"/>
    <col min="8201" max="8201" width="11.44140625" style="1"/>
    <col min="8202" max="8202" width="17.44140625" style="1" customWidth="1"/>
    <col min="8203" max="8444" width="11.44140625" style="1"/>
    <col min="8445" max="8445" width="20.33203125" style="1" customWidth="1"/>
    <col min="8446" max="8446" width="7.33203125" style="1" customWidth="1"/>
    <col min="8447" max="8447" width="51.44140625" style="1" customWidth="1"/>
    <col min="8448" max="8448" width="23.44140625" style="1" customWidth="1"/>
    <col min="8449" max="8449" width="19.44140625" style="1" customWidth="1"/>
    <col min="8450" max="8450" width="20" style="1" customWidth="1"/>
    <col min="8451" max="8451" width="25.109375" style="1" customWidth="1"/>
    <col min="8452" max="8452" width="4.44140625" style="1" customWidth="1"/>
    <col min="8453" max="8453" width="18.88671875" style="1" customWidth="1"/>
    <col min="8454" max="8454" width="19.33203125" style="1" customWidth="1"/>
    <col min="8455" max="8455" width="14.44140625" style="1" customWidth="1"/>
    <col min="8456" max="8456" width="18.44140625" style="1" customWidth="1"/>
    <col min="8457" max="8457" width="11.44140625" style="1"/>
    <col min="8458" max="8458" width="17.44140625" style="1" customWidth="1"/>
    <col min="8459" max="8700" width="11.44140625" style="1"/>
    <col min="8701" max="8701" width="20.33203125" style="1" customWidth="1"/>
    <col min="8702" max="8702" width="7.33203125" style="1" customWidth="1"/>
    <col min="8703" max="8703" width="51.44140625" style="1" customWidth="1"/>
    <col min="8704" max="8704" width="23.44140625" style="1" customWidth="1"/>
    <col min="8705" max="8705" width="19.44140625" style="1" customWidth="1"/>
    <col min="8706" max="8706" width="20" style="1" customWidth="1"/>
    <col min="8707" max="8707" width="25.109375" style="1" customWidth="1"/>
    <col min="8708" max="8708" width="4.44140625" style="1" customWidth="1"/>
    <col min="8709" max="8709" width="18.88671875" style="1" customWidth="1"/>
    <col min="8710" max="8710" width="19.33203125" style="1" customWidth="1"/>
    <col min="8711" max="8711" width="14.44140625" style="1" customWidth="1"/>
    <col min="8712" max="8712" width="18.44140625" style="1" customWidth="1"/>
    <col min="8713" max="8713" width="11.44140625" style="1"/>
    <col min="8714" max="8714" width="17.44140625" style="1" customWidth="1"/>
    <col min="8715" max="8956" width="11.44140625" style="1"/>
    <col min="8957" max="8957" width="20.33203125" style="1" customWidth="1"/>
    <col min="8958" max="8958" width="7.33203125" style="1" customWidth="1"/>
    <col min="8959" max="8959" width="51.44140625" style="1" customWidth="1"/>
    <col min="8960" max="8960" width="23.44140625" style="1" customWidth="1"/>
    <col min="8961" max="8961" width="19.44140625" style="1" customWidth="1"/>
    <col min="8962" max="8962" width="20" style="1" customWidth="1"/>
    <col min="8963" max="8963" width="25.109375" style="1" customWidth="1"/>
    <col min="8964" max="8964" width="4.44140625" style="1" customWidth="1"/>
    <col min="8965" max="8965" width="18.88671875" style="1" customWidth="1"/>
    <col min="8966" max="8966" width="19.33203125" style="1" customWidth="1"/>
    <col min="8967" max="8967" width="14.44140625" style="1" customWidth="1"/>
    <col min="8968" max="8968" width="18.44140625" style="1" customWidth="1"/>
    <col min="8969" max="8969" width="11.44140625" style="1"/>
    <col min="8970" max="8970" width="17.44140625" style="1" customWidth="1"/>
    <col min="8971" max="9212" width="11.44140625" style="1"/>
    <col min="9213" max="9213" width="20.33203125" style="1" customWidth="1"/>
    <col min="9214" max="9214" width="7.33203125" style="1" customWidth="1"/>
    <col min="9215" max="9215" width="51.44140625" style="1" customWidth="1"/>
    <col min="9216" max="9216" width="23.44140625" style="1" customWidth="1"/>
    <col min="9217" max="9217" width="19.44140625" style="1" customWidth="1"/>
    <col min="9218" max="9218" width="20" style="1" customWidth="1"/>
    <col min="9219" max="9219" width="25.109375" style="1" customWidth="1"/>
    <col min="9220" max="9220" width="4.44140625" style="1" customWidth="1"/>
    <col min="9221" max="9221" width="18.88671875" style="1" customWidth="1"/>
    <col min="9222" max="9222" width="19.33203125" style="1" customWidth="1"/>
    <col min="9223" max="9223" width="14.44140625" style="1" customWidth="1"/>
    <col min="9224" max="9224" width="18.44140625" style="1" customWidth="1"/>
    <col min="9225" max="9225" width="11.44140625" style="1"/>
    <col min="9226" max="9226" width="17.44140625" style="1" customWidth="1"/>
    <col min="9227" max="9468" width="11.44140625" style="1"/>
    <col min="9469" max="9469" width="20.33203125" style="1" customWidth="1"/>
    <col min="9470" max="9470" width="7.33203125" style="1" customWidth="1"/>
    <col min="9471" max="9471" width="51.44140625" style="1" customWidth="1"/>
    <col min="9472" max="9472" width="23.44140625" style="1" customWidth="1"/>
    <col min="9473" max="9473" width="19.44140625" style="1" customWidth="1"/>
    <col min="9474" max="9474" width="20" style="1" customWidth="1"/>
    <col min="9475" max="9475" width="25.109375" style="1" customWidth="1"/>
    <col min="9476" max="9476" width="4.44140625" style="1" customWidth="1"/>
    <col min="9477" max="9477" width="18.88671875" style="1" customWidth="1"/>
    <col min="9478" max="9478" width="19.33203125" style="1" customWidth="1"/>
    <col min="9479" max="9479" width="14.44140625" style="1" customWidth="1"/>
    <col min="9480" max="9480" width="18.44140625" style="1" customWidth="1"/>
    <col min="9481" max="9481" width="11.44140625" style="1"/>
    <col min="9482" max="9482" width="17.44140625" style="1" customWidth="1"/>
    <col min="9483" max="9724" width="11.44140625" style="1"/>
    <col min="9725" max="9725" width="20.33203125" style="1" customWidth="1"/>
    <col min="9726" max="9726" width="7.33203125" style="1" customWidth="1"/>
    <col min="9727" max="9727" width="51.44140625" style="1" customWidth="1"/>
    <col min="9728" max="9728" width="23.44140625" style="1" customWidth="1"/>
    <col min="9729" max="9729" width="19.44140625" style="1" customWidth="1"/>
    <col min="9730" max="9730" width="20" style="1" customWidth="1"/>
    <col min="9731" max="9731" width="25.109375" style="1" customWidth="1"/>
    <col min="9732" max="9732" width="4.44140625" style="1" customWidth="1"/>
    <col min="9733" max="9733" width="18.88671875" style="1" customWidth="1"/>
    <col min="9734" max="9734" width="19.33203125" style="1" customWidth="1"/>
    <col min="9735" max="9735" width="14.44140625" style="1" customWidth="1"/>
    <col min="9736" max="9736" width="18.44140625" style="1" customWidth="1"/>
    <col min="9737" max="9737" width="11.44140625" style="1"/>
    <col min="9738" max="9738" width="17.44140625" style="1" customWidth="1"/>
    <col min="9739" max="9980" width="11.44140625" style="1"/>
    <col min="9981" max="9981" width="20.33203125" style="1" customWidth="1"/>
    <col min="9982" max="9982" width="7.33203125" style="1" customWidth="1"/>
    <col min="9983" max="9983" width="51.44140625" style="1" customWidth="1"/>
    <col min="9984" max="9984" width="23.44140625" style="1" customWidth="1"/>
    <col min="9985" max="9985" width="19.44140625" style="1" customWidth="1"/>
    <col min="9986" max="9986" width="20" style="1" customWidth="1"/>
    <col min="9987" max="9987" width="25.109375" style="1" customWidth="1"/>
    <col min="9988" max="9988" width="4.44140625" style="1" customWidth="1"/>
    <col min="9989" max="9989" width="18.88671875" style="1" customWidth="1"/>
    <col min="9990" max="9990" width="19.33203125" style="1" customWidth="1"/>
    <col min="9991" max="9991" width="14.44140625" style="1" customWidth="1"/>
    <col min="9992" max="9992" width="18.44140625" style="1" customWidth="1"/>
    <col min="9993" max="9993" width="11.44140625" style="1"/>
    <col min="9994" max="9994" width="17.44140625" style="1" customWidth="1"/>
    <col min="9995" max="10236" width="11.44140625" style="1"/>
    <col min="10237" max="10237" width="20.33203125" style="1" customWidth="1"/>
    <col min="10238" max="10238" width="7.33203125" style="1" customWidth="1"/>
    <col min="10239" max="10239" width="51.44140625" style="1" customWidth="1"/>
    <col min="10240" max="10240" width="23.44140625" style="1" customWidth="1"/>
    <col min="10241" max="10241" width="19.44140625" style="1" customWidth="1"/>
    <col min="10242" max="10242" width="20" style="1" customWidth="1"/>
    <col min="10243" max="10243" width="25.109375" style="1" customWidth="1"/>
    <col min="10244" max="10244" width="4.44140625" style="1" customWidth="1"/>
    <col min="10245" max="10245" width="18.88671875" style="1" customWidth="1"/>
    <col min="10246" max="10246" width="19.33203125" style="1" customWidth="1"/>
    <col min="10247" max="10247" width="14.44140625" style="1" customWidth="1"/>
    <col min="10248" max="10248" width="18.44140625" style="1" customWidth="1"/>
    <col min="10249" max="10249" width="11.44140625" style="1"/>
    <col min="10250" max="10250" width="17.44140625" style="1" customWidth="1"/>
    <col min="10251" max="10492" width="11.44140625" style="1"/>
    <col min="10493" max="10493" width="20.33203125" style="1" customWidth="1"/>
    <col min="10494" max="10494" width="7.33203125" style="1" customWidth="1"/>
    <col min="10495" max="10495" width="51.44140625" style="1" customWidth="1"/>
    <col min="10496" max="10496" width="23.44140625" style="1" customWidth="1"/>
    <col min="10497" max="10497" width="19.44140625" style="1" customWidth="1"/>
    <col min="10498" max="10498" width="20" style="1" customWidth="1"/>
    <col min="10499" max="10499" width="25.109375" style="1" customWidth="1"/>
    <col min="10500" max="10500" width="4.44140625" style="1" customWidth="1"/>
    <col min="10501" max="10501" width="18.88671875" style="1" customWidth="1"/>
    <col min="10502" max="10502" width="19.33203125" style="1" customWidth="1"/>
    <col min="10503" max="10503" width="14.44140625" style="1" customWidth="1"/>
    <col min="10504" max="10504" width="18.44140625" style="1" customWidth="1"/>
    <col min="10505" max="10505" width="11.44140625" style="1"/>
    <col min="10506" max="10506" width="17.44140625" style="1" customWidth="1"/>
    <col min="10507" max="10748" width="11.44140625" style="1"/>
    <col min="10749" max="10749" width="20.33203125" style="1" customWidth="1"/>
    <col min="10750" max="10750" width="7.33203125" style="1" customWidth="1"/>
    <col min="10751" max="10751" width="51.44140625" style="1" customWidth="1"/>
    <col min="10752" max="10752" width="23.44140625" style="1" customWidth="1"/>
    <col min="10753" max="10753" width="19.44140625" style="1" customWidth="1"/>
    <col min="10754" max="10754" width="20" style="1" customWidth="1"/>
    <col min="10755" max="10755" width="25.109375" style="1" customWidth="1"/>
    <col min="10756" max="10756" width="4.44140625" style="1" customWidth="1"/>
    <col min="10757" max="10757" width="18.88671875" style="1" customWidth="1"/>
    <col min="10758" max="10758" width="19.33203125" style="1" customWidth="1"/>
    <col min="10759" max="10759" width="14.44140625" style="1" customWidth="1"/>
    <col min="10760" max="10760" width="18.44140625" style="1" customWidth="1"/>
    <col min="10761" max="10761" width="11.44140625" style="1"/>
    <col min="10762" max="10762" width="17.44140625" style="1" customWidth="1"/>
    <col min="10763" max="11004" width="11.44140625" style="1"/>
    <col min="11005" max="11005" width="20.33203125" style="1" customWidth="1"/>
    <col min="11006" max="11006" width="7.33203125" style="1" customWidth="1"/>
    <col min="11007" max="11007" width="51.44140625" style="1" customWidth="1"/>
    <col min="11008" max="11008" width="23.44140625" style="1" customWidth="1"/>
    <col min="11009" max="11009" width="19.44140625" style="1" customWidth="1"/>
    <col min="11010" max="11010" width="20" style="1" customWidth="1"/>
    <col min="11011" max="11011" width="25.109375" style="1" customWidth="1"/>
    <col min="11012" max="11012" width="4.44140625" style="1" customWidth="1"/>
    <col min="11013" max="11013" width="18.88671875" style="1" customWidth="1"/>
    <col min="11014" max="11014" width="19.33203125" style="1" customWidth="1"/>
    <col min="11015" max="11015" width="14.44140625" style="1" customWidth="1"/>
    <col min="11016" max="11016" width="18.44140625" style="1" customWidth="1"/>
    <col min="11017" max="11017" width="11.44140625" style="1"/>
    <col min="11018" max="11018" width="17.44140625" style="1" customWidth="1"/>
    <col min="11019" max="11260" width="11.44140625" style="1"/>
    <col min="11261" max="11261" width="20.33203125" style="1" customWidth="1"/>
    <col min="11262" max="11262" width="7.33203125" style="1" customWidth="1"/>
    <col min="11263" max="11263" width="51.44140625" style="1" customWidth="1"/>
    <col min="11264" max="11264" width="23.44140625" style="1" customWidth="1"/>
    <col min="11265" max="11265" width="19.44140625" style="1" customWidth="1"/>
    <col min="11266" max="11266" width="20" style="1" customWidth="1"/>
    <col min="11267" max="11267" width="25.109375" style="1" customWidth="1"/>
    <col min="11268" max="11268" width="4.44140625" style="1" customWidth="1"/>
    <col min="11269" max="11269" width="18.88671875" style="1" customWidth="1"/>
    <col min="11270" max="11270" width="19.33203125" style="1" customWidth="1"/>
    <col min="11271" max="11271" width="14.44140625" style="1" customWidth="1"/>
    <col min="11272" max="11272" width="18.44140625" style="1" customWidth="1"/>
    <col min="11273" max="11273" width="11.44140625" style="1"/>
    <col min="11274" max="11274" width="17.44140625" style="1" customWidth="1"/>
    <col min="11275" max="11516" width="11.44140625" style="1"/>
    <col min="11517" max="11517" width="20.33203125" style="1" customWidth="1"/>
    <col min="11518" max="11518" width="7.33203125" style="1" customWidth="1"/>
    <col min="11519" max="11519" width="51.44140625" style="1" customWidth="1"/>
    <col min="11520" max="11520" width="23.44140625" style="1" customWidth="1"/>
    <col min="11521" max="11521" width="19.44140625" style="1" customWidth="1"/>
    <col min="11522" max="11522" width="20" style="1" customWidth="1"/>
    <col min="11523" max="11523" width="25.109375" style="1" customWidth="1"/>
    <col min="11524" max="11524" width="4.44140625" style="1" customWidth="1"/>
    <col min="11525" max="11525" width="18.88671875" style="1" customWidth="1"/>
    <col min="11526" max="11526" width="19.33203125" style="1" customWidth="1"/>
    <col min="11527" max="11527" width="14.44140625" style="1" customWidth="1"/>
    <col min="11528" max="11528" width="18.44140625" style="1" customWidth="1"/>
    <col min="11529" max="11529" width="11.44140625" style="1"/>
    <col min="11530" max="11530" width="17.44140625" style="1" customWidth="1"/>
    <col min="11531" max="11772" width="11.44140625" style="1"/>
    <col min="11773" max="11773" width="20.33203125" style="1" customWidth="1"/>
    <col min="11774" max="11774" width="7.33203125" style="1" customWidth="1"/>
    <col min="11775" max="11775" width="51.44140625" style="1" customWidth="1"/>
    <col min="11776" max="11776" width="23.44140625" style="1" customWidth="1"/>
    <col min="11777" max="11777" width="19.44140625" style="1" customWidth="1"/>
    <col min="11778" max="11778" width="20" style="1" customWidth="1"/>
    <col min="11779" max="11779" width="25.109375" style="1" customWidth="1"/>
    <col min="11780" max="11780" width="4.44140625" style="1" customWidth="1"/>
    <col min="11781" max="11781" width="18.88671875" style="1" customWidth="1"/>
    <col min="11782" max="11782" width="19.33203125" style="1" customWidth="1"/>
    <col min="11783" max="11783" width="14.44140625" style="1" customWidth="1"/>
    <col min="11784" max="11784" width="18.44140625" style="1" customWidth="1"/>
    <col min="11785" max="11785" width="11.44140625" style="1"/>
    <col min="11786" max="11786" width="17.44140625" style="1" customWidth="1"/>
    <col min="11787" max="12028" width="11.44140625" style="1"/>
    <col min="12029" max="12029" width="20.33203125" style="1" customWidth="1"/>
    <col min="12030" max="12030" width="7.33203125" style="1" customWidth="1"/>
    <col min="12031" max="12031" width="51.44140625" style="1" customWidth="1"/>
    <col min="12032" max="12032" width="23.44140625" style="1" customWidth="1"/>
    <col min="12033" max="12033" width="19.44140625" style="1" customWidth="1"/>
    <col min="12034" max="12034" width="20" style="1" customWidth="1"/>
    <col min="12035" max="12035" width="25.109375" style="1" customWidth="1"/>
    <col min="12036" max="12036" width="4.44140625" style="1" customWidth="1"/>
    <col min="12037" max="12037" width="18.88671875" style="1" customWidth="1"/>
    <col min="12038" max="12038" width="19.33203125" style="1" customWidth="1"/>
    <col min="12039" max="12039" width="14.44140625" style="1" customWidth="1"/>
    <col min="12040" max="12040" width="18.44140625" style="1" customWidth="1"/>
    <col min="12041" max="12041" width="11.44140625" style="1"/>
    <col min="12042" max="12042" width="17.44140625" style="1" customWidth="1"/>
    <col min="12043" max="12284" width="11.44140625" style="1"/>
    <col min="12285" max="12285" width="20.33203125" style="1" customWidth="1"/>
    <col min="12286" max="12286" width="7.33203125" style="1" customWidth="1"/>
    <col min="12287" max="12287" width="51.44140625" style="1" customWidth="1"/>
    <col min="12288" max="12288" width="23.44140625" style="1" customWidth="1"/>
    <col min="12289" max="12289" width="19.44140625" style="1" customWidth="1"/>
    <col min="12290" max="12290" width="20" style="1" customWidth="1"/>
    <col min="12291" max="12291" width="25.109375" style="1" customWidth="1"/>
    <col min="12292" max="12292" width="4.44140625" style="1" customWidth="1"/>
    <col min="12293" max="12293" width="18.88671875" style="1" customWidth="1"/>
    <col min="12294" max="12294" width="19.33203125" style="1" customWidth="1"/>
    <col min="12295" max="12295" width="14.44140625" style="1" customWidth="1"/>
    <col min="12296" max="12296" width="18.44140625" style="1" customWidth="1"/>
    <col min="12297" max="12297" width="11.44140625" style="1"/>
    <col min="12298" max="12298" width="17.44140625" style="1" customWidth="1"/>
    <col min="12299" max="12540" width="11.44140625" style="1"/>
    <col min="12541" max="12541" width="20.33203125" style="1" customWidth="1"/>
    <col min="12542" max="12542" width="7.33203125" style="1" customWidth="1"/>
    <col min="12543" max="12543" width="51.44140625" style="1" customWidth="1"/>
    <col min="12544" max="12544" width="23.44140625" style="1" customWidth="1"/>
    <col min="12545" max="12545" width="19.44140625" style="1" customWidth="1"/>
    <col min="12546" max="12546" width="20" style="1" customWidth="1"/>
    <col min="12547" max="12547" width="25.109375" style="1" customWidth="1"/>
    <col min="12548" max="12548" width="4.44140625" style="1" customWidth="1"/>
    <col min="12549" max="12549" width="18.88671875" style="1" customWidth="1"/>
    <col min="12550" max="12550" width="19.33203125" style="1" customWidth="1"/>
    <col min="12551" max="12551" width="14.44140625" style="1" customWidth="1"/>
    <col min="12552" max="12552" width="18.44140625" style="1" customWidth="1"/>
    <col min="12553" max="12553" width="11.44140625" style="1"/>
    <col min="12554" max="12554" width="17.44140625" style="1" customWidth="1"/>
    <col min="12555" max="12796" width="11.44140625" style="1"/>
    <col min="12797" max="12797" width="20.33203125" style="1" customWidth="1"/>
    <col min="12798" max="12798" width="7.33203125" style="1" customWidth="1"/>
    <col min="12799" max="12799" width="51.44140625" style="1" customWidth="1"/>
    <col min="12800" max="12800" width="23.44140625" style="1" customWidth="1"/>
    <col min="12801" max="12801" width="19.44140625" style="1" customWidth="1"/>
    <col min="12802" max="12802" width="20" style="1" customWidth="1"/>
    <col min="12803" max="12803" width="25.109375" style="1" customWidth="1"/>
    <col min="12804" max="12804" width="4.44140625" style="1" customWidth="1"/>
    <col min="12805" max="12805" width="18.88671875" style="1" customWidth="1"/>
    <col min="12806" max="12806" width="19.33203125" style="1" customWidth="1"/>
    <col min="12807" max="12807" width="14.44140625" style="1" customWidth="1"/>
    <col min="12808" max="12808" width="18.44140625" style="1" customWidth="1"/>
    <col min="12809" max="12809" width="11.44140625" style="1"/>
    <col min="12810" max="12810" width="17.44140625" style="1" customWidth="1"/>
    <col min="12811" max="13052" width="11.44140625" style="1"/>
    <col min="13053" max="13053" width="20.33203125" style="1" customWidth="1"/>
    <col min="13054" max="13054" width="7.33203125" style="1" customWidth="1"/>
    <col min="13055" max="13055" width="51.44140625" style="1" customWidth="1"/>
    <col min="13056" max="13056" width="23.44140625" style="1" customWidth="1"/>
    <col min="13057" max="13057" width="19.44140625" style="1" customWidth="1"/>
    <col min="13058" max="13058" width="20" style="1" customWidth="1"/>
    <col min="13059" max="13059" width="25.109375" style="1" customWidth="1"/>
    <col min="13060" max="13060" width="4.44140625" style="1" customWidth="1"/>
    <col min="13061" max="13061" width="18.88671875" style="1" customWidth="1"/>
    <col min="13062" max="13062" width="19.33203125" style="1" customWidth="1"/>
    <col min="13063" max="13063" width="14.44140625" style="1" customWidth="1"/>
    <col min="13064" max="13064" width="18.44140625" style="1" customWidth="1"/>
    <col min="13065" max="13065" width="11.44140625" style="1"/>
    <col min="13066" max="13066" width="17.44140625" style="1" customWidth="1"/>
    <col min="13067" max="13308" width="11.44140625" style="1"/>
    <col min="13309" max="13309" width="20.33203125" style="1" customWidth="1"/>
    <col min="13310" max="13310" width="7.33203125" style="1" customWidth="1"/>
    <col min="13311" max="13311" width="51.44140625" style="1" customWidth="1"/>
    <col min="13312" max="13312" width="23.44140625" style="1" customWidth="1"/>
    <col min="13313" max="13313" width="19.44140625" style="1" customWidth="1"/>
    <col min="13314" max="13314" width="20" style="1" customWidth="1"/>
    <col min="13315" max="13315" width="25.109375" style="1" customWidth="1"/>
    <col min="13316" max="13316" width="4.44140625" style="1" customWidth="1"/>
    <col min="13317" max="13317" width="18.88671875" style="1" customWidth="1"/>
    <col min="13318" max="13318" width="19.33203125" style="1" customWidth="1"/>
    <col min="13319" max="13319" width="14.44140625" style="1" customWidth="1"/>
    <col min="13320" max="13320" width="18.44140625" style="1" customWidth="1"/>
    <col min="13321" max="13321" width="11.44140625" style="1"/>
    <col min="13322" max="13322" width="17.44140625" style="1" customWidth="1"/>
    <col min="13323" max="13564" width="11.44140625" style="1"/>
    <col min="13565" max="13565" width="20.33203125" style="1" customWidth="1"/>
    <col min="13566" max="13566" width="7.33203125" style="1" customWidth="1"/>
    <col min="13567" max="13567" width="51.44140625" style="1" customWidth="1"/>
    <col min="13568" max="13568" width="23.44140625" style="1" customWidth="1"/>
    <col min="13569" max="13569" width="19.44140625" style="1" customWidth="1"/>
    <col min="13570" max="13570" width="20" style="1" customWidth="1"/>
    <col min="13571" max="13571" width="25.109375" style="1" customWidth="1"/>
    <col min="13572" max="13572" width="4.44140625" style="1" customWidth="1"/>
    <col min="13573" max="13573" width="18.88671875" style="1" customWidth="1"/>
    <col min="13574" max="13574" width="19.33203125" style="1" customWidth="1"/>
    <col min="13575" max="13575" width="14.44140625" style="1" customWidth="1"/>
    <col min="13576" max="13576" width="18.44140625" style="1" customWidth="1"/>
    <col min="13577" max="13577" width="11.44140625" style="1"/>
    <col min="13578" max="13578" width="17.44140625" style="1" customWidth="1"/>
    <col min="13579" max="13820" width="11.44140625" style="1"/>
    <col min="13821" max="13821" width="20.33203125" style="1" customWidth="1"/>
    <col min="13822" max="13822" width="7.33203125" style="1" customWidth="1"/>
    <col min="13823" max="13823" width="51.44140625" style="1" customWidth="1"/>
    <col min="13824" max="13824" width="23.44140625" style="1" customWidth="1"/>
    <col min="13825" max="13825" width="19.44140625" style="1" customWidth="1"/>
    <col min="13826" max="13826" width="20" style="1" customWidth="1"/>
    <col min="13827" max="13827" width="25.109375" style="1" customWidth="1"/>
    <col min="13828" max="13828" width="4.44140625" style="1" customWidth="1"/>
    <col min="13829" max="13829" width="18.88671875" style="1" customWidth="1"/>
    <col min="13830" max="13830" width="19.33203125" style="1" customWidth="1"/>
    <col min="13831" max="13831" width="14.44140625" style="1" customWidth="1"/>
    <col min="13832" max="13832" width="18.44140625" style="1" customWidth="1"/>
    <col min="13833" max="13833" width="11.44140625" style="1"/>
    <col min="13834" max="13834" width="17.44140625" style="1" customWidth="1"/>
    <col min="13835" max="14076" width="11.44140625" style="1"/>
    <col min="14077" max="14077" width="20.33203125" style="1" customWidth="1"/>
    <col min="14078" max="14078" width="7.33203125" style="1" customWidth="1"/>
    <col min="14079" max="14079" width="51.44140625" style="1" customWidth="1"/>
    <col min="14080" max="14080" width="23.44140625" style="1" customWidth="1"/>
    <col min="14081" max="14081" width="19.44140625" style="1" customWidth="1"/>
    <col min="14082" max="14082" width="20" style="1" customWidth="1"/>
    <col min="14083" max="14083" width="25.109375" style="1" customWidth="1"/>
    <col min="14084" max="14084" width="4.44140625" style="1" customWidth="1"/>
    <col min="14085" max="14085" width="18.88671875" style="1" customWidth="1"/>
    <col min="14086" max="14086" width="19.33203125" style="1" customWidth="1"/>
    <col min="14087" max="14087" width="14.44140625" style="1" customWidth="1"/>
    <col min="14088" max="14088" width="18.44140625" style="1" customWidth="1"/>
    <col min="14089" max="14089" width="11.44140625" style="1"/>
    <col min="14090" max="14090" width="17.44140625" style="1" customWidth="1"/>
    <col min="14091" max="14332" width="11.44140625" style="1"/>
    <col min="14333" max="14333" width="20.33203125" style="1" customWidth="1"/>
    <col min="14334" max="14334" width="7.33203125" style="1" customWidth="1"/>
    <col min="14335" max="14335" width="51.44140625" style="1" customWidth="1"/>
    <col min="14336" max="14336" width="23.44140625" style="1" customWidth="1"/>
    <col min="14337" max="14337" width="19.44140625" style="1" customWidth="1"/>
    <col min="14338" max="14338" width="20" style="1" customWidth="1"/>
    <col min="14339" max="14339" width="25.109375" style="1" customWidth="1"/>
    <col min="14340" max="14340" width="4.44140625" style="1" customWidth="1"/>
    <col min="14341" max="14341" width="18.88671875" style="1" customWidth="1"/>
    <col min="14342" max="14342" width="19.33203125" style="1" customWidth="1"/>
    <col min="14343" max="14343" width="14.44140625" style="1" customWidth="1"/>
    <col min="14344" max="14344" width="18.44140625" style="1" customWidth="1"/>
    <col min="14345" max="14345" width="11.44140625" style="1"/>
    <col min="14346" max="14346" width="17.44140625" style="1" customWidth="1"/>
    <col min="14347" max="14588" width="11.44140625" style="1"/>
    <col min="14589" max="14589" width="20.33203125" style="1" customWidth="1"/>
    <col min="14590" max="14590" width="7.33203125" style="1" customWidth="1"/>
    <col min="14591" max="14591" width="51.44140625" style="1" customWidth="1"/>
    <col min="14592" max="14592" width="23.44140625" style="1" customWidth="1"/>
    <col min="14593" max="14593" width="19.44140625" style="1" customWidth="1"/>
    <col min="14594" max="14594" width="20" style="1" customWidth="1"/>
    <col min="14595" max="14595" width="25.109375" style="1" customWidth="1"/>
    <col min="14596" max="14596" width="4.44140625" style="1" customWidth="1"/>
    <col min="14597" max="14597" width="18.88671875" style="1" customWidth="1"/>
    <col min="14598" max="14598" width="19.33203125" style="1" customWidth="1"/>
    <col min="14599" max="14599" width="14.44140625" style="1" customWidth="1"/>
    <col min="14600" max="14600" width="18.44140625" style="1" customWidth="1"/>
    <col min="14601" max="14601" width="11.44140625" style="1"/>
    <col min="14602" max="14602" width="17.44140625" style="1" customWidth="1"/>
    <col min="14603" max="14844" width="11.44140625" style="1"/>
    <col min="14845" max="14845" width="20.33203125" style="1" customWidth="1"/>
    <col min="14846" max="14846" width="7.33203125" style="1" customWidth="1"/>
    <col min="14847" max="14847" width="51.44140625" style="1" customWidth="1"/>
    <col min="14848" max="14848" width="23.44140625" style="1" customWidth="1"/>
    <col min="14849" max="14849" width="19.44140625" style="1" customWidth="1"/>
    <col min="14850" max="14850" width="20" style="1" customWidth="1"/>
    <col min="14851" max="14851" width="25.109375" style="1" customWidth="1"/>
    <col min="14852" max="14852" width="4.44140625" style="1" customWidth="1"/>
    <col min="14853" max="14853" width="18.88671875" style="1" customWidth="1"/>
    <col min="14854" max="14854" width="19.33203125" style="1" customWidth="1"/>
    <col min="14855" max="14855" width="14.44140625" style="1" customWidth="1"/>
    <col min="14856" max="14856" width="18.44140625" style="1" customWidth="1"/>
    <col min="14857" max="14857" width="11.44140625" style="1"/>
    <col min="14858" max="14858" width="17.44140625" style="1" customWidth="1"/>
    <col min="14859" max="15100" width="11.44140625" style="1"/>
    <col min="15101" max="15101" width="20.33203125" style="1" customWidth="1"/>
    <col min="15102" max="15102" width="7.33203125" style="1" customWidth="1"/>
    <col min="15103" max="15103" width="51.44140625" style="1" customWidth="1"/>
    <col min="15104" max="15104" width="23.44140625" style="1" customWidth="1"/>
    <col min="15105" max="15105" width="19.44140625" style="1" customWidth="1"/>
    <col min="15106" max="15106" width="20" style="1" customWidth="1"/>
    <col min="15107" max="15107" width="25.109375" style="1" customWidth="1"/>
    <col min="15108" max="15108" width="4.44140625" style="1" customWidth="1"/>
    <col min="15109" max="15109" width="18.88671875" style="1" customWidth="1"/>
    <col min="15110" max="15110" width="19.33203125" style="1" customWidth="1"/>
    <col min="15111" max="15111" width="14.44140625" style="1" customWidth="1"/>
    <col min="15112" max="15112" width="18.44140625" style="1" customWidth="1"/>
    <col min="15113" max="15113" width="11.44140625" style="1"/>
    <col min="15114" max="15114" width="17.44140625" style="1" customWidth="1"/>
    <col min="15115" max="15356" width="11.44140625" style="1"/>
    <col min="15357" max="15357" width="20.33203125" style="1" customWidth="1"/>
    <col min="15358" max="15358" width="7.33203125" style="1" customWidth="1"/>
    <col min="15359" max="15359" width="51.44140625" style="1" customWidth="1"/>
    <col min="15360" max="15360" width="23.44140625" style="1" customWidth="1"/>
    <col min="15361" max="15361" width="19.44140625" style="1" customWidth="1"/>
    <col min="15362" max="15362" width="20" style="1" customWidth="1"/>
    <col min="15363" max="15363" width="25.109375" style="1" customWidth="1"/>
    <col min="15364" max="15364" width="4.44140625" style="1" customWidth="1"/>
    <col min="15365" max="15365" width="18.88671875" style="1" customWidth="1"/>
    <col min="15366" max="15366" width="19.33203125" style="1" customWidth="1"/>
    <col min="15367" max="15367" width="14.44140625" style="1" customWidth="1"/>
    <col min="15368" max="15368" width="18.44140625" style="1" customWidth="1"/>
    <col min="15369" max="15369" width="11.44140625" style="1"/>
    <col min="15370" max="15370" width="17.44140625" style="1" customWidth="1"/>
    <col min="15371" max="15612" width="11.44140625" style="1"/>
    <col min="15613" max="15613" width="20.33203125" style="1" customWidth="1"/>
    <col min="15614" max="15614" width="7.33203125" style="1" customWidth="1"/>
    <col min="15615" max="15615" width="51.44140625" style="1" customWidth="1"/>
    <col min="15616" max="15616" width="23.44140625" style="1" customWidth="1"/>
    <col min="15617" max="15617" width="19.44140625" style="1" customWidth="1"/>
    <col min="15618" max="15618" width="20" style="1" customWidth="1"/>
    <col min="15619" max="15619" width="25.109375" style="1" customWidth="1"/>
    <col min="15620" max="15620" width="4.44140625" style="1" customWidth="1"/>
    <col min="15621" max="15621" width="18.88671875" style="1" customWidth="1"/>
    <col min="15622" max="15622" width="19.33203125" style="1" customWidth="1"/>
    <col min="15623" max="15623" width="14.44140625" style="1" customWidth="1"/>
    <col min="15624" max="15624" width="18.44140625" style="1" customWidth="1"/>
    <col min="15625" max="15625" width="11.44140625" style="1"/>
    <col min="15626" max="15626" width="17.44140625" style="1" customWidth="1"/>
    <col min="15627" max="15868" width="11.44140625" style="1"/>
    <col min="15869" max="15869" width="20.33203125" style="1" customWidth="1"/>
    <col min="15870" max="15870" width="7.33203125" style="1" customWidth="1"/>
    <col min="15871" max="15871" width="51.44140625" style="1" customWidth="1"/>
    <col min="15872" max="15872" width="23.44140625" style="1" customWidth="1"/>
    <col min="15873" max="15873" width="19.44140625" style="1" customWidth="1"/>
    <col min="15874" max="15874" width="20" style="1" customWidth="1"/>
    <col min="15875" max="15875" width="25.109375" style="1" customWidth="1"/>
    <col min="15876" max="15876" width="4.44140625" style="1" customWidth="1"/>
    <col min="15877" max="15877" width="18.88671875" style="1" customWidth="1"/>
    <col min="15878" max="15878" width="19.33203125" style="1" customWidth="1"/>
    <col min="15879" max="15879" width="14.44140625" style="1" customWidth="1"/>
    <col min="15880" max="15880" width="18.44140625" style="1" customWidth="1"/>
    <col min="15881" max="15881" width="11.44140625" style="1"/>
    <col min="15882" max="15882" width="17.44140625" style="1" customWidth="1"/>
    <col min="15883" max="16124" width="11.44140625" style="1"/>
    <col min="16125" max="16125" width="20.33203125" style="1" customWidth="1"/>
    <col min="16126" max="16126" width="7.33203125" style="1" customWidth="1"/>
    <col min="16127" max="16127" width="51.44140625" style="1" customWidth="1"/>
    <col min="16128" max="16128" width="23.44140625" style="1" customWidth="1"/>
    <col min="16129" max="16129" width="19.44140625" style="1" customWidth="1"/>
    <col min="16130" max="16130" width="20" style="1" customWidth="1"/>
    <col min="16131" max="16131" width="25.109375" style="1" customWidth="1"/>
    <col min="16132" max="16132" width="4.44140625" style="1" customWidth="1"/>
    <col min="16133" max="16133" width="18.88671875" style="1" customWidth="1"/>
    <col min="16134" max="16134" width="19.33203125" style="1" customWidth="1"/>
    <col min="16135" max="16135" width="14.44140625" style="1" customWidth="1"/>
    <col min="16136" max="16136" width="18.44140625" style="1" customWidth="1"/>
    <col min="16137" max="16137" width="11.44140625" style="1"/>
    <col min="16138" max="16138" width="17.44140625" style="1" customWidth="1"/>
    <col min="16139" max="16384" width="11.44140625" style="1"/>
  </cols>
  <sheetData>
    <row r="1" spans="1:8" ht="15.6" x14ac:dyDescent="0.3">
      <c r="A1" s="327" t="s">
        <v>0</v>
      </c>
      <c r="B1" s="328"/>
      <c r="C1" s="328"/>
      <c r="D1" s="328"/>
      <c r="E1" s="328"/>
      <c r="F1" s="328"/>
      <c r="G1" s="328"/>
      <c r="H1" s="329"/>
    </row>
    <row r="2" spans="1:8" ht="15.6" x14ac:dyDescent="0.3">
      <c r="A2" s="330" t="s">
        <v>1</v>
      </c>
      <c r="B2" s="331"/>
      <c r="C2" s="331"/>
      <c r="D2" s="331"/>
      <c r="E2" s="331"/>
      <c r="F2" s="331"/>
      <c r="G2" s="331"/>
      <c r="H2" s="332"/>
    </row>
    <row r="3" spans="1:8" ht="12.75" customHeight="1" x14ac:dyDescent="0.3">
      <c r="A3" s="2" t="s">
        <v>2</v>
      </c>
      <c r="H3" s="6"/>
    </row>
    <row r="4" spans="1:8" ht="34.5" hidden="1" customHeight="1" x14ac:dyDescent="0.3">
      <c r="A4" s="7"/>
      <c r="H4" s="8"/>
    </row>
    <row r="5" spans="1:8" x14ac:dyDescent="0.3">
      <c r="A5" s="7" t="s">
        <v>3</v>
      </c>
      <c r="D5" s="1" t="s">
        <v>4</v>
      </c>
      <c r="F5" s="5" t="s">
        <v>5</v>
      </c>
      <c r="G5" s="4" t="s">
        <v>6</v>
      </c>
      <c r="H5" s="6" t="s">
        <v>7</v>
      </c>
    </row>
    <row r="6" spans="1:8" ht="5.25" customHeight="1" thickBot="1" x14ac:dyDescent="0.35">
      <c r="A6" s="9"/>
      <c r="B6" s="10"/>
      <c r="C6" s="10"/>
      <c r="D6" s="11"/>
      <c r="E6" s="11"/>
      <c r="F6" s="12"/>
      <c r="G6" s="11"/>
      <c r="H6" s="13"/>
    </row>
    <row r="7" spans="1:8" s="19" customFormat="1" ht="61.2" customHeight="1" thickBot="1" x14ac:dyDescent="0.35">
      <c r="A7" s="14" t="s">
        <v>8</v>
      </c>
      <c r="B7" s="15" t="s">
        <v>9</v>
      </c>
      <c r="C7" s="15" t="s">
        <v>10</v>
      </c>
      <c r="D7" s="15" t="s">
        <v>11</v>
      </c>
      <c r="E7" s="16" t="s">
        <v>12</v>
      </c>
      <c r="F7" s="17" t="s">
        <v>13</v>
      </c>
      <c r="G7" s="16" t="s">
        <v>14</v>
      </c>
      <c r="H7" s="18" t="s">
        <v>15</v>
      </c>
    </row>
    <row r="8" spans="1:8" ht="20.100000000000001" customHeight="1" thickBot="1" x14ac:dyDescent="0.35">
      <c r="A8" s="20" t="s">
        <v>16</v>
      </c>
      <c r="B8" s="21"/>
      <c r="C8" s="22"/>
      <c r="D8" s="20" t="s">
        <v>17</v>
      </c>
      <c r="E8" s="23">
        <f>+E9+E16+E36</f>
        <v>3389573137.4300003</v>
      </c>
      <c r="F8" s="24">
        <f t="shared" ref="F8:H8" si="0">+F9+F16+F36</f>
        <v>0</v>
      </c>
      <c r="G8" s="25">
        <f t="shared" si="0"/>
        <v>3389573137.4300003</v>
      </c>
      <c r="H8" s="23">
        <f t="shared" si="0"/>
        <v>1949573137.4300001</v>
      </c>
    </row>
    <row r="9" spans="1:8" ht="19.95" customHeight="1" x14ac:dyDescent="0.3">
      <c r="A9" s="26" t="s">
        <v>18</v>
      </c>
      <c r="B9" s="27"/>
      <c r="C9" s="28"/>
      <c r="D9" s="29" t="s">
        <v>19</v>
      </c>
      <c r="E9" s="30">
        <f>+E10</f>
        <v>15993581.74</v>
      </c>
      <c r="F9" s="30">
        <f>+F10</f>
        <v>0</v>
      </c>
      <c r="G9" s="30">
        <f t="shared" ref="G9:G17" si="1">+E9-F9</f>
        <v>15993581.74</v>
      </c>
      <c r="H9" s="31">
        <f>+H10</f>
        <v>15993581.74</v>
      </c>
    </row>
    <row r="10" spans="1:8" ht="19.95" customHeight="1" x14ac:dyDescent="0.3">
      <c r="A10" s="32" t="s">
        <v>20</v>
      </c>
      <c r="B10" s="33"/>
      <c r="C10" s="33"/>
      <c r="D10" s="34" t="s">
        <v>21</v>
      </c>
      <c r="E10" s="35">
        <f>+E11+E14</f>
        <v>15993581.74</v>
      </c>
      <c r="F10" s="35">
        <f t="shared" ref="F10:H10" si="2">+F11+F14</f>
        <v>0</v>
      </c>
      <c r="G10" s="35">
        <f t="shared" si="2"/>
        <v>15993581.74</v>
      </c>
      <c r="H10" s="36">
        <f t="shared" si="2"/>
        <v>15993581.74</v>
      </c>
    </row>
    <row r="11" spans="1:8" ht="19.95" customHeight="1" x14ac:dyDescent="0.3">
      <c r="A11" s="32" t="s">
        <v>22</v>
      </c>
      <c r="B11" s="33"/>
      <c r="C11" s="33"/>
      <c r="D11" s="34" t="s">
        <v>23</v>
      </c>
      <c r="E11" s="35">
        <f>+E12</f>
        <v>15672196.02</v>
      </c>
      <c r="F11" s="35">
        <f>+F12</f>
        <v>0</v>
      </c>
      <c r="G11" s="35">
        <f t="shared" si="1"/>
        <v>15672196.02</v>
      </c>
      <c r="H11" s="36">
        <f>+H12</f>
        <v>15672196.02</v>
      </c>
    </row>
    <row r="12" spans="1:8" ht="19.95" customHeight="1" x14ac:dyDescent="0.3">
      <c r="A12" s="32" t="s">
        <v>24</v>
      </c>
      <c r="B12" s="33"/>
      <c r="C12" s="33"/>
      <c r="D12" s="34" t="s">
        <v>25</v>
      </c>
      <c r="E12" s="35">
        <f>SUM(E13:E13)</f>
        <v>15672196.02</v>
      </c>
      <c r="F12" s="35">
        <f>SUM(F13:F13)</f>
        <v>0</v>
      </c>
      <c r="G12" s="35">
        <f t="shared" si="1"/>
        <v>15672196.02</v>
      </c>
      <c r="H12" s="36">
        <f>SUM(H13:H13)</f>
        <v>15672196.02</v>
      </c>
    </row>
    <row r="13" spans="1:8" ht="19.95" customHeight="1" x14ac:dyDescent="0.3">
      <c r="A13" s="37" t="s">
        <v>26</v>
      </c>
      <c r="B13" s="38">
        <v>20</v>
      </c>
      <c r="C13" s="38" t="s">
        <v>27</v>
      </c>
      <c r="D13" s="39" t="s">
        <v>28</v>
      </c>
      <c r="E13" s="40">
        <v>15672196.02</v>
      </c>
      <c r="F13" s="41">
        <v>0</v>
      </c>
      <c r="G13" s="42">
        <f t="shared" si="1"/>
        <v>15672196.02</v>
      </c>
      <c r="H13" s="43">
        <v>15672196.02</v>
      </c>
    </row>
    <row r="14" spans="1:8" ht="28.2" customHeight="1" x14ac:dyDescent="0.3">
      <c r="A14" s="32" t="s">
        <v>29</v>
      </c>
      <c r="B14" s="33"/>
      <c r="C14" s="33"/>
      <c r="D14" s="34" t="s">
        <v>30</v>
      </c>
      <c r="E14" s="44">
        <f>+E15</f>
        <v>321385.71999999997</v>
      </c>
      <c r="F14" s="44">
        <f>+F15</f>
        <v>0</v>
      </c>
      <c r="G14" s="44">
        <f t="shared" ref="G14:H14" si="3">+G15</f>
        <v>321385.71999999997</v>
      </c>
      <c r="H14" s="45">
        <f t="shared" si="3"/>
        <v>321385.71999999997</v>
      </c>
    </row>
    <row r="15" spans="1:8" ht="19.95" customHeight="1" x14ac:dyDescent="0.3">
      <c r="A15" s="37" t="s">
        <v>31</v>
      </c>
      <c r="B15" s="38">
        <v>20</v>
      </c>
      <c r="C15" s="38" t="s">
        <v>27</v>
      </c>
      <c r="D15" s="39" t="s">
        <v>32</v>
      </c>
      <c r="E15" s="40">
        <v>321385.71999999997</v>
      </c>
      <c r="F15" s="40">
        <v>0</v>
      </c>
      <c r="G15" s="40">
        <f t="shared" si="1"/>
        <v>321385.71999999997</v>
      </c>
      <c r="H15" s="46">
        <v>321385.71999999997</v>
      </c>
    </row>
    <row r="16" spans="1:8" ht="19.95" customHeight="1" x14ac:dyDescent="0.3">
      <c r="A16" s="32" t="s">
        <v>33</v>
      </c>
      <c r="B16" s="38"/>
      <c r="C16" s="38"/>
      <c r="D16" s="34" t="s">
        <v>34</v>
      </c>
      <c r="E16" s="35">
        <f>+E17+E20</f>
        <v>338977947.75</v>
      </c>
      <c r="F16" s="35">
        <f t="shared" ref="F16:H16" si="4">+F17+F20</f>
        <v>0</v>
      </c>
      <c r="G16" s="35">
        <f t="shared" si="4"/>
        <v>338977947.75</v>
      </c>
      <c r="H16" s="36">
        <f t="shared" si="4"/>
        <v>338977947.75</v>
      </c>
    </row>
    <row r="17" spans="1:8" ht="19.95" customHeight="1" x14ac:dyDescent="0.3">
      <c r="A17" s="32" t="s">
        <v>35</v>
      </c>
      <c r="B17" s="38"/>
      <c r="C17" s="38"/>
      <c r="D17" s="34" t="s">
        <v>36</v>
      </c>
      <c r="E17" s="35">
        <f>+E18</f>
        <v>587.72</v>
      </c>
      <c r="F17" s="35">
        <f>+F18</f>
        <v>0</v>
      </c>
      <c r="G17" s="35">
        <f t="shared" si="1"/>
        <v>587.72</v>
      </c>
      <c r="H17" s="36">
        <f>+H18</f>
        <v>587.72</v>
      </c>
    </row>
    <row r="18" spans="1:8" ht="19.95" customHeight="1" x14ac:dyDescent="0.3">
      <c r="A18" s="32" t="s">
        <v>37</v>
      </c>
      <c r="B18" s="38"/>
      <c r="C18" s="38"/>
      <c r="D18" s="34" t="s">
        <v>38</v>
      </c>
      <c r="E18" s="35">
        <f>+E19</f>
        <v>587.72</v>
      </c>
      <c r="F18" s="35">
        <f t="shared" ref="F18:H18" si="5">+F19</f>
        <v>0</v>
      </c>
      <c r="G18" s="35">
        <f t="shared" si="5"/>
        <v>587.72</v>
      </c>
      <c r="H18" s="36">
        <f t="shared" si="5"/>
        <v>587.72</v>
      </c>
    </row>
    <row r="19" spans="1:8" ht="25.95" customHeight="1" x14ac:dyDescent="0.3">
      <c r="A19" s="37" t="s">
        <v>39</v>
      </c>
      <c r="B19" s="38">
        <v>20</v>
      </c>
      <c r="C19" s="38" t="s">
        <v>27</v>
      </c>
      <c r="D19" s="39" t="s">
        <v>40</v>
      </c>
      <c r="E19" s="42">
        <v>587.72</v>
      </c>
      <c r="F19" s="42">
        <v>0</v>
      </c>
      <c r="G19" s="42">
        <f t="shared" ref="G19:G22" si="6">+E19-F19</f>
        <v>587.72</v>
      </c>
      <c r="H19" s="43">
        <v>587.72</v>
      </c>
    </row>
    <row r="20" spans="1:8" ht="19.95" customHeight="1" x14ac:dyDescent="0.3">
      <c r="A20" s="32" t="s">
        <v>41</v>
      </c>
      <c r="B20" s="33"/>
      <c r="C20" s="33"/>
      <c r="D20" s="34" t="s">
        <v>42</v>
      </c>
      <c r="E20" s="44">
        <f>+E21+E23</f>
        <v>338977360.02999997</v>
      </c>
      <c r="F20" s="44">
        <f t="shared" ref="F20:H20" si="7">+F21+F23</f>
        <v>0</v>
      </c>
      <c r="G20" s="44">
        <f t="shared" si="7"/>
        <v>338977360.02999997</v>
      </c>
      <c r="H20" s="45">
        <f t="shared" si="7"/>
        <v>338977360.02999997</v>
      </c>
    </row>
    <row r="21" spans="1:8" ht="19.95" customHeight="1" x14ac:dyDescent="0.3">
      <c r="A21" s="32" t="s">
        <v>43</v>
      </c>
      <c r="B21" s="33"/>
      <c r="C21" s="33"/>
      <c r="D21" s="34" t="s">
        <v>44</v>
      </c>
      <c r="E21" s="35">
        <f>+E22</f>
        <v>1418350</v>
      </c>
      <c r="F21" s="35">
        <f>+F22</f>
        <v>0</v>
      </c>
      <c r="G21" s="35">
        <f t="shared" ref="G21" si="8">+E21-F21</f>
        <v>1418350</v>
      </c>
      <c r="H21" s="36">
        <f>+H22</f>
        <v>1418350</v>
      </c>
    </row>
    <row r="22" spans="1:8" ht="25.95" customHeight="1" x14ac:dyDescent="0.3">
      <c r="A22" s="37" t="s">
        <v>45</v>
      </c>
      <c r="B22" s="38">
        <v>20</v>
      </c>
      <c r="C22" s="38" t="s">
        <v>27</v>
      </c>
      <c r="D22" s="39" t="s">
        <v>46</v>
      </c>
      <c r="E22" s="42">
        <v>1418350</v>
      </c>
      <c r="F22" s="42">
        <v>0</v>
      </c>
      <c r="G22" s="42">
        <f t="shared" si="6"/>
        <v>1418350</v>
      </c>
      <c r="H22" s="43">
        <v>1418350</v>
      </c>
    </row>
    <row r="23" spans="1:8" ht="19.95" customHeight="1" x14ac:dyDescent="0.3">
      <c r="A23" s="32" t="s">
        <v>47</v>
      </c>
      <c r="B23" s="33"/>
      <c r="C23" s="33"/>
      <c r="D23" s="34" t="s">
        <v>48</v>
      </c>
      <c r="E23" s="35">
        <f>SUM(E24:E29)</f>
        <v>337559010.02999997</v>
      </c>
      <c r="F23" s="35">
        <f t="shared" ref="F23:H23" si="9">SUM(F24:F29)</f>
        <v>0</v>
      </c>
      <c r="G23" s="35">
        <f t="shared" si="9"/>
        <v>337559010.02999997</v>
      </c>
      <c r="H23" s="36">
        <f t="shared" si="9"/>
        <v>337559010.02999997</v>
      </c>
    </row>
    <row r="24" spans="1:8" ht="19.95" customHeight="1" x14ac:dyDescent="0.3">
      <c r="A24" s="37" t="s">
        <v>49</v>
      </c>
      <c r="B24" s="38">
        <v>20</v>
      </c>
      <c r="C24" s="38" t="s">
        <v>27</v>
      </c>
      <c r="D24" s="39" t="s">
        <v>50</v>
      </c>
      <c r="E24" s="42">
        <v>333333</v>
      </c>
      <c r="F24" s="42">
        <v>0</v>
      </c>
      <c r="G24" s="42">
        <f t="shared" ref="G24:G29" si="10">+E24-F24</f>
        <v>333333</v>
      </c>
      <c r="H24" s="43">
        <v>333333</v>
      </c>
    </row>
    <row r="25" spans="1:8" ht="57.6" x14ac:dyDescent="0.3">
      <c r="A25" s="37" t="s">
        <v>51</v>
      </c>
      <c r="B25" s="38">
        <v>20</v>
      </c>
      <c r="C25" s="38" t="s">
        <v>27</v>
      </c>
      <c r="D25" s="39" t="s">
        <v>52</v>
      </c>
      <c r="E25" s="42">
        <v>1659133.53</v>
      </c>
      <c r="F25" s="42">
        <v>0</v>
      </c>
      <c r="G25" s="42">
        <f t="shared" si="10"/>
        <v>1659133.53</v>
      </c>
      <c r="H25" s="43">
        <v>1659133.53</v>
      </c>
    </row>
    <row r="26" spans="1:8" ht="25.95" customHeight="1" x14ac:dyDescent="0.3">
      <c r="A26" s="37" t="s">
        <v>53</v>
      </c>
      <c r="B26" s="38">
        <v>20</v>
      </c>
      <c r="C26" s="38" t="s">
        <v>27</v>
      </c>
      <c r="D26" s="39" t="s">
        <v>54</v>
      </c>
      <c r="E26" s="42">
        <v>137443511</v>
      </c>
      <c r="F26" s="42">
        <v>0</v>
      </c>
      <c r="G26" s="42">
        <f t="shared" si="10"/>
        <v>137443511</v>
      </c>
      <c r="H26" s="43">
        <v>137443511</v>
      </c>
    </row>
    <row r="27" spans="1:8" ht="25.95" customHeight="1" x14ac:dyDescent="0.3">
      <c r="A27" s="37" t="s">
        <v>55</v>
      </c>
      <c r="B27" s="38">
        <v>20</v>
      </c>
      <c r="C27" s="38" t="s">
        <v>27</v>
      </c>
      <c r="D27" s="39" t="s">
        <v>56</v>
      </c>
      <c r="E27" s="42">
        <v>195405802</v>
      </c>
      <c r="F27" s="42">
        <v>0</v>
      </c>
      <c r="G27" s="42">
        <f t="shared" si="10"/>
        <v>195405802</v>
      </c>
      <c r="H27" s="43">
        <v>195405802</v>
      </c>
    </row>
    <row r="28" spans="1:8" ht="25.95" customHeight="1" x14ac:dyDescent="0.3">
      <c r="A28" s="37" t="s">
        <v>57</v>
      </c>
      <c r="B28" s="38">
        <v>20</v>
      </c>
      <c r="C28" s="38" t="s">
        <v>27</v>
      </c>
      <c r="D28" s="39" t="s">
        <v>58</v>
      </c>
      <c r="E28" s="42">
        <v>1116134.5</v>
      </c>
      <c r="F28" s="42">
        <v>0</v>
      </c>
      <c r="G28" s="42">
        <f t="shared" si="10"/>
        <v>1116134.5</v>
      </c>
      <c r="H28" s="43">
        <v>1116134.5</v>
      </c>
    </row>
    <row r="29" spans="1:8" ht="25.95" customHeight="1" thickBot="1" x14ac:dyDescent="0.35">
      <c r="A29" s="47" t="s">
        <v>59</v>
      </c>
      <c r="B29" s="48">
        <v>20</v>
      </c>
      <c r="C29" s="48" t="s">
        <v>27</v>
      </c>
      <c r="D29" s="49" t="s">
        <v>60</v>
      </c>
      <c r="E29" s="50">
        <v>1601096</v>
      </c>
      <c r="F29" s="50">
        <v>0</v>
      </c>
      <c r="G29" s="50">
        <f t="shared" si="10"/>
        <v>1601096</v>
      </c>
      <c r="H29" s="51">
        <v>1601096</v>
      </c>
    </row>
    <row r="30" spans="1:8" ht="15" thickBot="1" x14ac:dyDescent="0.35">
      <c r="A30" s="52"/>
      <c r="B30" s="52"/>
      <c r="C30" s="52"/>
      <c r="D30" s="52"/>
      <c r="E30" s="53"/>
      <c r="F30" s="53"/>
      <c r="G30" s="54"/>
      <c r="H30" s="53"/>
    </row>
    <row r="31" spans="1:8" s="55" customFormat="1" ht="15.6" x14ac:dyDescent="0.3">
      <c r="A31" s="327" t="s">
        <v>0</v>
      </c>
      <c r="B31" s="328"/>
      <c r="C31" s="328"/>
      <c r="D31" s="328"/>
      <c r="E31" s="328"/>
      <c r="F31" s="328"/>
      <c r="G31" s="328"/>
      <c r="H31" s="329"/>
    </row>
    <row r="32" spans="1:8" s="55" customFormat="1" ht="15.6" x14ac:dyDescent="0.3">
      <c r="A32" s="330" t="s">
        <v>1</v>
      </c>
      <c r="B32" s="331"/>
      <c r="C32" s="331"/>
      <c r="D32" s="331"/>
      <c r="E32" s="331"/>
      <c r="F32" s="331"/>
      <c r="G32" s="331"/>
      <c r="H32" s="332"/>
    </row>
    <row r="33" spans="1:8" x14ac:dyDescent="0.3">
      <c r="A33" s="2" t="s">
        <v>2</v>
      </c>
      <c r="H33" s="6"/>
    </row>
    <row r="34" spans="1:8" ht="15" thickBot="1" x14ac:dyDescent="0.35">
      <c r="A34" s="7" t="s">
        <v>3</v>
      </c>
      <c r="D34" s="1" t="s">
        <v>4</v>
      </c>
      <c r="F34" s="5" t="s">
        <v>5</v>
      </c>
      <c r="G34" s="4" t="str">
        <f>G5</f>
        <v>ENERO</v>
      </c>
      <c r="H34" s="6" t="str">
        <f>H5</f>
        <v>VIGENCIA FISCAL: 2020</v>
      </c>
    </row>
    <row r="35" spans="1:8" ht="58.2" thickBot="1" x14ac:dyDescent="0.35">
      <c r="A35" s="14" t="s">
        <v>8</v>
      </c>
      <c r="B35" s="15" t="s">
        <v>9</v>
      </c>
      <c r="C35" s="15" t="s">
        <v>10</v>
      </c>
      <c r="D35" s="15" t="s">
        <v>11</v>
      </c>
      <c r="E35" s="16" t="s">
        <v>61</v>
      </c>
      <c r="F35" s="17" t="s">
        <v>13</v>
      </c>
      <c r="G35" s="16" t="s">
        <v>62</v>
      </c>
      <c r="H35" s="18" t="s">
        <v>15</v>
      </c>
    </row>
    <row r="36" spans="1:8" ht="19.95" customHeight="1" x14ac:dyDescent="0.3">
      <c r="A36" s="26" t="s">
        <v>63</v>
      </c>
      <c r="B36" s="56"/>
      <c r="C36" s="56"/>
      <c r="D36" s="57" t="s">
        <v>64</v>
      </c>
      <c r="E36" s="30">
        <f>+E37</f>
        <v>3034601607.9400001</v>
      </c>
      <c r="F36" s="30">
        <f>+F37</f>
        <v>0</v>
      </c>
      <c r="G36" s="30">
        <f t="shared" ref="G36:G39" si="11">+E36-F36</f>
        <v>3034601607.9400001</v>
      </c>
      <c r="H36" s="31">
        <f>+H37</f>
        <v>1594601607.9400001</v>
      </c>
    </row>
    <row r="37" spans="1:8" ht="19.95" customHeight="1" x14ac:dyDescent="0.3">
      <c r="A37" s="32" t="s">
        <v>65</v>
      </c>
      <c r="B37" s="38"/>
      <c r="C37" s="38"/>
      <c r="D37" s="34" t="s">
        <v>66</v>
      </c>
      <c r="E37" s="35">
        <f>+E38</f>
        <v>3034601607.9400001</v>
      </c>
      <c r="F37" s="35">
        <f>+F38</f>
        <v>0</v>
      </c>
      <c r="G37" s="35">
        <f t="shared" si="11"/>
        <v>3034601607.9400001</v>
      </c>
      <c r="H37" s="36">
        <f>+H38</f>
        <v>1594601607.9400001</v>
      </c>
    </row>
    <row r="38" spans="1:8" ht="19.95" customHeight="1" x14ac:dyDescent="0.3">
      <c r="A38" s="32" t="s">
        <v>67</v>
      </c>
      <c r="B38" s="38"/>
      <c r="C38" s="38"/>
      <c r="D38" s="34" t="s">
        <v>68</v>
      </c>
      <c r="E38" s="35">
        <f>SUM(E39:E39)</f>
        <v>3034601607.9400001</v>
      </c>
      <c r="F38" s="35">
        <f>SUM(F39:F39)</f>
        <v>0</v>
      </c>
      <c r="G38" s="35">
        <f t="shared" si="11"/>
        <v>3034601607.9400001</v>
      </c>
      <c r="H38" s="36">
        <f>SUM(H39:H39)</f>
        <v>1594601607.9400001</v>
      </c>
    </row>
    <row r="39" spans="1:8" ht="19.95" customHeight="1" thickBot="1" x14ac:dyDescent="0.35">
      <c r="A39" s="58" t="s">
        <v>69</v>
      </c>
      <c r="B39" s="59">
        <v>20</v>
      </c>
      <c r="C39" s="38" t="s">
        <v>27</v>
      </c>
      <c r="D39" s="60" t="s">
        <v>70</v>
      </c>
      <c r="E39" s="61">
        <v>3034601607.9400001</v>
      </c>
      <c r="F39" s="61">
        <v>0</v>
      </c>
      <c r="G39" s="61">
        <f t="shared" si="11"/>
        <v>3034601607.9400001</v>
      </c>
      <c r="H39" s="62">
        <v>1594601607.9400001</v>
      </c>
    </row>
    <row r="40" spans="1:8" ht="19.95" customHeight="1" thickBot="1" x14ac:dyDescent="0.35">
      <c r="A40" s="63" t="s">
        <v>71</v>
      </c>
      <c r="B40" s="64"/>
      <c r="C40" s="64"/>
      <c r="D40" s="65" t="s">
        <v>72</v>
      </c>
      <c r="E40" s="66">
        <f>+E41+E57+E69+E75+E85</f>
        <v>872772256.74000001</v>
      </c>
      <c r="F40" s="66">
        <f t="shared" ref="F40:H40" si="12">+F41+F57+F69+F75+F85</f>
        <v>0</v>
      </c>
      <c r="G40" s="66">
        <f t="shared" si="12"/>
        <v>872772256.74000001</v>
      </c>
      <c r="H40" s="67">
        <f t="shared" si="12"/>
        <v>870022256.74000001</v>
      </c>
    </row>
    <row r="41" spans="1:8" ht="19.95" customHeight="1" x14ac:dyDescent="0.3">
      <c r="A41" s="68" t="s">
        <v>73</v>
      </c>
      <c r="B41" s="69"/>
      <c r="C41" s="69"/>
      <c r="D41" s="70" t="s">
        <v>74</v>
      </c>
      <c r="E41" s="71">
        <f>+E42</f>
        <v>190457637.80000001</v>
      </c>
      <c r="F41" s="71">
        <f>+F42</f>
        <v>0</v>
      </c>
      <c r="G41" s="71">
        <f>+E41-F41</f>
        <v>190457637.80000001</v>
      </c>
      <c r="H41" s="72">
        <f>+H42</f>
        <v>190457637.80000001</v>
      </c>
    </row>
    <row r="42" spans="1:8" ht="19.95" customHeight="1" x14ac:dyDescent="0.3">
      <c r="A42" s="73" t="s">
        <v>75</v>
      </c>
      <c r="B42" s="33"/>
      <c r="C42" s="33"/>
      <c r="D42" s="34" t="s">
        <v>76</v>
      </c>
      <c r="E42" s="35">
        <f>+E43+E48+E53</f>
        <v>190457637.80000001</v>
      </c>
      <c r="F42" s="35">
        <f t="shared" ref="F42:H42" si="13">+F43+F48+F53</f>
        <v>0</v>
      </c>
      <c r="G42" s="35">
        <f t="shared" si="13"/>
        <v>190457637.80000001</v>
      </c>
      <c r="H42" s="36">
        <f t="shared" si="13"/>
        <v>190457637.80000001</v>
      </c>
    </row>
    <row r="43" spans="1:8" ht="27.6" customHeight="1" x14ac:dyDescent="0.3">
      <c r="A43" s="73" t="s">
        <v>77</v>
      </c>
      <c r="B43" s="74"/>
      <c r="C43" s="74"/>
      <c r="D43" s="34" t="s">
        <v>78</v>
      </c>
      <c r="E43" s="75">
        <f>+E44</f>
        <v>28136250.899999999</v>
      </c>
      <c r="F43" s="35">
        <f t="shared" ref="F43:H44" si="14">+F44</f>
        <v>0</v>
      </c>
      <c r="G43" s="75">
        <f t="shared" si="14"/>
        <v>28136250.899999999</v>
      </c>
      <c r="H43" s="36">
        <f t="shared" si="14"/>
        <v>28136250.899999999</v>
      </c>
    </row>
    <row r="44" spans="1:8" ht="28.8" customHeight="1" x14ac:dyDescent="0.3">
      <c r="A44" s="73" t="s">
        <v>79</v>
      </c>
      <c r="B44" s="76"/>
      <c r="C44" s="76"/>
      <c r="D44" s="34" t="s">
        <v>78</v>
      </c>
      <c r="E44" s="75">
        <f>+E45</f>
        <v>28136250.899999999</v>
      </c>
      <c r="F44" s="35">
        <f t="shared" si="14"/>
        <v>0</v>
      </c>
      <c r="G44" s="75">
        <f t="shared" si="14"/>
        <v>28136250.899999999</v>
      </c>
      <c r="H44" s="36">
        <f t="shared" si="14"/>
        <v>28136250.899999999</v>
      </c>
    </row>
    <row r="45" spans="1:8" ht="22.8" customHeight="1" x14ac:dyDescent="0.3">
      <c r="A45" s="32" t="s">
        <v>80</v>
      </c>
      <c r="B45" s="38"/>
      <c r="C45" s="38"/>
      <c r="D45" s="34" t="s">
        <v>81</v>
      </c>
      <c r="E45" s="35">
        <f>+E46+E47</f>
        <v>28136250.899999999</v>
      </c>
      <c r="F45" s="35">
        <f t="shared" ref="F45:H45" si="15">+F46+F47</f>
        <v>0</v>
      </c>
      <c r="G45" s="35">
        <f t="shared" si="15"/>
        <v>28136250.899999999</v>
      </c>
      <c r="H45" s="36">
        <f t="shared" si="15"/>
        <v>28136250.899999999</v>
      </c>
    </row>
    <row r="46" spans="1:8" ht="19.95" customHeight="1" x14ac:dyDescent="0.3">
      <c r="A46" s="77" t="s">
        <v>82</v>
      </c>
      <c r="B46" s="74">
        <v>11</v>
      </c>
      <c r="C46" s="38" t="s">
        <v>83</v>
      </c>
      <c r="D46" s="39" t="s">
        <v>84</v>
      </c>
      <c r="E46" s="42">
        <v>23096879</v>
      </c>
      <c r="F46" s="42">
        <v>0</v>
      </c>
      <c r="G46" s="42">
        <f t="shared" ref="G46:G47" si="16">+E46-F46</f>
        <v>23096879</v>
      </c>
      <c r="H46" s="43">
        <v>23096879</v>
      </c>
    </row>
    <row r="47" spans="1:8" ht="19.95" customHeight="1" x14ac:dyDescent="0.3">
      <c r="A47" s="77" t="s">
        <v>82</v>
      </c>
      <c r="B47" s="74">
        <v>20</v>
      </c>
      <c r="C47" s="38" t="s">
        <v>27</v>
      </c>
      <c r="D47" s="39" t="s">
        <v>84</v>
      </c>
      <c r="E47" s="42">
        <v>5039371.9000000004</v>
      </c>
      <c r="F47" s="42">
        <v>0</v>
      </c>
      <c r="G47" s="42">
        <f t="shared" si="16"/>
        <v>5039371.9000000004</v>
      </c>
      <c r="H47" s="43">
        <v>5039371.9000000004</v>
      </c>
    </row>
    <row r="48" spans="1:8" ht="32.4" customHeight="1" x14ac:dyDescent="0.3">
      <c r="A48" s="73" t="s">
        <v>85</v>
      </c>
      <c r="B48" s="78"/>
      <c r="C48" s="78"/>
      <c r="D48" s="34" t="s">
        <v>86</v>
      </c>
      <c r="E48" s="35">
        <f>+E49</f>
        <v>145130101.90000001</v>
      </c>
      <c r="F48" s="35">
        <f t="shared" ref="F48:H49" si="17">+F49</f>
        <v>0</v>
      </c>
      <c r="G48" s="35">
        <f t="shared" si="17"/>
        <v>145130101.90000001</v>
      </c>
      <c r="H48" s="36">
        <f t="shared" si="17"/>
        <v>145130101.90000001</v>
      </c>
    </row>
    <row r="49" spans="1:8" ht="30" customHeight="1" x14ac:dyDescent="0.3">
      <c r="A49" s="73" t="s">
        <v>87</v>
      </c>
      <c r="B49" s="78"/>
      <c r="C49" s="78"/>
      <c r="D49" s="34" t="s">
        <v>86</v>
      </c>
      <c r="E49" s="35">
        <f>+E50</f>
        <v>145130101.90000001</v>
      </c>
      <c r="F49" s="35">
        <f t="shared" si="17"/>
        <v>0</v>
      </c>
      <c r="G49" s="35">
        <f t="shared" si="17"/>
        <v>145130101.90000001</v>
      </c>
      <c r="H49" s="36">
        <f t="shared" si="17"/>
        <v>145130101.90000001</v>
      </c>
    </row>
    <row r="50" spans="1:8" ht="19.95" customHeight="1" x14ac:dyDescent="0.3">
      <c r="A50" s="73" t="s">
        <v>88</v>
      </c>
      <c r="B50" s="78"/>
      <c r="C50" s="78"/>
      <c r="D50" s="34" t="s">
        <v>81</v>
      </c>
      <c r="E50" s="35">
        <f>+E51+E52</f>
        <v>145130101.90000001</v>
      </c>
      <c r="F50" s="35">
        <f t="shared" ref="F50:H50" si="18">+F51+F52</f>
        <v>0</v>
      </c>
      <c r="G50" s="35">
        <f t="shared" si="18"/>
        <v>145130101.90000001</v>
      </c>
      <c r="H50" s="36">
        <f t="shared" si="18"/>
        <v>145130101.90000001</v>
      </c>
    </row>
    <row r="51" spans="1:8" ht="19.95" customHeight="1" x14ac:dyDescent="0.3">
      <c r="A51" s="77" t="s">
        <v>89</v>
      </c>
      <c r="B51" s="74">
        <v>11</v>
      </c>
      <c r="C51" s="38" t="s">
        <v>83</v>
      </c>
      <c r="D51" s="39" t="s">
        <v>84</v>
      </c>
      <c r="E51" s="42">
        <v>118699293.90000001</v>
      </c>
      <c r="F51" s="42">
        <v>0</v>
      </c>
      <c r="G51" s="42">
        <f t="shared" ref="G51:G52" si="19">+E51-F51</f>
        <v>118699293.90000001</v>
      </c>
      <c r="H51" s="43">
        <v>118699293.90000001</v>
      </c>
    </row>
    <row r="52" spans="1:8" ht="19.95" customHeight="1" x14ac:dyDescent="0.3">
      <c r="A52" s="77" t="s">
        <v>89</v>
      </c>
      <c r="B52" s="74">
        <v>20</v>
      </c>
      <c r="C52" s="38" t="s">
        <v>27</v>
      </c>
      <c r="D52" s="39" t="s">
        <v>84</v>
      </c>
      <c r="E52" s="42">
        <v>26430808</v>
      </c>
      <c r="F52" s="42">
        <v>0</v>
      </c>
      <c r="G52" s="42">
        <f t="shared" si="19"/>
        <v>26430808</v>
      </c>
      <c r="H52" s="43">
        <v>26430808</v>
      </c>
    </row>
    <row r="53" spans="1:8" ht="25.95" customHeight="1" x14ac:dyDescent="0.3">
      <c r="A53" s="73" t="s">
        <v>90</v>
      </c>
      <c r="B53" s="74"/>
      <c r="C53" s="74"/>
      <c r="D53" s="34" t="s">
        <v>91</v>
      </c>
      <c r="E53" s="35">
        <f>+E54</f>
        <v>17191285</v>
      </c>
      <c r="F53" s="35">
        <f t="shared" ref="F53:H55" si="20">+F54</f>
        <v>0</v>
      </c>
      <c r="G53" s="35">
        <f t="shared" si="20"/>
        <v>17191285</v>
      </c>
      <c r="H53" s="36">
        <f t="shared" si="20"/>
        <v>17191285</v>
      </c>
    </row>
    <row r="54" spans="1:8" ht="25.95" customHeight="1" x14ac:dyDescent="0.3">
      <c r="A54" s="73" t="s">
        <v>92</v>
      </c>
      <c r="B54" s="76"/>
      <c r="C54" s="76"/>
      <c r="D54" s="34" t="s">
        <v>91</v>
      </c>
      <c r="E54" s="35">
        <f>+E55</f>
        <v>17191285</v>
      </c>
      <c r="F54" s="35">
        <f t="shared" si="20"/>
        <v>0</v>
      </c>
      <c r="G54" s="35">
        <f t="shared" si="20"/>
        <v>17191285</v>
      </c>
      <c r="H54" s="36">
        <f t="shared" si="20"/>
        <v>17191285</v>
      </c>
    </row>
    <row r="55" spans="1:8" ht="19.95" customHeight="1" x14ac:dyDescent="0.3">
      <c r="A55" s="73" t="s">
        <v>93</v>
      </c>
      <c r="B55" s="76"/>
      <c r="C55" s="76"/>
      <c r="D55" s="34" t="s">
        <v>81</v>
      </c>
      <c r="E55" s="35">
        <f>+E56</f>
        <v>17191285</v>
      </c>
      <c r="F55" s="35">
        <f t="shared" si="20"/>
        <v>0</v>
      </c>
      <c r="G55" s="35">
        <f t="shared" si="20"/>
        <v>17191285</v>
      </c>
      <c r="H55" s="36">
        <f t="shared" si="20"/>
        <v>17191285</v>
      </c>
    </row>
    <row r="56" spans="1:8" ht="19.95" customHeight="1" x14ac:dyDescent="0.3">
      <c r="A56" s="77" t="s">
        <v>94</v>
      </c>
      <c r="B56" s="74">
        <v>11</v>
      </c>
      <c r="C56" s="38" t="s">
        <v>83</v>
      </c>
      <c r="D56" s="39" t="s">
        <v>84</v>
      </c>
      <c r="E56" s="42">
        <v>17191285</v>
      </c>
      <c r="F56" s="42">
        <v>0</v>
      </c>
      <c r="G56" s="42">
        <f t="shared" ref="G56" si="21">+E56-F56</f>
        <v>17191285</v>
      </c>
      <c r="H56" s="43">
        <v>17191285</v>
      </c>
    </row>
    <row r="57" spans="1:8" ht="25.95" customHeight="1" x14ac:dyDescent="0.3">
      <c r="A57" s="73" t="s">
        <v>95</v>
      </c>
      <c r="B57" s="74"/>
      <c r="C57" s="74"/>
      <c r="D57" s="34" t="s">
        <v>96</v>
      </c>
      <c r="E57" s="35">
        <f>+E58</f>
        <v>65124177.950000003</v>
      </c>
      <c r="F57" s="35">
        <f t="shared" ref="F57:H61" si="22">+F58</f>
        <v>0</v>
      </c>
      <c r="G57" s="35">
        <f t="shared" si="22"/>
        <v>65124177.950000003</v>
      </c>
      <c r="H57" s="36">
        <f t="shared" si="22"/>
        <v>65124177.950000003</v>
      </c>
    </row>
    <row r="58" spans="1:8" ht="25.95" customHeight="1" x14ac:dyDescent="0.3">
      <c r="A58" s="73" t="s">
        <v>97</v>
      </c>
      <c r="B58" s="74"/>
      <c r="C58" s="74"/>
      <c r="D58" s="34" t="s">
        <v>76</v>
      </c>
      <c r="E58" s="35">
        <f>+E59</f>
        <v>65124177.950000003</v>
      </c>
      <c r="F58" s="35">
        <f t="shared" si="22"/>
        <v>0</v>
      </c>
      <c r="G58" s="35">
        <f t="shared" si="22"/>
        <v>65124177.950000003</v>
      </c>
      <c r="H58" s="36">
        <f t="shared" si="22"/>
        <v>65124177.950000003</v>
      </c>
    </row>
    <row r="59" spans="1:8" ht="25.95" customHeight="1" x14ac:dyDescent="0.3">
      <c r="A59" s="73" t="s">
        <v>98</v>
      </c>
      <c r="B59" s="74"/>
      <c r="C59" s="74"/>
      <c r="D59" s="34" t="s">
        <v>99</v>
      </c>
      <c r="E59" s="35">
        <f>+E60</f>
        <v>65124177.950000003</v>
      </c>
      <c r="F59" s="35">
        <f t="shared" si="22"/>
        <v>0</v>
      </c>
      <c r="G59" s="35">
        <f t="shared" si="22"/>
        <v>65124177.950000003</v>
      </c>
      <c r="H59" s="36">
        <f t="shared" si="22"/>
        <v>65124177.950000003</v>
      </c>
    </row>
    <row r="60" spans="1:8" ht="25.95" customHeight="1" x14ac:dyDescent="0.3">
      <c r="A60" s="73" t="s">
        <v>100</v>
      </c>
      <c r="B60" s="74"/>
      <c r="C60" s="74"/>
      <c r="D60" s="34" t="s">
        <v>99</v>
      </c>
      <c r="E60" s="35">
        <f>+E61</f>
        <v>65124177.950000003</v>
      </c>
      <c r="F60" s="35">
        <f t="shared" si="22"/>
        <v>0</v>
      </c>
      <c r="G60" s="35">
        <f t="shared" si="22"/>
        <v>65124177.950000003</v>
      </c>
      <c r="H60" s="36">
        <f t="shared" si="22"/>
        <v>65124177.950000003</v>
      </c>
    </row>
    <row r="61" spans="1:8" ht="19.95" customHeight="1" x14ac:dyDescent="0.3">
      <c r="A61" s="73" t="s">
        <v>101</v>
      </c>
      <c r="B61" s="74"/>
      <c r="C61" s="74"/>
      <c r="D61" s="34" t="s">
        <v>102</v>
      </c>
      <c r="E61" s="35">
        <f>+E62</f>
        <v>65124177.950000003</v>
      </c>
      <c r="F61" s="35">
        <f t="shared" si="22"/>
        <v>0</v>
      </c>
      <c r="G61" s="35">
        <f t="shared" si="22"/>
        <v>65124177.950000003</v>
      </c>
      <c r="H61" s="36">
        <f t="shared" si="22"/>
        <v>65124177.950000003</v>
      </c>
    </row>
    <row r="62" spans="1:8" ht="19.95" customHeight="1" thickBot="1" x14ac:dyDescent="0.35">
      <c r="A62" s="79" t="s">
        <v>103</v>
      </c>
      <c r="B62" s="80">
        <v>20</v>
      </c>
      <c r="C62" s="48" t="s">
        <v>27</v>
      </c>
      <c r="D62" s="49" t="s">
        <v>84</v>
      </c>
      <c r="E62" s="50">
        <v>65124177.950000003</v>
      </c>
      <c r="F62" s="50">
        <v>0</v>
      </c>
      <c r="G62" s="50">
        <f t="shared" ref="G62" si="23">+E62-F62</f>
        <v>65124177.950000003</v>
      </c>
      <c r="H62" s="51">
        <v>65124177.950000003</v>
      </c>
    </row>
    <row r="63" spans="1:8" ht="10.199999999999999" customHeight="1" thickBot="1" x14ac:dyDescent="0.35">
      <c r="A63" s="52"/>
      <c r="B63" s="52"/>
      <c r="C63" s="52"/>
      <c r="D63" s="52"/>
      <c r="E63" s="53"/>
      <c r="F63" s="53"/>
      <c r="G63" s="54"/>
      <c r="H63" s="53"/>
    </row>
    <row r="64" spans="1:8" s="55" customFormat="1" ht="15.6" x14ac:dyDescent="0.3">
      <c r="A64" s="327" t="s">
        <v>0</v>
      </c>
      <c r="B64" s="328"/>
      <c r="C64" s="328"/>
      <c r="D64" s="328"/>
      <c r="E64" s="328"/>
      <c r="F64" s="328"/>
      <c r="G64" s="328"/>
      <c r="H64" s="329"/>
    </row>
    <row r="65" spans="1:8" s="55" customFormat="1" ht="15.6" x14ac:dyDescent="0.3">
      <c r="A65" s="330" t="s">
        <v>1</v>
      </c>
      <c r="B65" s="331"/>
      <c r="C65" s="331"/>
      <c r="D65" s="331"/>
      <c r="E65" s="331"/>
      <c r="F65" s="331"/>
      <c r="G65" s="331"/>
      <c r="H65" s="332"/>
    </row>
    <row r="66" spans="1:8" x14ac:dyDescent="0.3">
      <c r="A66" s="2" t="s">
        <v>2</v>
      </c>
      <c r="H66" s="6"/>
    </row>
    <row r="67" spans="1:8" ht="15" thickBot="1" x14ac:dyDescent="0.35">
      <c r="A67" s="7" t="s">
        <v>3</v>
      </c>
      <c r="D67" s="1" t="s">
        <v>4</v>
      </c>
      <c r="F67" s="5" t="s">
        <v>5</v>
      </c>
      <c r="G67" s="4" t="str">
        <f>G34</f>
        <v>ENERO</v>
      </c>
      <c r="H67" s="6" t="str">
        <f>H34</f>
        <v>VIGENCIA FISCAL: 2020</v>
      </c>
    </row>
    <row r="68" spans="1:8" ht="58.2" thickBot="1" x14ac:dyDescent="0.35">
      <c r="A68" s="14" t="s">
        <v>8</v>
      </c>
      <c r="B68" s="15" t="s">
        <v>9</v>
      </c>
      <c r="C68" s="15" t="s">
        <v>10</v>
      </c>
      <c r="D68" s="15" t="s">
        <v>11</v>
      </c>
      <c r="E68" s="16" t="s">
        <v>12</v>
      </c>
      <c r="F68" s="17" t="s">
        <v>13</v>
      </c>
      <c r="G68" s="16" t="s">
        <v>14</v>
      </c>
      <c r="H68" s="18" t="s">
        <v>15</v>
      </c>
    </row>
    <row r="69" spans="1:8" ht="19.95" customHeight="1" x14ac:dyDescent="0.3">
      <c r="A69" s="26" t="s">
        <v>104</v>
      </c>
      <c r="B69" s="56"/>
      <c r="C69" s="56"/>
      <c r="D69" s="57" t="s">
        <v>105</v>
      </c>
      <c r="E69" s="30">
        <f>+E70</f>
        <v>35746937.530000001</v>
      </c>
      <c r="F69" s="30">
        <f t="shared" ref="F69:H70" si="24">+F70</f>
        <v>0</v>
      </c>
      <c r="G69" s="30">
        <f t="shared" si="24"/>
        <v>35746937.530000001</v>
      </c>
      <c r="H69" s="31">
        <f t="shared" si="24"/>
        <v>35746937.530000001</v>
      </c>
    </row>
    <row r="70" spans="1:8" ht="19.95" customHeight="1" x14ac:dyDescent="0.3">
      <c r="A70" s="32" t="s">
        <v>106</v>
      </c>
      <c r="B70" s="38"/>
      <c r="C70" s="38"/>
      <c r="D70" s="34" t="s">
        <v>76</v>
      </c>
      <c r="E70" s="35">
        <f>+E71</f>
        <v>35746937.530000001</v>
      </c>
      <c r="F70" s="35">
        <f t="shared" si="24"/>
        <v>0</v>
      </c>
      <c r="G70" s="35">
        <f t="shared" si="24"/>
        <v>35746937.530000001</v>
      </c>
      <c r="H70" s="36">
        <f t="shared" si="24"/>
        <v>35746937.530000001</v>
      </c>
    </row>
    <row r="71" spans="1:8" ht="28.8" x14ac:dyDescent="0.3">
      <c r="A71" s="32" t="s">
        <v>107</v>
      </c>
      <c r="B71" s="38"/>
      <c r="C71" s="38"/>
      <c r="D71" s="34" t="s">
        <v>108</v>
      </c>
      <c r="E71" s="35">
        <f t="shared" ref="E71:F73" si="25">+E72</f>
        <v>35746937.530000001</v>
      </c>
      <c r="F71" s="35">
        <f t="shared" si="25"/>
        <v>0</v>
      </c>
      <c r="G71" s="35">
        <f t="shared" ref="G71:G74" si="26">+E71-F71</f>
        <v>35746937.530000001</v>
      </c>
      <c r="H71" s="36">
        <f>+H72</f>
        <v>35746937.530000001</v>
      </c>
    </row>
    <row r="72" spans="1:8" ht="28.8" x14ac:dyDescent="0.3">
      <c r="A72" s="32" t="s">
        <v>109</v>
      </c>
      <c r="B72" s="38"/>
      <c r="C72" s="38"/>
      <c r="D72" s="34" t="s">
        <v>108</v>
      </c>
      <c r="E72" s="35">
        <f t="shared" si="25"/>
        <v>35746937.530000001</v>
      </c>
      <c r="F72" s="35">
        <f t="shared" si="25"/>
        <v>0</v>
      </c>
      <c r="G72" s="35">
        <f t="shared" si="26"/>
        <v>35746937.530000001</v>
      </c>
      <c r="H72" s="36">
        <f>+H73</f>
        <v>35746937.530000001</v>
      </c>
    </row>
    <row r="73" spans="1:8" ht="22.2" customHeight="1" x14ac:dyDescent="0.3">
      <c r="A73" s="32" t="s">
        <v>110</v>
      </c>
      <c r="B73" s="38"/>
      <c r="C73" s="38"/>
      <c r="D73" s="34" t="s">
        <v>111</v>
      </c>
      <c r="E73" s="35">
        <f t="shared" si="25"/>
        <v>35746937.530000001</v>
      </c>
      <c r="F73" s="35">
        <f t="shared" si="25"/>
        <v>0</v>
      </c>
      <c r="G73" s="35">
        <f t="shared" si="26"/>
        <v>35746937.530000001</v>
      </c>
      <c r="H73" s="36">
        <f>+H74</f>
        <v>35746937.530000001</v>
      </c>
    </row>
    <row r="74" spans="1:8" ht="19.95" customHeight="1" x14ac:dyDescent="0.3">
      <c r="A74" s="37" t="s">
        <v>112</v>
      </c>
      <c r="B74" s="38">
        <v>20</v>
      </c>
      <c r="C74" s="38" t="s">
        <v>27</v>
      </c>
      <c r="D74" s="39" t="s">
        <v>84</v>
      </c>
      <c r="E74" s="42">
        <v>35746937.530000001</v>
      </c>
      <c r="F74" s="42">
        <v>0</v>
      </c>
      <c r="G74" s="42">
        <f t="shared" si="26"/>
        <v>35746937.530000001</v>
      </c>
      <c r="H74" s="43">
        <v>35746937.530000001</v>
      </c>
    </row>
    <row r="75" spans="1:8" ht="19.95" customHeight="1" x14ac:dyDescent="0.3">
      <c r="A75" s="32" t="s">
        <v>113</v>
      </c>
      <c r="B75" s="33"/>
      <c r="C75" s="33"/>
      <c r="D75" s="81" t="s">
        <v>114</v>
      </c>
      <c r="E75" s="35">
        <f>+E76</f>
        <v>15650683.52</v>
      </c>
      <c r="F75" s="35">
        <f t="shared" ref="F75:H75" si="27">+F76</f>
        <v>0</v>
      </c>
      <c r="G75" s="35">
        <f t="shared" si="27"/>
        <v>15650683.52</v>
      </c>
      <c r="H75" s="36">
        <f t="shared" si="27"/>
        <v>15650683.52</v>
      </c>
    </row>
    <row r="76" spans="1:8" ht="19.95" customHeight="1" x14ac:dyDescent="0.3">
      <c r="A76" s="32" t="s">
        <v>115</v>
      </c>
      <c r="B76" s="33"/>
      <c r="C76" s="33"/>
      <c r="D76" s="34" t="s">
        <v>76</v>
      </c>
      <c r="E76" s="35">
        <f>+E77+E81</f>
        <v>15650683.52</v>
      </c>
      <c r="F76" s="35">
        <f t="shared" ref="F76:H76" si="28">+F77+F81</f>
        <v>0</v>
      </c>
      <c r="G76" s="35">
        <f t="shared" si="28"/>
        <v>15650683.52</v>
      </c>
      <c r="H76" s="36">
        <f t="shared" si="28"/>
        <v>15650683.52</v>
      </c>
    </row>
    <row r="77" spans="1:8" ht="28.8" x14ac:dyDescent="0.3">
      <c r="A77" s="32" t="s">
        <v>116</v>
      </c>
      <c r="B77" s="33"/>
      <c r="C77" s="33"/>
      <c r="D77" s="34" t="s">
        <v>117</v>
      </c>
      <c r="E77" s="35">
        <f>+E78</f>
        <v>10661391.33</v>
      </c>
      <c r="F77" s="35">
        <f>+F91</f>
        <v>0</v>
      </c>
      <c r="G77" s="35">
        <f t="shared" ref="G77:G80" si="29">+E77-F77</f>
        <v>10661391.33</v>
      </c>
      <c r="H77" s="36">
        <f>+H78</f>
        <v>10661391.33</v>
      </c>
    </row>
    <row r="78" spans="1:8" ht="28.8" x14ac:dyDescent="0.3">
      <c r="A78" s="32" t="s">
        <v>118</v>
      </c>
      <c r="B78" s="33"/>
      <c r="C78" s="33"/>
      <c r="D78" s="34" t="s">
        <v>117</v>
      </c>
      <c r="E78" s="35">
        <f>+E79</f>
        <v>10661391.33</v>
      </c>
      <c r="F78" s="35">
        <f>+F79</f>
        <v>0</v>
      </c>
      <c r="G78" s="35">
        <f t="shared" si="29"/>
        <v>10661391.33</v>
      </c>
      <c r="H78" s="36">
        <f>+H79</f>
        <v>10661391.33</v>
      </c>
    </row>
    <row r="79" spans="1:8" ht="19.95" customHeight="1" x14ac:dyDescent="0.3">
      <c r="A79" s="32" t="s">
        <v>119</v>
      </c>
      <c r="B79" s="33"/>
      <c r="C79" s="33"/>
      <c r="D79" s="81" t="s">
        <v>120</v>
      </c>
      <c r="E79" s="35">
        <f>+E80</f>
        <v>10661391.33</v>
      </c>
      <c r="F79" s="35">
        <f>+F80</f>
        <v>0</v>
      </c>
      <c r="G79" s="35">
        <f t="shared" si="29"/>
        <v>10661391.33</v>
      </c>
      <c r="H79" s="36">
        <f>+H80</f>
        <v>10661391.33</v>
      </c>
    </row>
    <row r="80" spans="1:8" ht="19.95" customHeight="1" x14ac:dyDescent="0.3">
      <c r="A80" s="37" t="s">
        <v>121</v>
      </c>
      <c r="B80" s="82">
        <v>21</v>
      </c>
      <c r="C80" s="38" t="s">
        <v>27</v>
      </c>
      <c r="D80" s="39" t="s">
        <v>84</v>
      </c>
      <c r="E80" s="42">
        <v>10661391.33</v>
      </c>
      <c r="F80" s="42">
        <v>0</v>
      </c>
      <c r="G80" s="42">
        <f t="shared" si="29"/>
        <v>10661391.33</v>
      </c>
      <c r="H80" s="43">
        <v>10661391.33</v>
      </c>
    </row>
    <row r="81" spans="1:8" ht="28.8" x14ac:dyDescent="0.3">
      <c r="A81" s="32" t="s">
        <v>122</v>
      </c>
      <c r="B81" s="74"/>
      <c r="C81" s="74"/>
      <c r="D81" s="34" t="s">
        <v>123</v>
      </c>
      <c r="E81" s="35">
        <f>+E82</f>
        <v>4989292.1900000004</v>
      </c>
      <c r="F81" s="35">
        <f t="shared" ref="F81:H83" si="30">+F82</f>
        <v>0</v>
      </c>
      <c r="G81" s="35">
        <f t="shared" si="30"/>
        <v>4989292.1900000004</v>
      </c>
      <c r="H81" s="36">
        <f t="shared" si="30"/>
        <v>4989292.1900000004</v>
      </c>
    </row>
    <row r="82" spans="1:8" ht="28.8" x14ac:dyDescent="0.3">
      <c r="A82" s="32" t="s">
        <v>124</v>
      </c>
      <c r="B82" s="74"/>
      <c r="C82" s="74"/>
      <c r="D82" s="34" t="s">
        <v>123</v>
      </c>
      <c r="E82" s="35">
        <f>+E83</f>
        <v>4989292.1900000004</v>
      </c>
      <c r="F82" s="35">
        <f t="shared" si="30"/>
        <v>0</v>
      </c>
      <c r="G82" s="35">
        <f t="shared" si="30"/>
        <v>4989292.1900000004</v>
      </c>
      <c r="H82" s="36">
        <f t="shared" si="30"/>
        <v>4989292.1900000004</v>
      </c>
    </row>
    <row r="83" spans="1:8" ht="19.95" customHeight="1" x14ac:dyDescent="0.3">
      <c r="A83" s="32" t="s">
        <v>125</v>
      </c>
      <c r="B83" s="74"/>
      <c r="C83" s="74"/>
      <c r="D83" s="34" t="s">
        <v>120</v>
      </c>
      <c r="E83" s="35">
        <f>+E84</f>
        <v>4989292.1900000004</v>
      </c>
      <c r="F83" s="35">
        <f t="shared" si="30"/>
        <v>0</v>
      </c>
      <c r="G83" s="35">
        <f t="shared" si="30"/>
        <v>4989292.1900000004</v>
      </c>
      <c r="H83" s="36">
        <f t="shared" si="30"/>
        <v>4989292.1900000004</v>
      </c>
    </row>
    <row r="84" spans="1:8" ht="19.95" customHeight="1" x14ac:dyDescent="0.3">
      <c r="A84" s="37" t="s">
        <v>126</v>
      </c>
      <c r="B84" s="82">
        <v>20</v>
      </c>
      <c r="C84" s="38" t="s">
        <v>27</v>
      </c>
      <c r="D84" s="39" t="s">
        <v>84</v>
      </c>
      <c r="E84" s="42">
        <v>4989292.1900000004</v>
      </c>
      <c r="F84" s="42">
        <v>0</v>
      </c>
      <c r="G84" s="42">
        <f t="shared" ref="G84" si="31">+E84-F84</f>
        <v>4989292.1900000004</v>
      </c>
      <c r="H84" s="43">
        <v>4989292.1900000004</v>
      </c>
    </row>
    <row r="85" spans="1:8" ht="28.8" x14ac:dyDescent="0.3">
      <c r="A85" s="32" t="s">
        <v>127</v>
      </c>
      <c r="B85" s="82"/>
      <c r="C85" s="82"/>
      <c r="D85" s="81" t="s">
        <v>128</v>
      </c>
      <c r="E85" s="35">
        <f>+E86</f>
        <v>565792819.94000006</v>
      </c>
      <c r="F85" s="35">
        <f t="shared" ref="F85:H85" si="32">+F86</f>
        <v>0</v>
      </c>
      <c r="G85" s="35">
        <f t="shared" si="32"/>
        <v>565792819.94000006</v>
      </c>
      <c r="H85" s="36">
        <f t="shared" si="32"/>
        <v>563042819.94000006</v>
      </c>
    </row>
    <row r="86" spans="1:8" ht="19.95" customHeight="1" x14ac:dyDescent="0.3">
      <c r="A86" s="32" t="s">
        <v>129</v>
      </c>
      <c r="B86" s="38"/>
      <c r="C86" s="38"/>
      <c r="D86" s="81" t="s">
        <v>76</v>
      </c>
      <c r="E86" s="35">
        <f>+E87+E91+E101+E107</f>
        <v>565792819.94000006</v>
      </c>
      <c r="F86" s="35">
        <f>+F87+F91+F101+F107</f>
        <v>0</v>
      </c>
      <c r="G86" s="35">
        <f>+G87+G91+G101+G107</f>
        <v>565792819.94000006</v>
      </c>
      <c r="H86" s="36">
        <f>+H87+H91+H101+H107</f>
        <v>563042819.94000006</v>
      </c>
    </row>
    <row r="87" spans="1:8" ht="43.2" x14ac:dyDescent="0.3">
      <c r="A87" s="32" t="s">
        <v>130</v>
      </c>
      <c r="B87" s="38"/>
      <c r="C87" s="38"/>
      <c r="D87" s="81" t="s">
        <v>131</v>
      </c>
      <c r="E87" s="35">
        <f>+E88</f>
        <v>5518565</v>
      </c>
      <c r="F87" s="35">
        <f t="shared" ref="F87:H89" si="33">+F88</f>
        <v>0</v>
      </c>
      <c r="G87" s="35">
        <f t="shared" si="33"/>
        <v>5518565</v>
      </c>
      <c r="H87" s="36">
        <f t="shared" si="33"/>
        <v>5518565</v>
      </c>
    </row>
    <row r="88" spans="1:8" ht="43.2" x14ac:dyDescent="0.3">
      <c r="A88" s="32" t="s">
        <v>132</v>
      </c>
      <c r="B88" s="38"/>
      <c r="C88" s="38"/>
      <c r="D88" s="81" t="s">
        <v>131</v>
      </c>
      <c r="E88" s="35">
        <f>+E89</f>
        <v>5518565</v>
      </c>
      <c r="F88" s="35">
        <f t="shared" si="33"/>
        <v>0</v>
      </c>
      <c r="G88" s="35">
        <f t="shared" si="33"/>
        <v>5518565</v>
      </c>
      <c r="H88" s="36">
        <f t="shared" si="33"/>
        <v>5518565</v>
      </c>
    </row>
    <row r="89" spans="1:8" ht="28.8" x14ac:dyDescent="0.3">
      <c r="A89" s="32" t="s">
        <v>133</v>
      </c>
      <c r="B89" s="38"/>
      <c r="C89" s="38"/>
      <c r="D89" s="81" t="s">
        <v>134</v>
      </c>
      <c r="E89" s="35">
        <f>+E90</f>
        <v>5518565</v>
      </c>
      <c r="F89" s="35">
        <f t="shared" si="33"/>
        <v>0</v>
      </c>
      <c r="G89" s="35">
        <f t="shared" si="33"/>
        <v>5518565</v>
      </c>
      <c r="H89" s="36">
        <f t="shared" si="33"/>
        <v>5518565</v>
      </c>
    </row>
    <row r="90" spans="1:8" ht="19.95" customHeight="1" x14ac:dyDescent="0.3">
      <c r="A90" s="37" t="s">
        <v>135</v>
      </c>
      <c r="B90" s="38">
        <v>21</v>
      </c>
      <c r="C90" s="38" t="s">
        <v>27</v>
      </c>
      <c r="D90" s="39" t="s">
        <v>84</v>
      </c>
      <c r="E90" s="42">
        <v>5518565</v>
      </c>
      <c r="F90" s="42">
        <v>0</v>
      </c>
      <c r="G90" s="42">
        <f t="shared" ref="G90" si="34">+E90-F90</f>
        <v>5518565</v>
      </c>
      <c r="H90" s="43">
        <v>5518565</v>
      </c>
    </row>
    <row r="91" spans="1:8" ht="43.8" thickBot="1" x14ac:dyDescent="0.35">
      <c r="A91" s="83" t="s">
        <v>136</v>
      </c>
      <c r="B91" s="48"/>
      <c r="C91" s="48"/>
      <c r="D91" s="84" t="s">
        <v>137</v>
      </c>
      <c r="E91" s="85">
        <f>+E98</f>
        <v>215315818.09</v>
      </c>
      <c r="F91" s="85">
        <f t="shared" ref="F91:H91" si="35">+F98</f>
        <v>0</v>
      </c>
      <c r="G91" s="85">
        <f t="shared" si="35"/>
        <v>215315818.09</v>
      </c>
      <c r="H91" s="86">
        <f t="shared" si="35"/>
        <v>212565818.09</v>
      </c>
    </row>
    <row r="92" spans="1:8" ht="15" thickBot="1" x14ac:dyDescent="0.35"/>
    <row r="93" spans="1:8" s="55" customFormat="1" ht="15.6" x14ac:dyDescent="0.3">
      <c r="A93" s="327" t="s">
        <v>0</v>
      </c>
      <c r="B93" s="328"/>
      <c r="C93" s="328"/>
      <c r="D93" s="328"/>
      <c r="E93" s="328"/>
      <c r="F93" s="328"/>
      <c r="G93" s="328"/>
      <c r="H93" s="329"/>
    </row>
    <row r="94" spans="1:8" s="55" customFormat="1" ht="15.6" x14ac:dyDescent="0.3">
      <c r="A94" s="330" t="s">
        <v>1</v>
      </c>
      <c r="B94" s="331"/>
      <c r="C94" s="331"/>
      <c r="D94" s="331"/>
      <c r="E94" s="331"/>
      <c r="F94" s="331"/>
      <c r="G94" s="331"/>
      <c r="H94" s="332"/>
    </row>
    <row r="95" spans="1:8" x14ac:dyDescent="0.3">
      <c r="A95" s="2" t="s">
        <v>2</v>
      </c>
      <c r="H95" s="6"/>
    </row>
    <row r="96" spans="1:8" ht="15" thickBot="1" x14ac:dyDescent="0.35">
      <c r="A96" s="9" t="s">
        <v>3</v>
      </c>
      <c r="B96" s="10"/>
      <c r="C96" s="10"/>
      <c r="D96" s="11" t="s">
        <v>4</v>
      </c>
      <c r="E96" s="87"/>
      <c r="F96" s="88" t="s">
        <v>5</v>
      </c>
      <c r="G96" s="87" t="str">
        <f>G67</f>
        <v>ENERO</v>
      </c>
      <c r="H96" s="89" t="str">
        <f>H67</f>
        <v>VIGENCIA FISCAL: 2020</v>
      </c>
    </row>
    <row r="97" spans="1:8" ht="57" customHeight="1" thickBot="1" x14ac:dyDescent="0.35">
      <c r="A97" s="14" t="s">
        <v>8</v>
      </c>
      <c r="B97" s="15" t="s">
        <v>9</v>
      </c>
      <c r="C97" s="15" t="s">
        <v>10</v>
      </c>
      <c r="D97" s="15" t="s">
        <v>11</v>
      </c>
      <c r="E97" s="16" t="s">
        <v>12</v>
      </c>
      <c r="F97" s="17" t="s">
        <v>13</v>
      </c>
      <c r="G97" s="16" t="s">
        <v>14</v>
      </c>
      <c r="H97" s="18" t="s">
        <v>15</v>
      </c>
    </row>
    <row r="98" spans="1:8" ht="43.2" x14ac:dyDescent="0.3">
      <c r="A98" s="90" t="s">
        <v>138</v>
      </c>
      <c r="B98" s="56"/>
      <c r="C98" s="56"/>
      <c r="D98" s="57" t="s">
        <v>137</v>
      </c>
      <c r="E98" s="30">
        <f>+E99</f>
        <v>215315818.09</v>
      </c>
      <c r="F98" s="30">
        <f t="shared" ref="F98:H98" si="36">+F99</f>
        <v>0</v>
      </c>
      <c r="G98" s="30">
        <f t="shared" si="36"/>
        <v>215315818.09</v>
      </c>
      <c r="H98" s="31">
        <f t="shared" si="36"/>
        <v>212565818.09</v>
      </c>
    </row>
    <row r="99" spans="1:8" ht="19.95" customHeight="1" x14ac:dyDescent="0.3">
      <c r="A99" s="91" t="s">
        <v>139</v>
      </c>
      <c r="B99" s="38"/>
      <c r="C99" s="38"/>
      <c r="D99" s="34" t="s">
        <v>140</v>
      </c>
      <c r="E99" s="35">
        <f>+E100</f>
        <v>215315818.09</v>
      </c>
      <c r="F99" s="35">
        <f t="shared" ref="F99" si="37">+F108</f>
        <v>0</v>
      </c>
      <c r="G99" s="35">
        <f>+G100</f>
        <v>215315818.09</v>
      </c>
      <c r="H99" s="36">
        <f>+H100</f>
        <v>212565818.09</v>
      </c>
    </row>
    <row r="100" spans="1:8" ht="22.95" customHeight="1" x14ac:dyDescent="0.3">
      <c r="A100" s="37" t="s">
        <v>141</v>
      </c>
      <c r="B100" s="38">
        <v>20</v>
      </c>
      <c r="C100" s="38" t="s">
        <v>27</v>
      </c>
      <c r="D100" s="39" t="s">
        <v>84</v>
      </c>
      <c r="E100" s="42">
        <v>215315818.09</v>
      </c>
      <c r="F100" s="42">
        <v>0</v>
      </c>
      <c r="G100" s="42">
        <f t="shared" ref="G100" si="38">+E100-F100</f>
        <v>215315818.09</v>
      </c>
      <c r="H100" s="43">
        <v>212565818.09</v>
      </c>
    </row>
    <row r="101" spans="1:8" ht="45.6" customHeight="1" x14ac:dyDescent="0.3">
      <c r="A101" s="91" t="s">
        <v>142</v>
      </c>
      <c r="B101" s="38"/>
      <c r="C101" s="38"/>
      <c r="D101" s="34" t="s">
        <v>143</v>
      </c>
      <c r="E101" s="35">
        <f>+E102</f>
        <v>182869288.84999999</v>
      </c>
      <c r="F101" s="35">
        <f t="shared" ref="F101:H101" si="39">+F102</f>
        <v>0</v>
      </c>
      <c r="G101" s="35">
        <f t="shared" si="39"/>
        <v>182869288.84999999</v>
      </c>
      <c r="H101" s="36">
        <f t="shared" si="39"/>
        <v>182869288.84999999</v>
      </c>
    </row>
    <row r="102" spans="1:8" ht="47.4" customHeight="1" x14ac:dyDescent="0.3">
      <c r="A102" s="91" t="s">
        <v>144</v>
      </c>
      <c r="B102" s="38"/>
      <c r="C102" s="38"/>
      <c r="D102" s="34" t="s">
        <v>143</v>
      </c>
      <c r="E102" s="35">
        <f>+E103+E105</f>
        <v>182869288.84999999</v>
      </c>
      <c r="F102" s="35">
        <f t="shared" ref="F102:H102" si="40">+F103+F105</f>
        <v>0</v>
      </c>
      <c r="G102" s="35">
        <f t="shared" si="40"/>
        <v>182869288.84999999</v>
      </c>
      <c r="H102" s="36">
        <f t="shared" si="40"/>
        <v>182869288.84999999</v>
      </c>
    </row>
    <row r="103" spans="1:8" ht="19.95" customHeight="1" x14ac:dyDescent="0.3">
      <c r="A103" s="91" t="s">
        <v>145</v>
      </c>
      <c r="B103" s="38"/>
      <c r="C103" s="38"/>
      <c r="D103" s="34" t="s">
        <v>140</v>
      </c>
      <c r="E103" s="35">
        <f>+E104</f>
        <v>4500000</v>
      </c>
      <c r="F103" s="35">
        <f t="shared" ref="F103:H103" si="41">+F104</f>
        <v>0</v>
      </c>
      <c r="G103" s="35">
        <f t="shared" si="41"/>
        <v>4500000</v>
      </c>
      <c r="H103" s="36">
        <f t="shared" si="41"/>
        <v>4500000</v>
      </c>
    </row>
    <row r="104" spans="1:8" ht="19.95" customHeight="1" x14ac:dyDescent="0.3">
      <c r="A104" s="37" t="s">
        <v>146</v>
      </c>
      <c r="B104" s="38">
        <v>20</v>
      </c>
      <c r="C104" s="38" t="s">
        <v>27</v>
      </c>
      <c r="D104" s="39" t="s">
        <v>84</v>
      </c>
      <c r="E104" s="42">
        <v>4500000</v>
      </c>
      <c r="F104" s="42">
        <v>0</v>
      </c>
      <c r="G104" s="42">
        <f t="shared" ref="G104" si="42">+E104-F104</f>
        <v>4500000</v>
      </c>
      <c r="H104" s="43">
        <v>4500000</v>
      </c>
    </row>
    <row r="105" spans="1:8" ht="19.95" customHeight="1" x14ac:dyDescent="0.3">
      <c r="A105" s="91" t="s">
        <v>147</v>
      </c>
      <c r="B105" s="38"/>
      <c r="C105" s="38"/>
      <c r="D105" s="34" t="s">
        <v>148</v>
      </c>
      <c r="E105" s="35">
        <f>+E106</f>
        <v>178369288.84999999</v>
      </c>
      <c r="F105" s="35">
        <f t="shared" ref="F105:H105" si="43">+F106</f>
        <v>0</v>
      </c>
      <c r="G105" s="35">
        <f t="shared" si="43"/>
        <v>178369288.84999999</v>
      </c>
      <c r="H105" s="36">
        <f t="shared" si="43"/>
        <v>178369288.84999999</v>
      </c>
    </row>
    <row r="106" spans="1:8" ht="19.95" customHeight="1" x14ac:dyDescent="0.3">
      <c r="A106" s="37" t="s">
        <v>149</v>
      </c>
      <c r="B106" s="38">
        <v>20</v>
      </c>
      <c r="C106" s="38" t="s">
        <v>27</v>
      </c>
      <c r="D106" s="39" t="s">
        <v>84</v>
      </c>
      <c r="E106" s="42">
        <v>178369288.84999999</v>
      </c>
      <c r="F106" s="42">
        <v>0</v>
      </c>
      <c r="G106" s="42">
        <f t="shared" ref="G106" si="44">+E106-F106</f>
        <v>178369288.84999999</v>
      </c>
      <c r="H106" s="43">
        <v>178369288.84999999</v>
      </c>
    </row>
    <row r="107" spans="1:8" ht="48" customHeight="1" x14ac:dyDescent="0.3">
      <c r="A107" s="91" t="s">
        <v>150</v>
      </c>
      <c r="B107" s="74"/>
      <c r="C107" s="74"/>
      <c r="D107" s="34" t="s">
        <v>151</v>
      </c>
      <c r="E107" s="35">
        <f>+E108</f>
        <v>162089148</v>
      </c>
      <c r="F107" s="35">
        <f t="shared" ref="F107:H109" si="45">+F108</f>
        <v>0</v>
      </c>
      <c r="G107" s="35">
        <f t="shared" si="45"/>
        <v>162089148</v>
      </c>
      <c r="H107" s="36">
        <f t="shared" si="45"/>
        <v>162089148</v>
      </c>
    </row>
    <row r="108" spans="1:8" ht="45" customHeight="1" x14ac:dyDescent="0.3">
      <c r="A108" s="91" t="s">
        <v>152</v>
      </c>
      <c r="B108" s="74"/>
      <c r="C108" s="74"/>
      <c r="D108" s="34" t="s">
        <v>151</v>
      </c>
      <c r="E108" s="35">
        <f>+E109</f>
        <v>162089148</v>
      </c>
      <c r="F108" s="35">
        <f t="shared" si="45"/>
        <v>0</v>
      </c>
      <c r="G108" s="35">
        <f t="shared" si="45"/>
        <v>162089148</v>
      </c>
      <c r="H108" s="36">
        <f t="shared" si="45"/>
        <v>162089148</v>
      </c>
    </row>
    <row r="109" spans="1:8" ht="21" customHeight="1" x14ac:dyDescent="0.3">
      <c r="A109" s="91" t="s">
        <v>153</v>
      </c>
      <c r="B109" s="74"/>
      <c r="C109" s="74"/>
      <c r="D109" s="34" t="s">
        <v>154</v>
      </c>
      <c r="E109" s="35">
        <f>+E110</f>
        <v>162089148</v>
      </c>
      <c r="F109" s="35">
        <f t="shared" si="45"/>
        <v>0</v>
      </c>
      <c r="G109" s="35">
        <f t="shared" si="45"/>
        <v>162089148</v>
      </c>
      <c r="H109" s="36">
        <f t="shared" si="45"/>
        <v>162089148</v>
      </c>
    </row>
    <row r="110" spans="1:8" ht="19.95" customHeight="1" thickBot="1" x14ac:dyDescent="0.35">
      <c r="A110" s="47" t="s">
        <v>155</v>
      </c>
      <c r="B110" s="80">
        <v>20</v>
      </c>
      <c r="C110" s="48" t="s">
        <v>27</v>
      </c>
      <c r="D110" s="49" t="s">
        <v>84</v>
      </c>
      <c r="E110" s="50">
        <v>162089148</v>
      </c>
      <c r="F110" s="50">
        <v>0</v>
      </c>
      <c r="G110" s="50">
        <f t="shared" ref="G110" si="46">+E110-F110</f>
        <v>162089148</v>
      </c>
      <c r="H110" s="51">
        <v>162089148</v>
      </c>
    </row>
    <row r="111" spans="1:8" ht="20.399999999999999" customHeight="1" thickBot="1" x14ac:dyDescent="0.35">
      <c r="A111" s="333" t="s">
        <v>156</v>
      </c>
      <c r="B111" s="334"/>
      <c r="C111" s="334"/>
      <c r="D111" s="335"/>
      <c r="E111" s="92">
        <f>+E8+E40</f>
        <v>4262345394.1700001</v>
      </c>
      <c r="F111" s="92">
        <f>+F8+F40</f>
        <v>0</v>
      </c>
      <c r="G111" s="92">
        <f>+G8+G40</f>
        <v>4262345394.1700001</v>
      </c>
      <c r="H111" s="92">
        <f>+H8+H40</f>
        <v>2819595394.1700001</v>
      </c>
    </row>
    <row r="112" spans="1:8" x14ac:dyDescent="0.3">
      <c r="A112" s="93"/>
      <c r="B112" s="52"/>
      <c r="C112" s="52"/>
      <c r="D112" s="52"/>
      <c r="E112" s="53"/>
      <c r="F112" s="53"/>
      <c r="G112" s="54"/>
      <c r="H112" s="94"/>
    </row>
    <row r="113" spans="1:8" x14ac:dyDescent="0.3">
      <c r="A113" s="7"/>
      <c r="H113" s="6"/>
    </row>
    <row r="114" spans="1:8" x14ac:dyDescent="0.3">
      <c r="A114" s="7"/>
      <c r="H114" s="6"/>
    </row>
    <row r="115" spans="1:8" x14ac:dyDescent="0.3">
      <c r="A115" s="7"/>
      <c r="H115" s="6"/>
    </row>
    <row r="116" spans="1:8" x14ac:dyDescent="0.3">
      <c r="A116" s="7" t="s">
        <v>157</v>
      </c>
      <c r="E116" s="1"/>
      <c r="F116" s="4" t="s">
        <v>158</v>
      </c>
      <c r="H116" s="6"/>
    </row>
    <row r="117" spans="1:8" x14ac:dyDescent="0.3">
      <c r="A117" s="2" t="s">
        <v>159</v>
      </c>
      <c r="E117" s="1"/>
      <c r="F117" s="19" t="s">
        <v>160</v>
      </c>
      <c r="G117" s="19"/>
      <c r="H117" s="95"/>
    </row>
    <row r="118" spans="1:8" x14ac:dyDescent="0.3">
      <c r="A118" s="2" t="s">
        <v>161</v>
      </c>
      <c r="E118" s="96"/>
      <c r="F118" s="97" t="s">
        <v>162</v>
      </c>
      <c r="H118" s="6"/>
    </row>
    <row r="119" spans="1:8" x14ac:dyDescent="0.3">
      <c r="A119" s="2"/>
      <c r="E119" s="1"/>
      <c r="F119" s="19"/>
      <c r="G119" s="19"/>
      <c r="H119" s="95"/>
    </row>
    <row r="120" spans="1:8" x14ac:dyDescent="0.3">
      <c r="A120" s="2"/>
      <c r="E120" s="1"/>
      <c r="F120" s="19"/>
      <c r="G120" s="19"/>
      <c r="H120" s="95"/>
    </row>
    <row r="121" spans="1:8" x14ac:dyDescent="0.3">
      <c r="A121" s="2"/>
      <c r="E121" s="1"/>
      <c r="F121" s="19"/>
      <c r="G121" s="19"/>
      <c r="H121" s="95"/>
    </row>
    <row r="122" spans="1:8" x14ac:dyDescent="0.3">
      <c r="A122" s="7"/>
      <c r="E122" s="97"/>
      <c r="F122" s="98"/>
      <c r="G122" s="97"/>
      <c r="H122" s="6"/>
    </row>
    <row r="123" spans="1:8" x14ac:dyDescent="0.3">
      <c r="A123" s="2"/>
      <c r="E123" s="97"/>
      <c r="F123" s="98"/>
      <c r="G123" s="97"/>
      <c r="H123" s="6"/>
    </row>
    <row r="124" spans="1:8" x14ac:dyDescent="0.3">
      <c r="A124" s="2" t="s">
        <v>163</v>
      </c>
      <c r="E124" s="4" t="s">
        <v>164</v>
      </c>
      <c r="G124" s="1" t="s">
        <v>158</v>
      </c>
      <c r="H124" s="99"/>
    </row>
    <row r="125" spans="1:8" x14ac:dyDescent="0.3">
      <c r="A125" s="2" t="s">
        <v>165</v>
      </c>
      <c r="E125" s="97" t="s">
        <v>166</v>
      </c>
      <c r="G125" s="19" t="s">
        <v>167</v>
      </c>
      <c r="H125" s="6"/>
    </row>
    <row r="126" spans="1:8" x14ac:dyDescent="0.3">
      <c r="A126" s="2" t="s">
        <v>168</v>
      </c>
      <c r="E126" s="97" t="s">
        <v>169</v>
      </c>
      <c r="G126" s="97" t="s">
        <v>170</v>
      </c>
      <c r="H126" s="6"/>
    </row>
    <row r="127" spans="1:8" ht="15" thickBot="1" x14ac:dyDescent="0.35">
      <c r="A127" s="9"/>
      <c r="B127" s="10"/>
      <c r="C127" s="10"/>
      <c r="D127" s="11"/>
      <c r="E127" s="11"/>
      <c r="F127" s="87"/>
      <c r="G127" s="87"/>
      <c r="H127" s="89"/>
    </row>
  </sheetData>
  <mergeCells count="9">
    <mergeCell ref="A93:H93"/>
    <mergeCell ref="A94:H94"/>
    <mergeCell ref="A111:D111"/>
    <mergeCell ref="A1:H1"/>
    <mergeCell ref="A2:H2"/>
    <mergeCell ref="A31:H31"/>
    <mergeCell ref="A32:H32"/>
    <mergeCell ref="A64:H64"/>
    <mergeCell ref="A65:H6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1" orientation="landscape" horizontalDpi="4294967294" r:id="rId1"/>
  <headerFooter>
    <oddFooter>&amp;R&amp;P de &amp;N</oddFooter>
  </headerFooter>
  <rowBreaks count="3" manualBreakCount="3">
    <brk id="29" max="6" man="1"/>
    <brk id="62" max="6" man="1"/>
    <brk id="91" max="6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VIGENCIA ENERO 2020</vt:lpstr>
      <vt:lpstr>RESERVAS ENERO 2020</vt:lpstr>
      <vt:lpstr>CxP ENERO DE 2020</vt:lpstr>
      <vt:lpstr>'CxP ENERO DE 2020'!Área_de_impresión</vt:lpstr>
      <vt:lpstr>'RESERVAS ENERO 2020'!Área_de_impresión</vt:lpstr>
      <vt:lpstr>'VIGENCIA ENERO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dcterms:created xsi:type="dcterms:W3CDTF">2020-02-07T18:46:40Z</dcterms:created>
  <dcterms:modified xsi:type="dcterms:W3CDTF">2020-02-07T21:01:09Z</dcterms:modified>
</cp:coreProperties>
</file>