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mc:AlternateContent xmlns:mc="http://schemas.openxmlformats.org/markup-compatibility/2006">
    <mc:Choice Requires="x15">
      <x15ac:absPath xmlns:x15ac="http://schemas.microsoft.com/office/spreadsheetml/2010/11/ac" url="C:\Users\imaldonado.ANI\Desktop\Mapas de riesgos definitivos\"/>
    </mc:Choice>
  </mc:AlternateContent>
  <xr:revisionPtr revIDLastSave="0" documentId="13_ncr:1_{4BE5032F-C12A-4AEA-9DDC-647E771A96B4}" xr6:coauthVersionLast="45" xr6:coauthVersionMax="45" xr10:uidLastSave="{00000000-0000-0000-0000-000000000000}"/>
  <bookViews>
    <workbookView xWindow="-120" yWindow="-120" windowWidth="29040" windowHeight="15840" tabRatio="584" activeTab="1" xr2:uid="{00000000-000D-0000-FFFF-FFFF00000000}"/>
  </bookViews>
  <sheets>
    <sheet name="CICLO PHVA" sheetId="31" r:id="rId1"/>
    <sheet name="SEPG-F-007" sheetId="30" r:id="rId2"/>
    <sheet name="SEPG-F-061" sheetId="20" r:id="rId3"/>
    <sheet name="SEPG-F-012" sheetId="19" r:id="rId4"/>
    <sheet name="Fm-20 " sheetId="15" state="hidden" r:id="rId5"/>
    <sheet name="DB" sheetId="14" state="hidden" r:id="rId6"/>
    <sheet name="SEPG-F-030 " sheetId="25" r:id="rId7"/>
    <sheet name="Matriz de cambio" sheetId="29" r:id="rId8"/>
    <sheet name="ZB" sheetId="32" state="hidden" r:id="rId9"/>
    <sheet name="Hoja1" sheetId="17" state="hidden" r:id="rId10"/>
  </sheets>
  <externalReferences>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5" i="19" l="1"/>
  <c r="C26" i="25"/>
  <c r="P26" i="19"/>
  <c r="D26" i="25"/>
  <c r="O26" i="25"/>
  <c r="P26" i="25"/>
  <c r="R26" i="25"/>
  <c r="Z26" i="25"/>
  <c r="AA27" i="25"/>
  <c r="E26" i="25"/>
  <c r="S26" i="25"/>
  <c r="AA26" i="25"/>
  <c r="P22" i="19"/>
  <c r="P21" i="19"/>
  <c r="C22" i="25"/>
  <c r="P23" i="19"/>
  <c r="AA59" i="19"/>
  <c r="Z59" i="19"/>
  <c r="AA58" i="19"/>
  <c r="Z58" i="19"/>
  <c r="AB58" i="19"/>
  <c r="AC58" i="19"/>
  <c r="B58" i="19"/>
  <c r="A58" i="19"/>
  <c r="AA57" i="19"/>
  <c r="Z57" i="19"/>
  <c r="AA56" i="19"/>
  <c r="Z56" i="19"/>
  <c r="B56" i="19"/>
  <c r="A56" i="19"/>
  <c r="AA55" i="19"/>
  <c r="Z55" i="19"/>
  <c r="AA54" i="19"/>
  <c r="Z54" i="19"/>
  <c r="AB54" i="19"/>
  <c r="AC54" i="19"/>
  <c r="B54" i="19"/>
  <c r="A54" i="19"/>
  <c r="AA53" i="19"/>
  <c r="Z53" i="19"/>
  <c r="AA52" i="19"/>
  <c r="Z52" i="19"/>
  <c r="B52" i="19"/>
  <c r="A52" i="19"/>
  <c r="AA51" i="19"/>
  <c r="Z51" i="19"/>
  <c r="AA50" i="19"/>
  <c r="Z50" i="19"/>
  <c r="AB50" i="19"/>
  <c r="AC50" i="19"/>
  <c r="B50" i="19"/>
  <c r="A50" i="19"/>
  <c r="AA49" i="19"/>
  <c r="Z49" i="19"/>
  <c r="AA48" i="19"/>
  <c r="Z48" i="19"/>
  <c r="B48" i="19"/>
  <c r="A48" i="19"/>
  <c r="AA47" i="19"/>
  <c r="Z47" i="19"/>
  <c r="AA46" i="19"/>
  <c r="Z46" i="19"/>
  <c r="AB46" i="19"/>
  <c r="AC46" i="19"/>
  <c r="B46" i="19"/>
  <c r="A46" i="19"/>
  <c r="AA45" i="19"/>
  <c r="Z45" i="19"/>
  <c r="AA44" i="19"/>
  <c r="Z44" i="19"/>
  <c r="B44" i="19"/>
  <c r="A44" i="19"/>
  <c r="AA43" i="19"/>
  <c r="Z43" i="19"/>
  <c r="AA42" i="19"/>
  <c r="Z42" i="19"/>
  <c r="AB42" i="19"/>
  <c r="AC42" i="19"/>
  <c r="B42" i="19"/>
  <c r="A42" i="19"/>
  <c r="AA41" i="19"/>
  <c r="Z41" i="19"/>
  <c r="AA40" i="19"/>
  <c r="Z40" i="19"/>
  <c r="B40" i="19"/>
  <c r="A40" i="19"/>
  <c r="AA39" i="19"/>
  <c r="Z39" i="19"/>
  <c r="AA38" i="19"/>
  <c r="Z38" i="19"/>
  <c r="AB38" i="19"/>
  <c r="AC38" i="19"/>
  <c r="B38" i="19"/>
  <c r="A38" i="19"/>
  <c r="AA37" i="19"/>
  <c r="Z37" i="19"/>
  <c r="AA36" i="19"/>
  <c r="Z36" i="19"/>
  <c r="B36" i="19"/>
  <c r="A36" i="19"/>
  <c r="AA35" i="19"/>
  <c r="Z35" i="19"/>
  <c r="AA34" i="19"/>
  <c r="Z34" i="19"/>
  <c r="AB34" i="19"/>
  <c r="AC34" i="19"/>
  <c r="B34" i="19"/>
  <c r="A34" i="19"/>
  <c r="AA33" i="19"/>
  <c r="Z33" i="19"/>
  <c r="AA32" i="19"/>
  <c r="Z32" i="19"/>
  <c r="B32" i="19"/>
  <c r="A32" i="19"/>
  <c r="AA31" i="19"/>
  <c r="Z31" i="19"/>
  <c r="AA30" i="19"/>
  <c r="Z30" i="19"/>
  <c r="AB30" i="19"/>
  <c r="AC30" i="19"/>
  <c r="B30" i="19"/>
  <c r="A30" i="19"/>
  <c r="AA29" i="19"/>
  <c r="Z29" i="19"/>
  <c r="AA28" i="19"/>
  <c r="Z28" i="19"/>
  <c r="B28" i="19"/>
  <c r="A28" i="19"/>
  <c r="P24" i="19"/>
  <c r="AK21" i="19"/>
  <c r="AF20" i="19"/>
  <c r="AG20" i="19"/>
  <c r="AH20" i="19"/>
  <c r="AI20" i="19"/>
  <c r="J20" i="19"/>
  <c r="K20" i="19"/>
  <c r="L20" i="19"/>
  <c r="U26" i="25"/>
  <c r="T26" i="25"/>
  <c r="V26" i="25"/>
  <c r="Y26" i="25"/>
  <c r="AB26" i="25"/>
  <c r="AD26" i="25"/>
  <c r="AE26" i="25"/>
  <c r="AB36" i="19"/>
  <c r="AC36" i="19"/>
  <c r="AB44" i="19"/>
  <c r="AC44" i="19"/>
  <c r="AB28" i="19"/>
  <c r="AC28" i="19"/>
  <c r="AB52" i="19"/>
  <c r="AC52" i="19"/>
  <c r="AB40" i="19"/>
  <c r="AC40" i="19"/>
  <c r="AB48" i="19"/>
  <c r="AC48" i="19"/>
  <c r="AB56" i="19"/>
  <c r="AC56" i="19"/>
  <c r="AB32" i="19"/>
  <c r="AC32" i="19"/>
  <c r="Q26" i="19"/>
  <c r="D27" i="25"/>
  <c r="Q23" i="19"/>
  <c r="C25" i="25"/>
  <c r="C24" i="25"/>
  <c r="D22" i="25"/>
  <c r="E22" i="25"/>
  <c r="Q22" i="19"/>
  <c r="D23" i="25"/>
  <c r="D24" i="25"/>
  <c r="Q24" i="19"/>
  <c r="D25" i="25"/>
  <c r="Q21" i="19"/>
  <c r="C23" i="25"/>
  <c r="R25" i="19"/>
  <c r="S25" i="19"/>
  <c r="R23" i="19"/>
  <c r="S23" i="19"/>
  <c r="R21" i="19"/>
  <c r="S21" i="19"/>
  <c r="Q25" i="19"/>
  <c r="C27" i="25"/>
  <c r="F33" i="20"/>
  <c r="E33" i="20"/>
  <c r="D33" i="20"/>
  <c r="F28" i="20"/>
  <c r="E28" i="20"/>
  <c r="D28" i="20"/>
  <c r="F23" i="20"/>
  <c r="E23" i="20"/>
  <c r="D23" i="20"/>
  <c r="F18" i="20"/>
  <c r="E18" i="20"/>
  <c r="D18" i="20"/>
  <c r="F13" i="20"/>
  <c r="E13" i="20"/>
  <c r="D13" i="20"/>
  <c r="O22" i="25"/>
  <c r="E24" i="25"/>
  <c r="R24" i="25"/>
  <c r="O24" i="25"/>
  <c r="S24" i="25"/>
  <c r="U24" i="25"/>
  <c r="T24" i="25"/>
  <c r="V24" i="25"/>
  <c r="P24" i="25"/>
  <c r="S22" i="25"/>
  <c r="Z24" i="25"/>
  <c r="Y24" i="25"/>
  <c r="R22" i="25"/>
  <c r="P22" i="25"/>
  <c r="T22" i="25"/>
  <c r="V22" i="25"/>
  <c r="U22" i="25"/>
  <c r="AA22" i="25"/>
  <c r="AG22" i="25"/>
  <c r="AA24" i="25"/>
  <c r="Y22" i="25"/>
  <c r="AB22" i="25"/>
  <c r="Z22" i="25"/>
  <c r="AC22" i="25"/>
  <c r="AF24" i="25"/>
  <c r="AG24" i="25"/>
  <c r="AF22" i="25"/>
  <c r="AD22" i="25"/>
  <c r="AE22"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B24" i="25"/>
  <c r="AD24" i="25"/>
  <c r="AE24" i="25"/>
  <c r="J17" i="15"/>
  <c r="J12" i="15"/>
  <c r="J20" i="15"/>
  <c r="J18" i="15"/>
  <c r="J1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Pilou</author>
  </authors>
  <commentList>
    <comment ref="B9" authorId="0" shapeId="0" xr:uid="{9EDD7D58-9C2D-449C-B2A5-D31021154ECF}">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99CCAB53-C46F-4334-849E-0F48200F17F5}">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DCE0BCC1-ED60-41D4-8674-734E33534773}">
      <text>
        <r>
          <rPr>
            <sz val="12"/>
            <color indexed="81"/>
            <rFont val="Tahoma"/>
            <family val="2"/>
          </rPr>
          <t xml:space="preserve">Se refiere a las características generales o las formas en que se observa o manifiesta el riesgo identificado.
</t>
        </r>
      </text>
    </comment>
    <comment ref="G9" authorId="0" shapeId="0" xr:uid="{00A70567-4663-4418-A467-AC9DDC0732E8}">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73C42F35-107C-4EB5-8244-C52AADF35595}">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xr:uid="{03D279D6-C594-4C7E-B656-1D8E82CCBF39}">
      <text>
        <r>
          <rPr>
            <b/>
            <sz val="9"/>
            <color indexed="81"/>
            <rFont val="Tahoma"/>
            <family val="2"/>
          </rPr>
          <t>Modificar el consecutivo para cada proceso.</t>
        </r>
      </text>
    </comment>
    <comment ref="C14" authorId="1" shapeId="0" xr:uid="{BFA8B515-4565-45DB-A1B2-7E003F0015C6}">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4" authorId="1" shapeId="0" xr:uid="{D0281820-868B-4E4E-9F70-D7304C559575}">
      <text>
        <r>
          <rPr>
            <sz val="12"/>
            <color indexed="81"/>
            <rFont val="Tahoma"/>
            <family val="2"/>
          </rPr>
          <t xml:space="preserve">Se refiere a las características generales o las formas en que se observa o manifiesta el riesgo identificado.
</t>
        </r>
      </text>
    </comment>
    <comment ref="I14" authorId="1" shapeId="0" xr:uid="{220FF25F-80F3-4DE6-B355-8C0D5491A647}">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1" shapeId="0" xr:uid="{E9C9929E-C87D-4DEC-80DD-4800484D05D3}">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0" authorId="0" shapeId="0" xr:uid="{9BE8079F-FBEF-4807-B54C-5004BF3E88EF}">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xr:uid="{D974534F-779B-4A8F-8946-6133C271DA8C}">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xr:uid="{B2567136-3CD2-4425-8EE3-F61740D020B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xr:uid="{2E510280-4478-4937-BEE0-22093043910E}">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xr:uid="{48D6677E-5B65-4295-8B50-EC455AE1E415}">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14"/>
            <color indexed="81"/>
            <rFont val="Tahoma"/>
            <family val="2"/>
          </rPr>
          <t>Ingrid Johanna Maldonado Martinez:</t>
        </r>
        <r>
          <rPr>
            <sz val="14"/>
            <color indexed="81"/>
            <rFont val="Tahoma"/>
            <family val="2"/>
          </rPr>
          <t xml:space="preserve">
El tratamiento del riesgo se da de la siguiente forma: </t>
        </r>
        <r>
          <rPr>
            <b/>
            <sz val="14"/>
            <color indexed="81"/>
            <rFont val="Tahoma"/>
            <family val="2"/>
          </rPr>
          <t xml:space="preserve">Aceptar: </t>
        </r>
        <r>
          <rPr>
            <sz val="14"/>
            <color indexed="81"/>
            <rFont val="Tahoma"/>
            <family val="2"/>
          </rPr>
          <t xml:space="preserve">No se adopta ninguna medida que afecte la probabilidad o el impacto del riesgo.                                     </t>
        </r>
        <r>
          <rPr>
            <b/>
            <sz val="14"/>
            <color indexed="81"/>
            <rFont val="Tahoma"/>
            <family val="2"/>
          </rPr>
          <t>Evitar</t>
        </r>
        <r>
          <rPr>
            <sz val="14"/>
            <color indexed="81"/>
            <rFont val="Tahoma"/>
            <family val="2"/>
          </rPr>
          <t xml:space="preserve">: Se abandonan las actividades que dan lugar al riesgo, y se decide no iniciar o no continuar con la actividad que causa y riesgo.                                                     </t>
        </r>
        <r>
          <rPr>
            <b/>
            <sz val="14"/>
            <color indexed="81"/>
            <rFont val="Tahoma"/>
            <family val="2"/>
          </rPr>
          <t xml:space="preserve">Compartir: </t>
        </r>
        <r>
          <rPr>
            <sz val="14"/>
            <color indexed="81"/>
            <rFont val="Tahoma"/>
            <family val="2"/>
          </rPr>
          <t xml:space="preserve">Se reduce la probabilidad o el impacto del riesgo y se, transfiere o compartiendo una parte del riesgo.                                                                                      </t>
        </r>
        <r>
          <rPr>
            <b/>
            <sz val="14"/>
            <color indexed="81"/>
            <rFont val="Tahoma"/>
            <family val="2"/>
          </rPr>
          <t xml:space="preserve">Reducir: </t>
        </r>
        <r>
          <rPr>
            <sz val="14"/>
            <color indexed="81"/>
            <rFont val="Tahoma"/>
            <family val="2"/>
          </rPr>
          <t>Se adaptan medidas para reducir la probabilidad o el impacto del riesgo, o ambos;esto conlleva a la implementación de nuevos controles.</t>
        </r>
      </text>
    </comment>
    <comment ref="AO20" authorId="0" shapeId="0" xr:uid="{236BB6DE-0198-42E2-88D8-CE45AD8F85CF}">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B0BF0F72-842D-4132-9949-42BF7B7FD189}">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<sst xmlns="http://schemas.openxmlformats.org/spreadsheetml/2006/main" count="983" uniqueCount="465">
  <si>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</si>
  <si>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</si>
  <si>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</si>
  <si>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</si>
  <si>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</si>
  <si>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</si>
  <si>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</si>
  <si>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</si>
  <si>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</si>
  <si>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</si>
  <si>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</si>
  <si>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</si>
  <si>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</si>
  <si>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</si>
  <si>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</si>
  <si>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</si>
  <si>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</si>
  <si>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</si>
  <si>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</si>
  <si>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</si>
  <si>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</si>
  <si>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</si>
  <si>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</si>
  <si>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</si>
  <si>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</si>
  <si>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</si>
  <si>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</si>
  <si>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</si>
  <si>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</si>
  <si>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</si>
  <si>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</si>
  <si>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</si>
  <si>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</si>
  <si>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</si>
  <si>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</si>
  <si>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</si>
  <si>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</si>
  <si>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</si>
  <si>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</si>
  <si>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</si>
  <si>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</si>
  <si>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</si>
  <si>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</si>
  <si>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</si>
  <si>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</si>
  <si>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</si>
  <si>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</si>
  <si>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</si>
  <si>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</si>
  <si>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</si>
  <si>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</si>
  <si>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</si>
  <si>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</si>
  <si>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</si>
  <si>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</si>
  <si>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</si>
  <si>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</si>
  <si>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</si>
  <si>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</si>
  <si>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</si>
  <si>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</si>
  <si>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</si>
  <si>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</si>
  <si>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</si>
  <si>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</si>
  <si>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</si>
  <si>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</si>
  <si>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</si>
  <si>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</si>
  <si>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</si>
  <si>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</si>
  <si>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</si>
  <si>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</si>
  <si>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</si>
  <si>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</si>
  <si>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</si>
  <si>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</si>
  <si>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</si>
  <si>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</si>
  <si>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</si>
  <si>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</si>
  <si>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</si>
  <si>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</si>
  <si>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</si>
  <si>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</si>
  <si>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</si>
  <si>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</si>
  <si>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</si>
  <si>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</si>
  <si>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</si>
  <si>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</si>
  <si>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</si>
  <si>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</si>
  <si>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</si>
  <si>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</si>
  <si>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</si>
  <si>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</si>
  <si>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</si>
  <si>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</si>
  <si>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</si>
  <si>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</si>
  <si>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</si>
  <si>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</si>
  <si>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</si>
  <si>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</si>
  <si>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</si>
  <si>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</si>
  <si>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</si>
  <si>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</si>
  <si>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</si>
  <si>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</si>
  <si>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</si>
  <si>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</si>
  <si>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</si>
  <si>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</si>
  <si>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</si>
  <si>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</si>
  <si>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</si>
  <si>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</si>
  <si>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</si>
  <si>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</si>
  <si>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</si>
  <si>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</si>
  <si>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</si>
  <si>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</si>
  <si>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</si>
  <si>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</si>
  <si>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</si>
  <si>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</si>
  <si>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</si>
  <si>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</si>
  <si>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</si>
  <si>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</si>
  <si>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</si>
  <si>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</si>
  <si>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</si>
  <si>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</si>
  <si>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</si>
  <si>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</si>
  <si>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</si>
  <si>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</si>
  <si>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</si>
  <si>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</si>
  <si>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</si>
  <si>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</si>
  <si>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</si>
  <si>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</si>
  <si>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</si>
  <si>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</si>
  <si>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</si>
  <si>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</si>
  <si>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</si>
  <si>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</si>
  <si>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</si>
  <si>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</si>
  <si>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</si>
  <si>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</si>
  <si>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</si>
  <si>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</si>
  <si>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</si>
  <si>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</si>
  <si>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</si>
  <si>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</si>
  <si>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</si>
  <si>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</si>
  <si>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</si>
  <si>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</si>
  <si>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</si>
  <si>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</si>
  <si>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</si>
  <si>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</si>
  <si>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</si>
  <si>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</si>
  <si>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</si>
  <si>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</si>
  <si>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</si>
  <si>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</si>
  <si>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</si>
  <si>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</si>
  <si>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</si>
  <si>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</si>
  <si>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</si>
  <si>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</si>
  <si>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</si>
  <si>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</si>
  <si>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</si>
  <si>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</si>
  <si>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</si>
  <si>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</si>
  <si>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</si>
  <si>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</si>
  <si>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</si>
  <si>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</si>
  <si>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</si>
  <si>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</si>
  <si>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</si>
  <si>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</si>
  <si>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</si>
  <si>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</si>
  <si>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</si>
  <si>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</si>
  <si>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</si>
  <si>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</si>
  <si>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</si>
  <si>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</si>
  <si>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</si>
  <si>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</si>
  <si>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</si>
  <si>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</si>
  <si>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</si>
  <si>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</si>
  <si>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</si>
  <si>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</si>
  <si>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</si>
  <si>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</si>
  <si>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</si>
  <si>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</si>
  <si>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</si>
  <si>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</si>
  <si>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</si>
  <si>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</si>
  <si>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</si>
  <si>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</si>
  <si>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</si>
  <si>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</si>
  <si>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</si>
  <si>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</si>
  <si>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</si>
  <si>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</si>
  <si>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</si>
  <si>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</si>
  <si>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R3</t>
  </si>
  <si>
    <t>Nota: Puntaje de Impacto adaptado a la metodologia de la ANI (orientado a calibrar el nivel de exposición de riesgo similar al de riesgo institucional de la ANI)</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</si>
  <si>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</si>
  <si>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</si>
  <si>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</si>
  <si>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</si>
  <si>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</si>
  <si>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</si>
  <si>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</si>
  <si>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</si>
  <si>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</si>
  <si>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</si>
  <si>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</si>
  <si>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</si>
  <si>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</si>
  <si>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</si>
  <si>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</si>
  <si>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</si>
  <si>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</si>
  <si>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</si>
  <si>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</si>
  <si>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</si>
  <si>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</si>
  <si>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</si>
  <si>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</si>
  <si>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</si>
  <si>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</si>
  <si>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</si>
  <si>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</si>
  <si>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</si>
  <si>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</si>
  <si>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</si>
  <si>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</si>
  <si>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</si>
  <si>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</si>
  <si>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</si>
  <si>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</si>
  <si>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</si>
  <si>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</si>
  <si>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</si>
  <si>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SEPG-012</t>
  </si>
  <si>
    <t>CONSOLIDADO CALIFICACIÓN DEL RIESGO Y LA OPORTUNIDAD</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</si>
  <si>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</si>
  <si>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</si>
  <si>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</si>
  <si>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</si>
  <si>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</si>
  <si>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</si>
  <si>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</si>
  <si>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</si>
  <si>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</si>
  <si>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</si>
  <si>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</si>
  <si>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</si>
  <si>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</si>
  <si>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</si>
  <si>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</si>
  <si>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</si>
  <si>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</si>
  <si>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</si>
  <si>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</si>
  <si>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</si>
  <si>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</si>
  <si>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</si>
  <si>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</si>
  <si>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</si>
  <si>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</si>
  <si>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</si>
  <si>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</si>
  <si>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</si>
  <si>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</si>
  <si>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</si>
  <si>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</si>
  <si>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</si>
  <si>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</si>
  <si>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</si>
  <si>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</si>
  <si>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</si>
  <si>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</si>
  <si>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</si>
  <si>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Elaborado por: 
(Colaboradores/facilitadores/personal que participa en la construcción del formato)</t>
  </si>
  <si>
    <t xml:space="preserve">OBJETIVO: </t>
  </si>
  <si>
    <t>CICLO PHVA</t>
  </si>
  <si>
    <t>ACTIVIDADES</t>
  </si>
  <si>
    <t>RIESGOS ACTUALES</t>
  </si>
  <si>
    <t>RIESGOS NUEVOS</t>
  </si>
  <si>
    <t>PLANEAR</t>
  </si>
  <si>
    <t>HACER</t>
  </si>
  <si>
    <t>VERIFICAR</t>
  </si>
  <si>
    <t>ACTUAR</t>
  </si>
  <si>
    <t>Riesgos Proceso de evaluación y control institucional</t>
  </si>
  <si>
    <t>Riesgo Definido</t>
  </si>
  <si>
    <t>Riesgo Inherente</t>
  </si>
  <si>
    <t>Riesgo Residual</t>
  </si>
  <si>
    <t>Observaciones</t>
  </si>
  <si>
    <t>Se mantiene en el 2018</t>
  </si>
  <si>
    <t>Riesgo Extremo (Z-19)</t>
  </si>
  <si>
    <t>Riesgo Alto (Z-15)</t>
  </si>
  <si>
    <t>OPORTUNIDADES</t>
  </si>
  <si>
    <t>SEPG- 2018</t>
  </si>
  <si>
    <t>VIABLE</t>
  </si>
  <si>
    <t>OBSERVACIONES</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</si>
  <si>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</si>
  <si>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</si>
  <si>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</si>
  <si>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</si>
  <si>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</si>
  <si>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</si>
  <si>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</si>
  <si>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</si>
  <si>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</si>
  <si>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</si>
  <si>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</si>
  <si>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</si>
  <si>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</si>
  <si>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</si>
  <si>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PROCESO TRANSPARENCIA, PARTICIPACIÓN, SERVICIO AL CIUDADANO Y COMUNICACIÓN</t>
  </si>
  <si>
    <t>Generar mecanismos de comunicación, que permitan la participación de los usuarios internos como externos, así como la divulgación clara y oportuna de la información con el apoyo de los medios de comunicación masivos, para garantizar la satisfacción de las partes interesadas,asi como promover una cultura de transparencia, generando una excelente imagen corporativa y un alto grado de reputación.</t>
  </si>
  <si>
    <t>Públicos de interés</t>
  </si>
  <si>
    <t xml:space="preserve"> - Construir el Plan de acción</t>
  </si>
  <si>
    <t xml:space="preserve"> - Construir el Plan de atención al ciudadano y anticorrupción</t>
  </si>
  <si>
    <t xml:space="preserve"> - Construir el Plan de comunicación interna y externa.</t>
  </si>
  <si>
    <t xml:space="preserve"> - Caracterización de usuarios de la ANI.</t>
  </si>
  <si>
    <t xml:space="preserve"> - Construir el Plan de trabajo de transparencia.</t>
  </si>
  <si>
    <t>https://www.ani.gov.co/participacion-ciudadana/caracterizacion-ciudadana</t>
  </si>
  <si>
    <t xml:space="preserve"> - Emitir Comunicados de prensa</t>
  </si>
  <si>
    <t xml:space="preserve"> - Realizar mesas de trabajo internas y externas</t>
  </si>
  <si>
    <t xml:space="preserve"> - Actualizar los canales de comunicación interna y externa.</t>
  </si>
  <si>
    <t xml:space="preserve"> - Ejecutar el plan de trabajo de transparencia. </t>
  </si>
  <si>
    <t xml:space="preserve"> - Información suministrada a medios sin las validaciones necesarias</t>
  </si>
  <si>
    <t xml:space="preserve"> - Afectación de la imagen y buen nombre de la entidad (Reputación) R1</t>
  </si>
  <si>
    <t xml:space="preserve"> - Brindar oportuna atención a través de los canales establecidos por de la entidad</t>
  </si>
  <si>
    <t xml:space="preserve"> - Recibir y tipificar las solicitudes presentadas a la Agencia.</t>
  </si>
  <si>
    <t xml:space="preserve"> - Equipo de Atención al ciudadano</t>
  </si>
  <si>
    <t xml:space="preserve"> - Asignar las peticiones que ingresan por el canal Web y el correo institucional, a las áreas competentes para su conocimiento</t>
  </si>
  <si>
    <t xml:space="preserve"> - Ejecutar el plan anticorrupción y de Atención al ciudadano </t>
  </si>
  <si>
    <t xml:space="preserve"> - Adelantar los procesos disciplinarios.</t>
  </si>
  <si>
    <t xml:space="preserve"> - Servidores Públicos</t>
  </si>
  <si>
    <t xml:space="preserve"> - Monitorear medios y requerimientos internos.</t>
  </si>
  <si>
    <t xml:space="preserve"> - Oficina de comunicaciones</t>
  </si>
  <si>
    <t xml:space="preserve"> - Realizar seguimiento a PQRS</t>
  </si>
  <si>
    <t>Respuestas incompletas, inexactas e inoportunas a PQRS</t>
  </si>
  <si>
    <t>Imposición de acciones de tutela e imposición de sanciones legales R2</t>
  </si>
  <si>
    <t xml:space="preserve"> - Revisar el cumplimiento de los diferentes planes</t>
  </si>
  <si>
    <t>VPRE, Grupo de Atención al ciudadano, Oficina de comunicaciones</t>
  </si>
  <si>
    <t xml:space="preserve"> - Controlar términos</t>
  </si>
  <si>
    <t xml:space="preserve"> - Equipo disciplinario</t>
  </si>
  <si>
    <t xml:space="preserve"> - Emitir informes de avance en comunicaciones externas</t>
  </si>
  <si>
    <t xml:space="preserve"> - Comité directivo</t>
  </si>
  <si>
    <t>Declarar la prescripción y caducidad de la investigación disciplinaria</t>
  </si>
  <si>
    <t>Impunidad R3</t>
  </si>
  <si>
    <t xml:space="preserve"> - Emitir informes de avance en comunicaciones internas</t>
  </si>
  <si>
    <t xml:space="preserve"> - Oficina de comunicaciones y GIT Planeación</t>
  </si>
  <si>
    <t xml:space="preserve"> - Emitir y publicar informes trimestrales y anuales de atención al ciudadano</t>
  </si>
  <si>
    <t xml:space="preserve"> - Validar y emitir informes del cumplimiento de los diferentes planes</t>
  </si>
  <si>
    <t xml:space="preserve"> - Emitir informes trimestrales de procesos disciplinarios</t>
  </si>
  <si>
    <t xml:space="preserve">Afectación de la imagen y buen nombre de la entidad (Reputación) </t>
  </si>
  <si>
    <t xml:space="preserve">Imposición de acciones de tutela e imposición de sanciones legales </t>
  </si>
  <si>
    <t>Impunidad</t>
  </si>
  <si>
    <t xml:space="preserve"> 1. Adulterar información para beneficio propio o de terceros.
2.  Información suministrada a medios sin las validaciones necesarias.</t>
  </si>
  <si>
    <t>1. Declarar la prescripción y caducidad de la investigación disciplinaria</t>
  </si>
  <si>
    <t xml:space="preserve">Impunidad </t>
  </si>
  <si>
    <t>Cada uno de los colaboradores de la ANI responsable de dar respuesta a las PQRS aplican lo establecido en el Procedimiento Atención al Ciudadano (TPSC-P-001) de forma permanente, con la finalidad de evitar incumplimiento y violación del derecho de petición, como evidencia de la aplicación del procedimiento se dispone de los registros respectivos enunciados en el mismo, so pena de incurrir en una falta disciplinaria y/o administrativa.</t>
  </si>
  <si>
    <t>La jefatura de la oficina de Control Interno Disciplinario y sus colaboradores aplican lo establecido en el Procedimiento Control Interno Disciplinario (TPSC-P-004) de forma permanente, con el propósito de verificar cumplimiento de términos legales, como evidencia de la aplicación del procedimiento se dispone de los registros respectivos enunciados en el mismo, so pena de incurrir en una falta disciplinaria y/o administrativa.</t>
  </si>
  <si>
    <t>Afectación de la imagen y buen nombre de la entidad (Reputación)</t>
  </si>
  <si>
    <t>PROCESO DE TRANSPARENCIA, PARTICIPACIÓN, SERVICIO AL CIUDADANO Y COMUNICACIONES</t>
  </si>
  <si>
    <t>AÑO 2017</t>
  </si>
  <si>
    <t xml:space="preserve">ITEM </t>
  </si>
  <si>
    <t>Riesgos Proceso Gestión de la Información y las Comunicaciones</t>
  </si>
  <si>
    <t xml:space="preserve">PROBABILIDAD </t>
  </si>
  <si>
    <t xml:space="preserve">IMPACTO </t>
  </si>
  <si>
    <t xml:space="preserve">INHERENTE </t>
  </si>
  <si>
    <t xml:space="preserve">RESIDUAL </t>
  </si>
  <si>
    <t>Respuestas incompletas, inexactas e inoportunas a PQRS*</t>
  </si>
  <si>
    <t>* Riesgo existente
* Se incluyen recursos 
* Se modifican indicadores</t>
  </si>
  <si>
    <t>Las medidas y controles para mitigar y controlar la corrupción sean insuficientes.</t>
  </si>
  <si>
    <t>Se traslada</t>
  </si>
  <si>
    <t>Se traslada a la matriz de riesgos de corrupción</t>
  </si>
  <si>
    <t>Información suministrada a medios sin las variaciones necesarias</t>
  </si>
  <si>
    <t>* Riesgo existente
* Se identifican recursos
* Se modifican indicadores</t>
  </si>
  <si>
    <t>Informar desde la oficina de comunicaciones sin las validaciones necesarias.</t>
  </si>
  <si>
    <t>Dar lugar a la prescripción y caducidad de la investigación</t>
  </si>
  <si>
    <t>Dar lugar a la declaratoria de prescripción o caducidad de la acción disciplinaria</t>
  </si>
  <si>
    <t>FACTIBE</t>
  </si>
  <si>
    <t>ACCIONES PARA POTENCIALIZAR LA OPORTUNIDAD</t>
  </si>
  <si>
    <t>Iniciar el uso de la herramienta BPM</t>
  </si>
  <si>
    <t>1. Capacitación en la herramienta BPM
2. Divulgación de la herramienta</t>
  </si>
  <si>
    <t>*Se establecen recursos e indicadores</t>
  </si>
  <si>
    <t>Disminuir el indicador en procesos disciplinaros con una capacitación diferente</t>
  </si>
  <si>
    <t>1. Generación de plan de trabajo
2. Adecuación de la sala de equipos.
3. Estrucutación de los programas</t>
  </si>
  <si>
    <t>DOFA</t>
  </si>
  <si>
    <t>JUICIO DE EXPERTOS</t>
  </si>
  <si>
    <t xml:space="preserve"> JUICIO DE EXPERTOS</t>
  </si>
  <si>
    <t>Cuando se da a conocer interna o externamente la información cuyo contenido es errado, incompleto o parcializado.</t>
  </si>
  <si>
    <t>Al dejar vencer negligentemente los términos concedidos en la ley para adelantar cada una de las etapas procesales</t>
  </si>
  <si>
    <t>Acciones disciplinarias contra la persona que tiene a su cargo el ejercicio de la acción disciplinaria; posibilidad de acciones penales en caso de encontrarse que hubo dilación en el desarrollo del proceso para perjudicar o favorecer a una parte.</t>
  </si>
  <si>
    <t>JHONATAN ALAN HERNANDEZ</t>
  </si>
  <si>
    <t>MONICA PATRICIA FRANCO TORO</t>
  </si>
  <si>
    <t>NAZLY JANNE DELGADO VILLAMIL</t>
  </si>
  <si>
    <t>CONTRATISTA</t>
  </si>
  <si>
    <t>EXPERTO G3-06</t>
  </si>
  <si>
    <t>EXPERTO G3-08</t>
  </si>
  <si>
    <t>G3-06</t>
  </si>
  <si>
    <t>ELIZABETH GOMEZ SANCHEZ</t>
  </si>
  <si>
    <t>VICEPRESIDENTE ADMINISTRATIVA Y FINANCIERA</t>
  </si>
  <si>
    <t>INDICADOR DEL RIESGO</t>
  </si>
  <si>
    <t>N/A</t>
  </si>
  <si>
    <t>JUAN CARLOS SIERRA CORONADO</t>
  </si>
  <si>
    <t>JEFE OFICINA COMUNICACIONES</t>
  </si>
  <si>
    <t>Desconfianza, descredito, vulneración posible de derechos de terceros</t>
  </si>
  <si>
    <t>Jefe oficina</t>
  </si>
  <si>
    <t>Comunicaciones</t>
  </si>
  <si>
    <t>Los periodistas y colaboradores de la Oficina de comunicaciones aplican lo establecido en el Instructivo TPSC-I-006 Comunicaciones Internas y el Instructivo de Comunicaciones externas TPSC-I-006 , al igual que lo señalado en los procedimientos de Comunicaciones Externas (TPSC-P-002) y Comunicaciones Internas (TPSC-P-003) de forma permanente, con el propósito de evitar la emisión de información errada, incompleta o parcializada. Como evidencia de la aplicación de los procedimientos y políticas, se dispone de los registros respectivos enunciados en cada uno de los documentos, so pena de incurrir en una falta disciplinaria y/o administrativa.</t>
  </si>
  <si>
    <t>Actualización del documento antes politica de comunicación externa e interna por instructivo de comunicación externa e interna,  y acutualización de los procedimientos de comunicaciones internas y externas</t>
  </si>
  <si>
    <t>(# de expedientes caducados o prescritos / # de expedientes activos) *100</t>
  </si>
  <si>
    <t>financiero - tecnologico - humano equipo de comunicaciones y de calidad</t>
  </si>
  <si>
    <t>Acciones disciplinarias contra el servidor que desatiende la petición; propiciar el ejercicio de accion de tutela por el ciudadano peticionario.</t>
  </si>
  <si>
    <t xml:space="preserve">                                                                                                                             1.Retardo en la tipificación de PQSR por los responsables de tal función                                                                                                                                                                                                                                                                                   </t>
  </si>
  <si>
    <t>Dejar de adelantar la tipificación  conduce a la posibilidad de que los servidores llamados a adelantar el tramite de respuestas a PQSR incumplan los terminos de ley o dejen de contestar las peticiones que sean elevadas a la ANI</t>
  </si>
  <si>
    <t># tipificaciones oportunas / # total de PQSR ingresadas * 100</t>
  </si>
  <si>
    <t xml:space="preserve">70% emisión de información positiva
70% imagen favorable
</t>
  </si>
  <si>
    <t>Emision de información positiva  y avances de proyectos concesionados por la ANI
Propuesta de diagnóstico de reputación a público previamente definido por la oficina de comunicaciones</t>
  </si>
  <si>
    <t>Exponer a la Alta Dirección la importancia de realizar encuesta de percepción de imagen ANI en el año 2020</t>
  </si>
  <si>
    <t>AÑO- 2019</t>
  </si>
  <si>
    <t>* Riesgo nuevo identificado de acuerdo con la nueva metodología establecida por la ANI.
* El anterior riesgo queda contenido en las causas del nuevo riesgo.
* Se incluyen  y evalúan controles de acuerdo con las directrices dadas por el DAFP.</t>
  </si>
  <si>
    <t>MATRIZ DE CAMBIOS</t>
  </si>
  <si>
    <t>AÑO-2019</t>
  </si>
  <si>
    <t>N.A.</t>
  </si>
  <si>
    <t xml:space="preserve">Nombre </t>
  </si>
  <si>
    <t xml:space="preserve">N.A.
</t>
  </si>
  <si>
    <t>N.A,</t>
  </si>
  <si>
    <t>Imposición de acciones de tutela e imposición de sanciones legales</t>
  </si>
  <si>
    <t>Riesgo bajo (Z-1)</t>
  </si>
  <si>
    <t>Riesgo Alto (Z-17)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</si>
</sst>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00&quot;#"/>
    <numFmt numFmtId="165" formatCode="dd/mm/yyyy;@"/>
  </numFmts>
  <fonts count="71"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sz val="15"/>
      <color theme="1"/>
      <name val="Cambria"/>
      <family val="2"/>
      <scheme val="major"/>
    </font>
    <font>
      <b/>
      <sz val="15"/>
      <color theme="1"/>
      <name val="Cambria"/>
      <family val="2"/>
      <scheme val="major"/>
    </font>
    <font>
      <sz val="14"/>
      <color theme="1"/>
      <name val="Calibri"/>
      <family val="2"/>
      <scheme val="minor"/>
    </font>
    <font>
      <sz val="18"/>
      <name val="Calibri"/>
      <family val="2"/>
      <scheme val="minor"/>
    </font>
    <font>
      <b/>
      <sz val="11"/>
      <color theme="1"/>
      <name val="Calibri"/>
      <family val="2"/>
      <scheme val="minor"/>
    </font>
    <font>
      <u/>
      <sz val="10"/>
      <color theme="10"/>
      <name val="Arial"/>
      <family val="2"/>
    </font>
    <font>
      <sz val="10"/>
      <color theme="3" tint="0.39997558519241921"/>
      <name val="Arial"/>
      <family val="2"/>
    </font>
    <font>
      <b/>
      <sz val="10"/>
      <color theme="3" tint="0.39997558519241921"/>
      <name val="Arial"/>
      <family val="2"/>
    </font>
    <font>
      <b/>
      <i/>
      <sz val="15"/>
      <color theme="1"/>
      <name val="Cambria"/>
      <family val="2"/>
      <scheme val="major"/>
    </font>
    <font>
      <sz val="15"/>
      <name val="Cambria"/>
      <family val="2"/>
      <scheme val="major"/>
    </font>
    <font>
      <b/>
      <sz val="20"/>
      <color theme="1"/>
      <name val="Arial"/>
      <family val="2"/>
    </font>
    <font>
      <sz val="16"/>
      <name val="Calibri"/>
      <family val="2"/>
      <scheme val="minor"/>
    </font>
    <font>
      <b/>
      <sz val="14"/>
      <color indexed="81"/>
      <name val="Tahoma"/>
      <family val="2"/>
    </font>
    <font>
      <sz val="14"/>
      <color indexed="81"/>
      <name val="Tahoma"/>
      <family val="2"/>
    </font>
    <font>
      <sz val="12"/>
      <name val="Cambria"/>
      <family val="2"/>
      <scheme val="major"/>
    </font>
    <font>
      <b/>
      <sz val="16"/>
      <color theme="1"/>
      <name val="Cambria"/>
      <family val="2"/>
      <scheme val="major"/>
    </font>
  </fonts>
  <fills count="19">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6" tint="0.3999755851924192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style="medium">
        <color indexed="64"/>
      </left>
      <right style="medium">
        <color rgb="FF2C2C2C"/>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style="medium">
        <color rgb="FF2C2C2C"/>
      </left>
      <right style="medium">
        <color rgb="FF2C2C2C"/>
      </right>
      <top style="medium">
        <color rgb="FF2C2C2C"/>
      </top>
      <bottom/>
      <diagonal/>
    </border>
    <border>
      <left/>
      <right style="medium">
        <color rgb="FF2C2C2C"/>
      </right>
      <top/>
      <bottom/>
      <diagonal/>
    </border>
    <border>
      <left style="medium">
        <color rgb="FF2C2C2C"/>
      </left>
      <right style="medium">
        <color rgb="FF2C2C2C"/>
      </right>
      <top/>
      <bottom/>
      <diagonal/>
    </border>
    <border>
      <left style="medium">
        <color rgb="FF2C2C2C"/>
      </left>
      <right style="medium">
        <color rgb="FF2C2C2C"/>
      </right>
      <top/>
      <bottom style="medium">
        <color rgb="FF2C2C2C"/>
      </bottom>
      <diagonal/>
    </border>
    <border>
      <left style="medium">
        <color rgb="FF2C2C2C"/>
      </left>
      <right/>
      <top style="medium">
        <color rgb="FF2C2C2C"/>
      </top>
      <bottom/>
      <diagonal/>
    </border>
    <border>
      <left style="medium">
        <color rgb="FF2C2C2C"/>
      </left>
      <right style="medium">
        <color indexed="64"/>
      </right>
      <top style="medium">
        <color indexed="64"/>
      </top>
      <bottom/>
      <diagonal/>
    </border>
    <border>
      <left style="medium">
        <color rgb="FF2C2C2C"/>
      </left>
      <right/>
      <top/>
      <bottom/>
      <diagonal/>
    </border>
    <border>
      <left style="medium">
        <color indexed="64"/>
      </left>
      <right style="medium">
        <color rgb="FF2C2C2C"/>
      </right>
      <top/>
      <bottom/>
      <diagonal/>
    </border>
    <border>
      <left style="medium">
        <color rgb="FF2C2C2C"/>
      </left>
      <right style="medium">
        <color indexed="64"/>
      </right>
      <top/>
      <bottom/>
      <diagonal/>
    </border>
    <border>
      <left style="medium">
        <color rgb="FF2C2C2C"/>
      </left>
      <right/>
      <top/>
      <bottom style="medium">
        <color rgb="FF2C2C2C"/>
      </bottom>
      <diagonal/>
    </border>
    <border>
      <left style="medium">
        <color indexed="64"/>
      </left>
      <right style="medium">
        <color rgb="FF2C2C2C"/>
      </right>
      <top/>
      <bottom style="medium">
        <color indexed="64"/>
      </bottom>
      <diagonal/>
    </border>
    <border>
      <left/>
      <right style="medium">
        <color rgb="FF2C2C2C"/>
      </right>
      <top/>
      <bottom style="medium">
        <color rgb="FF2C2C2C"/>
      </bottom>
      <diagonal/>
    </border>
    <border>
      <left/>
      <right style="medium">
        <color rgb="FF2C2C2C"/>
      </right>
      <top style="medium">
        <color rgb="FF2C2C2C"/>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s>
  <cellStyleXfs count="4">
    <xf numFmtId="0" fontId="0" fillId="0" borderId="0"/>
    <xf numFmtId="0" fontId="7" fillId="0" borderId="0"/>
    <xf numFmtId="9" fontId="44" fillId="0" borderId="0" applyFont="0" applyFill="0" applyBorder="0" applyAlignment="0" applyProtection="0"/>
    <xf numFmtId="0" fontId="60" fillId="0" borderId="0" applyNumberFormat="0" applyFill="0" applyBorder="0" applyAlignment="0" applyProtection="0"/>
  </cellStyleXfs>
  <cellXfs count="1077">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2"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1" xfId="0" applyFont="1" applyFill="1" applyBorder="1" applyAlignment="1">
      <alignment vertical="center" wrapText="1"/>
    </xf>
    <xf numFmtId="0" fontId="25" fillId="13" borderId="76" xfId="0" applyFont="1" applyFill="1" applyBorder="1" applyAlignment="1">
      <alignment vertical="center" wrapText="1"/>
    </xf>
    <xf numFmtId="0" fontId="22" fillId="13" borderId="82" xfId="0" applyFont="1" applyFill="1" applyBorder="1" applyAlignment="1" applyProtection="1">
      <alignment horizontal="center" vertical="center" textRotation="90" wrapText="1"/>
    </xf>
    <xf numFmtId="0" fontId="25" fillId="13" borderId="80" xfId="0" applyFont="1" applyFill="1" applyBorder="1" applyAlignment="1" applyProtection="1">
      <alignment horizontal="center" vertical="center" wrapText="1"/>
    </xf>
    <xf numFmtId="0" fontId="26" fillId="13" borderId="77" xfId="0" applyFont="1" applyFill="1" applyBorder="1" applyAlignment="1" applyProtection="1">
      <alignment horizontal="center" vertical="center" wrapText="1"/>
    </xf>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0" fontId="30" fillId="12" borderId="0" xfId="2" applyNumberFormat="1" applyFont="1" applyFill="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77" xfId="0" applyFont="1" applyFill="1" applyBorder="1" applyAlignment="1" applyProtection="1">
      <alignment horizontal="center" vertical="center" wrapText="1"/>
    </xf>
    <xf numFmtId="0" fontId="25" fillId="13" borderId="77"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96" xfId="0" applyFont="1" applyFill="1" applyBorder="1" applyAlignment="1" applyProtection="1">
      <alignment horizontal="center" vertical="center" wrapText="1"/>
    </xf>
    <xf numFmtId="0" fontId="25" fillId="13" borderId="83" xfId="0" applyFont="1" applyFill="1" applyBorder="1" applyAlignment="1" applyProtection="1">
      <alignment horizontal="center" vertical="center" wrapText="1"/>
    </xf>
    <xf numFmtId="0" fontId="25" fillId="12" borderId="52" xfId="0" applyFont="1" applyFill="1" applyBorder="1" applyAlignment="1" applyProtection="1">
      <alignment horizontal="center" vertical="center" wrapText="1"/>
    </xf>
    <xf numFmtId="0" fontId="25" fillId="13" borderId="76" xfId="0" applyFont="1" applyFill="1" applyBorder="1" applyAlignment="1">
      <alignment horizontal="center" vertical="center" wrapText="1"/>
    </xf>
    <xf numFmtId="0" fontId="25" fillId="13" borderId="83" xfId="0" applyFont="1" applyFill="1" applyBorder="1" applyAlignment="1" applyProtection="1">
      <alignment horizontal="center" vertical="center" wrapText="1"/>
    </xf>
    <xf numFmtId="0" fontId="26" fillId="13" borderId="83" xfId="0" applyFont="1" applyFill="1" applyBorder="1" applyAlignment="1" applyProtection="1">
      <alignment horizontal="center" vertical="center" wrapText="1"/>
    </xf>
    <xf numFmtId="0" fontId="30" fillId="12" borderId="52"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25" fillId="13" borderId="83" xfId="0" applyFont="1" applyFill="1" applyBorder="1" applyAlignment="1" applyProtection="1">
      <alignment vertical="center" wrapText="1"/>
    </xf>
    <xf numFmtId="0" fontId="25" fillId="12" borderId="35" xfId="0" applyFont="1" applyFill="1" applyBorder="1" applyAlignment="1" applyProtection="1">
      <alignment horizontal="center" vertical="center" wrapText="1"/>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1" fontId="25" fillId="12" borderId="35" xfId="0" applyNumberFormat="1" applyFont="1" applyFill="1" applyBorder="1" applyAlignment="1" applyProtection="1">
      <alignment horizontal="center" vertical="center" wrapText="1"/>
    </xf>
    <xf numFmtId="0" fontId="36" fillId="12" borderId="54" xfId="0" applyFont="1" applyFill="1" applyBorder="1" applyAlignment="1" applyProtection="1">
      <alignment horizontal="center" vertical="center"/>
      <protection locked="0"/>
    </xf>
    <xf numFmtId="0" fontId="7" fillId="12" borderId="52" xfId="0" applyFont="1" applyFill="1" applyBorder="1" applyAlignment="1">
      <alignment horizontal="left" vertical="center"/>
    </xf>
    <xf numFmtId="0" fontId="7" fillId="12" borderId="52" xfId="0" applyFont="1" applyFill="1" applyBorder="1" applyAlignment="1">
      <alignment vertical="center" wrapText="1"/>
    </xf>
    <xf numFmtId="0" fontId="45"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58"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58"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58"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58"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27" fillId="13" borderId="85" xfId="0" applyFont="1" applyFill="1" applyBorder="1" applyAlignment="1">
      <alignment horizontal="center" vertical="center"/>
    </xf>
    <xf numFmtId="0" fontId="41" fillId="0" borderId="90" xfId="0" applyFont="1" applyFill="1" applyBorder="1" applyAlignment="1">
      <alignment vertical="center"/>
    </xf>
    <xf numFmtId="0" fontId="42" fillId="13" borderId="19" xfId="0" applyFont="1" applyFill="1" applyBorder="1" applyAlignment="1">
      <alignment vertical="center"/>
    </xf>
    <xf numFmtId="0" fontId="42" fillId="13" borderId="20" xfId="0" applyFont="1" applyFill="1" applyBorder="1" applyAlignment="1">
      <alignment horizontal="center" vertical="center"/>
    </xf>
    <xf numFmtId="0" fontId="41" fillId="0" borderId="52" xfId="0" applyFont="1" applyFill="1" applyBorder="1" applyAlignment="1">
      <alignment horizontal="center" vertical="center"/>
    </xf>
    <xf numFmtId="14" fontId="41" fillId="0" borderId="52" xfId="0" applyNumberFormat="1" applyFont="1" applyFill="1" applyBorder="1" applyAlignment="1">
      <alignment horizontal="center" vertical="center"/>
    </xf>
    <xf numFmtId="0" fontId="41" fillId="0" borderId="50" xfId="0" applyFont="1" applyFill="1" applyBorder="1" applyAlignment="1">
      <alignment vertical="center"/>
    </xf>
    <xf numFmtId="0" fontId="36" fillId="12" borderId="54" xfId="0" applyFont="1" applyFill="1" applyBorder="1" applyAlignment="1" applyProtection="1">
      <alignment vertical="center" wrapText="1"/>
      <protection locked="0"/>
    </xf>
    <xf numFmtId="0" fontId="0" fillId="0" borderId="52" xfId="0" applyBorder="1" applyAlignment="1">
      <alignment horizontal="center"/>
    </xf>
    <xf numFmtId="0" fontId="23" fillId="1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37" fillId="12" borderId="15" xfId="0" applyFont="1" applyFill="1" applyBorder="1" applyAlignment="1" applyProtection="1">
      <alignment horizontal="center" vertical="center" wrapText="1"/>
    </xf>
    <xf numFmtId="0" fontId="36" fillId="12" borderId="35" xfId="0" applyFont="1" applyFill="1" applyBorder="1" applyAlignment="1" applyProtection="1">
      <alignment horizontal="center" vertical="center" wrapText="1"/>
      <protection locked="0"/>
    </xf>
    <xf numFmtId="0" fontId="36" fillId="12" borderId="54" xfId="0" applyFont="1" applyFill="1" applyBorder="1" applyAlignment="1" applyProtection="1">
      <alignment horizontal="center" vertical="center" wrapText="1"/>
      <protection locked="0"/>
    </xf>
    <xf numFmtId="14" fontId="36" fillId="12" borderId="54" xfId="0" applyNumberFormat="1" applyFont="1" applyFill="1" applyBorder="1" applyAlignment="1" applyProtection="1">
      <alignment vertical="center" wrapText="1"/>
      <protection locked="0"/>
    </xf>
    <xf numFmtId="0" fontId="49" fillId="12" borderId="0" xfId="0" applyFont="1" applyFill="1" applyAlignment="1">
      <alignment vertical="center"/>
    </xf>
    <xf numFmtId="0" fontId="49" fillId="0" borderId="0" xfId="0" applyFont="1" applyFill="1" applyAlignment="1">
      <alignment vertical="center"/>
    </xf>
    <xf numFmtId="0" fontId="47" fillId="12" borderId="0" xfId="0" applyFont="1" applyFill="1" applyBorder="1" applyAlignment="1">
      <alignment horizontal="center" vertical="center"/>
    </xf>
    <xf numFmtId="0" fontId="48" fillId="12" borderId="0" xfId="0" applyFont="1" applyFill="1" applyBorder="1" applyAlignment="1">
      <alignment horizontal="center" vertical="center"/>
    </xf>
    <xf numFmtId="0" fontId="41" fillId="12" borderId="0" xfId="0" applyFont="1" applyFill="1" applyBorder="1" applyAlignment="1">
      <alignment horizontal="center" vertical="center"/>
    </xf>
    <xf numFmtId="14" fontId="41" fillId="12" borderId="0" xfId="0" applyNumberFormat="1" applyFont="1" applyFill="1" applyBorder="1" applyAlignment="1">
      <alignment horizontal="center" vertical="center" wrapText="1"/>
    </xf>
    <xf numFmtId="0" fontId="41" fillId="12" borderId="0" xfId="0" applyFont="1" applyFill="1" applyBorder="1" applyAlignment="1">
      <alignment horizontal="center" vertical="center" wrapText="1"/>
    </xf>
    <xf numFmtId="0" fontId="51" fillId="12" borderId="0" xfId="0" applyFont="1" applyFill="1" applyAlignment="1">
      <alignment vertical="center"/>
    </xf>
    <xf numFmtId="0" fontId="51" fillId="0" borderId="0" xfId="0" applyFont="1" applyFill="1" applyAlignment="1">
      <alignment vertical="center"/>
    </xf>
    <xf numFmtId="0" fontId="23" fillId="12" borderId="0" xfId="0" applyFont="1" applyFill="1" applyBorder="1" applyAlignment="1">
      <alignment wrapText="1"/>
    </xf>
    <xf numFmtId="0" fontId="26" fillId="12" borderId="0" xfId="0" applyFont="1" applyFill="1" applyBorder="1" applyAlignment="1">
      <alignment horizontal="center" vertical="center" wrapText="1"/>
    </xf>
    <xf numFmtId="0" fontId="24" fillId="0" borderId="44" xfId="0" applyFont="1" applyFill="1" applyBorder="1" applyAlignment="1">
      <alignment horizontal="center" wrapText="1"/>
    </xf>
    <xf numFmtId="0" fontId="24" fillId="0" borderId="16" xfId="0" applyFont="1" applyFill="1" applyBorder="1" applyAlignment="1">
      <alignment horizontal="center" wrapText="1"/>
    </xf>
    <xf numFmtId="0" fontId="42" fillId="0" borderId="77" xfId="0" applyFont="1" applyFill="1" applyBorder="1" applyAlignment="1">
      <alignment horizontal="center" vertical="center" wrapText="1"/>
    </xf>
    <xf numFmtId="0" fontId="43" fillId="0" borderId="71" xfId="0" applyFont="1" applyFill="1" applyBorder="1" applyAlignment="1">
      <alignment horizontal="center" vertical="center" wrapText="1"/>
    </xf>
    <xf numFmtId="0" fontId="52" fillId="0" borderId="71" xfId="0" applyFont="1" applyFill="1" applyBorder="1" applyAlignment="1" applyProtection="1">
      <alignment horizontal="center" vertical="center" wrapText="1"/>
      <protection locked="0"/>
    </xf>
    <xf numFmtId="0" fontId="53" fillId="0" borderId="71" xfId="0" applyFont="1" applyFill="1" applyBorder="1" applyAlignment="1">
      <alignment horizontal="center" vertical="center"/>
    </xf>
    <xf numFmtId="0" fontId="42" fillId="0" borderId="76" xfId="0" applyFont="1" applyFill="1" applyBorder="1" applyAlignment="1">
      <alignment horizontal="center" vertical="center" wrapText="1"/>
    </xf>
    <xf numFmtId="0" fontId="52" fillId="0" borderId="119" xfId="0" applyFont="1" applyFill="1" applyBorder="1" applyAlignment="1" applyProtection="1">
      <alignment horizontal="center" vertical="center" wrapText="1"/>
      <protection locked="0"/>
    </xf>
    <xf numFmtId="0" fontId="53" fillId="0" borderId="119" xfId="0" applyFont="1" applyFill="1" applyBorder="1" applyAlignment="1">
      <alignment horizontal="center" vertical="center"/>
    </xf>
    <xf numFmtId="0" fontId="24" fillId="12" borderId="54" xfId="0" applyFont="1" applyFill="1" applyBorder="1" applyAlignment="1">
      <alignment horizontal="center" wrapText="1"/>
    </xf>
    <xf numFmtId="0" fontId="35" fillId="12" borderId="54" xfId="0" applyFont="1" applyFill="1" applyBorder="1" applyAlignment="1" applyProtection="1">
      <alignment horizontal="center" wrapText="1"/>
      <protection locked="0"/>
    </xf>
    <xf numFmtId="0" fontId="21" fillId="12" borderId="54" xfId="0" applyFont="1" applyFill="1" applyBorder="1" applyAlignment="1">
      <alignment horizontal="center"/>
    </xf>
    <xf numFmtId="0" fontId="23" fillId="12" borderId="54" xfId="0" applyFont="1" applyFill="1" applyBorder="1" applyAlignment="1">
      <alignment horizontal="center" vertical="center"/>
    </xf>
    <xf numFmtId="0" fontId="42" fillId="0" borderId="121" xfId="0" applyFont="1" applyFill="1" applyBorder="1" applyAlignment="1">
      <alignment horizontal="center" vertical="center" wrapText="1"/>
    </xf>
    <xf numFmtId="0" fontId="52" fillId="0" borderId="66" xfId="0" applyFont="1" applyFill="1" applyBorder="1" applyAlignment="1" applyProtection="1">
      <alignment horizontal="center" vertical="center" wrapText="1"/>
      <protection locked="0"/>
    </xf>
    <xf numFmtId="0" fontId="53" fillId="0" borderId="66" xfId="0" applyFont="1" applyFill="1" applyBorder="1" applyAlignment="1">
      <alignment horizontal="center" vertical="center"/>
    </xf>
    <xf numFmtId="0" fontId="24" fillId="12" borderId="0" xfId="0" applyFont="1" applyFill="1" applyBorder="1" applyAlignment="1">
      <alignment vertical="center" wrapText="1"/>
    </xf>
    <xf numFmtId="0" fontId="23" fillId="12" borderId="0" xfId="0" applyFont="1" applyFill="1" applyBorder="1" applyAlignment="1">
      <alignment vertical="top" wrapText="1"/>
    </xf>
    <xf numFmtId="0" fontId="24" fillId="12" borderId="0" xfId="0" applyFont="1" applyFill="1" applyBorder="1" applyAlignment="1">
      <alignment horizontal="center" wrapText="1"/>
    </xf>
    <xf numFmtId="0" fontId="35" fillId="12" borderId="0" xfId="0" applyFont="1" applyFill="1" applyBorder="1" applyAlignment="1" applyProtection="1">
      <alignment horizontal="center" wrapText="1"/>
      <protection locked="0"/>
    </xf>
    <xf numFmtId="0" fontId="21" fillId="12" borderId="0" xfId="0" applyFont="1" applyFill="1" applyBorder="1" applyAlignment="1">
      <alignment horizontal="center"/>
    </xf>
    <xf numFmtId="0" fontId="23" fillId="12" borderId="0" xfId="0" applyFont="1" applyFill="1" applyBorder="1" applyAlignment="1">
      <alignment horizontal="center"/>
    </xf>
    <xf numFmtId="0" fontId="23" fillId="12" borderId="0" xfId="0" applyFont="1" applyFill="1" applyBorder="1" applyAlignment="1">
      <alignment vertical="center" wrapText="1"/>
    </xf>
    <xf numFmtId="0" fontId="24" fillId="12" borderId="40" xfId="0" applyFont="1" applyFill="1" applyBorder="1" applyAlignment="1">
      <alignment horizontal="center" wrapText="1"/>
    </xf>
    <xf numFmtId="0" fontId="35" fillId="12" borderId="38" xfId="0" applyFont="1" applyFill="1" applyBorder="1" applyAlignment="1" applyProtection="1">
      <alignment horizontal="center" wrapText="1"/>
      <protection locked="0"/>
    </xf>
    <xf numFmtId="0" fontId="35" fillId="12" borderId="15" xfId="0" applyFont="1" applyFill="1" applyBorder="1" applyAlignment="1" applyProtection="1">
      <alignment horizontal="center" wrapText="1"/>
      <protection locked="0"/>
    </xf>
    <xf numFmtId="0" fontId="35" fillId="12" borderId="35" xfId="0" applyFont="1" applyFill="1" applyBorder="1" applyAlignment="1" applyProtection="1">
      <alignment horizontal="center" wrapText="1"/>
      <protection locked="0"/>
    </xf>
    <xf numFmtId="0" fontId="35" fillId="12" borderId="31" xfId="0" applyFont="1" applyFill="1" applyBorder="1" applyAlignment="1" applyProtection="1">
      <alignment horizontal="center" wrapText="1"/>
      <protection locked="0"/>
    </xf>
    <xf numFmtId="0" fontId="21" fillId="12" borderId="27" xfId="0" applyFont="1" applyFill="1" applyBorder="1" applyAlignment="1">
      <alignment horizontal="center"/>
    </xf>
    <xf numFmtId="0" fontId="23" fillId="12" borderId="23" xfId="0" applyFont="1" applyFill="1" applyBorder="1" applyAlignment="1">
      <alignment horizontal="center"/>
    </xf>
    <xf numFmtId="0" fontId="24" fillId="12" borderId="24" xfId="0" applyFont="1" applyFill="1" applyBorder="1" applyAlignment="1">
      <alignment horizontal="center" wrapText="1"/>
    </xf>
    <xf numFmtId="0" fontId="35" fillId="12" borderId="36" xfId="0" applyFont="1" applyFill="1" applyBorder="1" applyAlignment="1" applyProtection="1">
      <alignment horizontal="center" wrapText="1"/>
      <protection locked="0"/>
    </xf>
    <xf numFmtId="0" fontId="35" fillId="12" borderId="32" xfId="0" applyFont="1" applyFill="1" applyBorder="1" applyAlignment="1" applyProtection="1">
      <alignment horizontal="center" wrapText="1"/>
      <protection locked="0"/>
    </xf>
    <xf numFmtId="0" fontId="21" fillId="12" borderId="24" xfId="0" applyFont="1" applyFill="1" applyBorder="1" applyAlignment="1">
      <alignment horizontal="center"/>
    </xf>
    <xf numFmtId="0" fontId="23" fillId="12" borderId="93" xfId="0" applyFont="1" applyFill="1" applyBorder="1" applyAlignment="1">
      <alignment horizontal="center"/>
    </xf>
    <xf numFmtId="0" fontId="24" fillId="12" borderId="27" xfId="0" applyFont="1" applyFill="1" applyBorder="1" applyAlignment="1">
      <alignment horizontal="center" wrapText="1"/>
    </xf>
    <xf numFmtId="0" fontId="35" fillId="12" borderId="48" xfId="0" applyFont="1" applyFill="1" applyBorder="1" applyAlignment="1" applyProtection="1">
      <alignment horizontal="center" wrapText="1"/>
      <protection locked="0"/>
    </xf>
    <xf numFmtId="0" fontId="35" fillId="12" borderId="34" xfId="0" applyFont="1" applyFill="1" applyBorder="1" applyAlignment="1" applyProtection="1">
      <alignment horizontal="center" wrapText="1"/>
      <protection locked="0"/>
    </xf>
    <xf numFmtId="0" fontId="54" fillId="12" borderId="38" xfId="0" applyFont="1" applyFill="1" applyBorder="1" applyAlignment="1" applyProtection="1">
      <alignment horizontal="center" wrapText="1"/>
      <protection locked="0"/>
    </xf>
    <xf numFmtId="0" fontId="54" fillId="12" borderId="15" xfId="0" applyFont="1" applyFill="1" applyBorder="1" applyAlignment="1" applyProtection="1">
      <alignment horizontal="center" wrapText="1"/>
      <protection locked="0"/>
    </xf>
    <xf numFmtId="0" fontId="54" fillId="12" borderId="11" xfId="0" applyFont="1" applyFill="1" applyBorder="1" applyAlignment="1" applyProtection="1">
      <alignment horizontal="center" wrapText="1"/>
      <protection locked="0"/>
    </xf>
    <xf numFmtId="0" fontId="54" fillId="12" borderId="36" xfId="0" applyFont="1" applyFill="1" applyBorder="1" applyAlignment="1" applyProtection="1">
      <alignment horizontal="center" wrapText="1"/>
      <protection locked="0"/>
    </xf>
    <xf numFmtId="0" fontId="54" fillId="12" borderId="54" xfId="0" applyFont="1" applyFill="1" applyBorder="1" applyAlignment="1" applyProtection="1">
      <alignment horizontal="center" wrapText="1"/>
      <protection locked="0"/>
    </xf>
    <xf numFmtId="0" fontId="54" fillId="12" borderId="56" xfId="0" applyFont="1" applyFill="1" applyBorder="1" applyAlignment="1" applyProtection="1">
      <alignment horizontal="center" wrapText="1"/>
      <protection locked="0"/>
    </xf>
    <xf numFmtId="0" fontId="54" fillId="12" borderId="35" xfId="0" applyFont="1" applyFill="1" applyBorder="1" applyAlignment="1" applyProtection="1">
      <alignment horizontal="center" wrapText="1"/>
      <protection locked="0"/>
    </xf>
    <xf numFmtId="0" fontId="54" fillId="12" borderId="39" xfId="0" applyFont="1" applyFill="1" applyBorder="1" applyAlignment="1" applyProtection="1">
      <alignment horizontal="center" wrapText="1"/>
      <protection locked="0"/>
    </xf>
    <xf numFmtId="0" fontId="54" fillId="12" borderId="34" xfId="0" applyFont="1" applyFill="1" applyBorder="1" applyAlignment="1" applyProtection="1">
      <alignment horizontal="center" wrapText="1"/>
      <protection locked="0"/>
    </xf>
    <xf numFmtId="0" fontId="24" fillId="12" borderId="57" xfId="0" applyFont="1" applyFill="1" applyBorder="1" applyAlignment="1">
      <alignment horizontal="center" wrapText="1"/>
    </xf>
    <xf numFmtId="0" fontId="54" fillId="12" borderId="37" xfId="0" applyFont="1" applyFill="1" applyBorder="1" applyAlignment="1" applyProtection="1">
      <alignment horizontal="center" wrapText="1"/>
      <protection locked="0"/>
    </xf>
    <xf numFmtId="0" fontId="54" fillId="12" borderId="48" xfId="0" applyFont="1" applyFill="1" applyBorder="1" applyAlignment="1" applyProtection="1">
      <alignment horizontal="center" wrapText="1"/>
      <protection locked="0"/>
    </xf>
    <xf numFmtId="0" fontId="54" fillId="12" borderId="55" xfId="0" applyFont="1" applyFill="1" applyBorder="1" applyAlignment="1" applyProtection="1">
      <alignment horizontal="center" wrapText="1"/>
      <protection locked="0"/>
    </xf>
    <xf numFmtId="0" fontId="42" fillId="13" borderId="123" xfId="0" applyFont="1" applyFill="1" applyBorder="1" applyAlignment="1">
      <alignment vertical="center"/>
    </xf>
    <xf numFmtId="0" fontId="55" fillId="12" borderId="0" xfId="0" applyFont="1" applyFill="1"/>
    <xf numFmtId="0" fontId="55" fillId="12" borderId="0" xfId="0" applyFont="1" applyFill="1" applyAlignment="1">
      <alignment horizontal="center"/>
    </xf>
    <xf numFmtId="0" fontId="55" fillId="12" borderId="0" xfId="0" applyFont="1" applyFill="1" applyBorder="1" applyAlignment="1">
      <alignment horizontal="center"/>
    </xf>
    <xf numFmtId="0" fontId="55" fillId="0" borderId="0" xfId="0" applyFont="1"/>
    <xf numFmtId="0" fontId="55" fillId="0" borderId="0" xfId="0" applyFont="1" applyAlignment="1">
      <alignment horizontal="center"/>
    </xf>
    <xf numFmtId="0" fontId="4" fillId="0" borderId="52" xfId="0" applyFont="1" applyFill="1" applyBorder="1" applyAlignment="1">
      <alignment horizontal="center" vertical="center" wrapText="1"/>
    </xf>
    <xf numFmtId="0" fontId="4" fillId="0" borderId="0" xfId="0" applyFont="1"/>
    <xf numFmtId="0" fontId="7" fillId="0" borderId="52" xfId="0" applyFont="1" applyBorder="1" applyAlignment="1">
      <alignment horizontal="left" vertical="center"/>
    </xf>
    <xf numFmtId="0" fontId="7" fillId="0" borderId="52" xfId="0" applyFont="1" applyBorder="1" applyAlignment="1">
      <alignment horizontal="center" vertical="center"/>
    </xf>
    <xf numFmtId="0" fontId="0" fillId="0" borderId="52" xfId="0" applyBorder="1" applyAlignment="1">
      <alignment horizontal="center" vertical="center"/>
    </xf>
    <xf numFmtId="0" fontId="0" fillId="0" borderId="52" xfId="0" applyBorder="1"/>
    <xf numFmtId="0" fontId="7" fillId="6" borderId="87" xfId="0" applyFont="1" applyFill="1" applyBorder="1"/>
    <xf numFmtId="0" fontId="7" fillId="0" borderId="52" xfId="0" applyFont="1" applyBorder="1"/>
    <xf numFmtId="0" fontId="0" fillId="0" borderId="50" xfId="0" applyBorder="1"/>
    <xf numFmtId="0" fontId="7" fillId="6" borderId="52" xfId="0" applyFont="1" applyFill="1" applyBorder="1"/>
    <xf numFmtId="0" fontId="7" fillId="6" borderId="52" xfId="0" applyFont="1" applyFill="1" applyBorder="1" applyAlignment="1">
      <alignment horizontal="center"/>
    </xf>
    <xf numFmtId="0" fontId="7" fillId="9" borderId="52" xfId="0" applyFont="1" applyFill="1" applyBorder="1"/>
    <xf numFmtId="0" fontId="7" fillId="7" borderId="52" xfId="0" applyFont="1" applyFill="1" applyBorder="1"/>
    <xf numFmtId="0" fontId="4" fillId="9" borderId="52" xfId="0" applyFont="1" applyFill="1" applyBorder="1" applyAlignment="1">
      <alignment horizontal="center" wrapText="1"/>
    </xf>
    <xf numFmtId="0" fontId="4" fillId="7" borderId="52" xfId="0" applyFont="1" applyFill="1" applyBorder="1" applyAlignment="1">
      <alignment horizontal="center" wrapText="1"/>
    </xf>
    <xf numFmtId="0" fontId="7" fillId="11" borderId="52" xfId="0" applyFont="1" applyFill="1" applyBorder="1"/>
    <xf numFmtId="0" fontId="4" fillId="11" borderId="52" xfId="0" applyFont="1" applyFill="1" applyBorder="1" applyAlignment="1">
      <alignment horizontal="center" wrapText="1"/>
    </xf>
    <xf numFmtId="0" fontId="3" fillId="0" borderId="52" xfId="0" applyFont="1" applyBorder="1"/>
    <xf numFmtId="0" fontId="4" fillId="10" borderId="52" xfId="0" applyFont="1" applyFill="1" applyBorder="1" applyAlignment="1">
      <alignment horizontal="center" vertical="center" wrapText="1"/>
    </xf>
    <xf numFmtId="1" fontId="25" fillId="12" borderId="15" xfId="0" applyNumberFormat="1" applyFont="1" applyFill="1" applyBorder="1" applyAlignment="1" applyProtection="1">
      <alignment horizontal="center" vertical="center" wrapText="1"/>
    </xf>
    <xf numFmtId="0" fontId="25" fillId="12" borderId="15" xfId="0" applyFont="1" applyFill="1" applyBorder="1" applyAlignment="1" applyProtection="1">
      <alignment horizontal="center" vertical="center"/>
    </xf>
    <xf numFmtId="0" fontId="37" fillId="12" borderId="15" xfId="0" applyFont="1" applyFill="1" applyBorder="1" applyAlignment="1" applyProtection="1">
      <alignment horizontal="center" vertical="center"/>
    </xf>
    <xf numFmtId="1" fontId="37" fillId="12" borderId="15" xfId="0" applyNumberFormat="1" applyFont="1" applyFill="1" applyBorder="1" applyAlignment="1" applyProtection="1">
      <alignment horizontal="center" vertical="center" wrapText="1"/>
    </xf>
    <xf numFmtId="0" fontId="36" fillId="12" borderId="15" xfId="0" applyFont="1" applyFill="1" applyBorder="1" applyProtection="1"/>
    <xf numFmtId="0" fontId="36" fillId="12" borderId="48" xfId="0" applyFont="1" applyFill="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xf>
    <xf numFmtId="0" fontId="36" fillId="12" borderId="48" xfId="0" applyFont="1" applyFill="1" applyBorder="1" applyAlignment="1" applyProtection="1">
      <alignment horizontal="center" vertical="center"/>
      <protection locked="0"/>
    </xf>
    <xf numFmtId="1" fontId="37" fillId="12" borderId="48" xfId="0" applyNumberFormat="1" applyFont="1" applyFill="1" applyBorder="1" applyAlignment="1" applyProtection="1">
      <alignment horizontal="center" vertical="center" wrapText="1"/>
    </xf>
    <xf numFmtId="0" fontId="36" fillId="12" borderId="48" xfId="0" applyFont="1" applyFill="1" applyBorder="1" applyProtection="1"/>
    <xf numFmtId="0" fontId="37" fillId="12" borderId="35"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18" fillId="17" borderId="137" xfId="0" applyFont="1" applyFill="1" applyBorder="1" applyAlignment="1">
      <alignment horizontal="justify" vertical="center" wrapText="1"/>
    </xf>
    <xf numFmtId="0" fontId="18" fillId="17" borderId="138" xfId="0" applyFont="1" applyFill="1" applyBorder="1" applyAlignment="1">
      <alignment horizontal="justify" vertical="center" wrapText="1"/>
    </xf>
    <xf numFmtId="0" fontId="19" fillId="12" borderId="140" xfId="0" applyFont="1" applyFill="1" applyBorder="1" applyAlignment="1">
      <alignment horizontal="justify" vertical="center" wrapText="1"/>
    </xf>
    <xf numFmtId="0" fontId="0" fillId="12" borderId="140" xfId="0" applyFill="1" applyBorder="1" applyAlignment="1">
      <alignment vertical="top" wrapText="1"/>
    </xf>
    <xf numFmtId="0" fontId="60" fillId="12" borderId="140" xfId="3" applyFill="1" applyBorder="1" applyAlignment="1">
      <alignment vertical="top" wrapText="1"/>
    </xf>
    <xf numFmtId="0" fontId="19" fillId="12" borderId="134" xfId="0" applyFont="1" applyFill="1" applyBorder="1" applyAlignment="1">
      <alignment vertical="center" wrapText="1"/>
    </xf>
    <xf numFmtId="0" fontId="19" fillId="12" borderId="139" xfId="0" applyFont="1" applyFill="1" applyBorder="1" applyAlignment="1">
      <alignment vertical="center" wrapText="1"/>
    </xf>
    <xf numFmtId="0" fontId="19" fillId="12" borderId="146" xfId="0" applyFont="1" applyFill="1" applyBorder="1" applyAlignment="1">
      <alignment vertical="center" wrapText="1"/>
    </xf>
    <xf numFmtId="0" fontId="19" fillId="12" borderId="141" xfId="0" applyFont="1" applyFill="1" applyBorder="1" applyAlignment="1">
      <alignment vertical="center" wrapText="1"/>
    </xf>
    <xf numFmtId="0" fontId="0" fillId="12" borderId="5" xfId="0" applyFill="1" applyBorder="1" applyAlignment="1">
      <alignment vertical="center" wrapText="1"/>
    </xf>
    <xf numFmtId="0" fontId="0" fillId="12" borderId="21" xfId="0" applyFill="1" applyBorder="1"/>
    <xf numFmtId="0" fontId="19" fillId="12" borderId="5" xfId="0" applyFont="1" applyFill="1" applyBorder="1" applyAlignment="1">
      <alignment horizontal="justify" vertical="center" wrapText="1"/>
    </xf>
    <xf numFmtId="0" fontId="19" fillId="12" borderId="149" xfId="0" applyFont="1" applyFill="1" applyBorder="1" applyAlignment="1">
      <alignment vertical="center" wrapText="1"/>
    </xf>
    <xf numFmtId="49" fontId="19" fillId="12" borderId="6" xfId="0" applyNumberFormat="1" applyFont="1" applyFill="1" applyBorder="1" applyAlignment="1">
      <alignment horizontal="justify" vertical="center" wrapText="1"/>
    </xf>
    <xf numFmtId="0" fontId="0" fillId="12" borderId="150" xfId="0" applyFill="1" applyBorder="1" applyAlignment="1">
      <alignment vertical="top" wrapText="1"/>
    </xf>
    <xf numFmtId="0" fontId="19" fillId="12" borderId="142" xfId="0" applyFont="1" applyFill="1" applyBorder="1" applyAlignment="1">
      <alignment vertical="center" wrapText="1"/>
    </xf>
    <xf numFmtId="0" fontId="19" fillId="12" borderId="25" xfId="0" applyFont="1" applyFill="1" applyBorder="1" applyAlignment="1">
      <alignment vertical="center" wrapText="1"/>
    </xf>
    <xf numFmtId="49" fontId="19" fillId="12" borderId="20" xfId="0" applyNumberFormat="1" applyFont="1" applyFill="1" applyBorder="1" applyAlignment="1">
      <alignment horizontal="justify" vertical="center" wrapText="1"/>
    </xf>
    <xf numFmtId="0" fontId="19" fillId="12" borderId="141" xfId="0" applyFont="1" applyFill="1" applyBorder="1" applyAlignment="1">
      <alignment horizontal="justify" vertical="center" wrapText="1"/>
    </xf>
    <xf numFmtId="0" fontId="19" fillId="12" borderId="26" xfId="0" applyFont="1" applyFill="1" applyBorder="1" applyAlignment="1">
      <alignment vertical="center" wrapText="1"/>
    </xf>
    <xf numFmtId="0" fontId="19" fillId="12" borderId="5" xfId="0" applyFont="1" applyFill="1" applyBorder="1" applyAlignment="1">
      <alignment vertical="center" wrapText="1"/>
    </xf>
    <xf numFmtId="0" fontId="0" fillId="12" borderId="26" xfId="0" applyFill="1" applyBorder="1"/>
    <xf numFmtId="0" fontId="19" fillId="12" borderId="27" xfId="0" applyFont="1" applyFill="1" applyBorder="1" applyAlignment="1">
      <alignment vertical="center" wrapText="1"/>
    </xf>
    <xf numFmtId="0" fontId="19" fillId="12" borderId="23" xfId="0" applyFont="1" applyFill="1" applyBorder="1" applyAlignment="1">
      <alignment horizontal="justify" vertical="center" wrapText="1"/>
    </xf>
    <xf numFmtId="0" fontId="19" fillId="12" borderId="53" xfId="0" applyFont="1" applyFill="1" applyBorder="1" applyAlignment="1">
      <alignment vertical="center" wrapText="1"/>
    </xf>
    <xf numFmtId="0" fontId="19" fillId="12" borderId="152" xfId="0" applyFont="1" applyFill="1" applyBorder="1" applyAlignment="1">
      <alignment horizontal="justify" vertical="center" wrapText="1"/>
    </xf>
    <xf numFmtId="0" fontId="0" fillId="12" borderId="152" xfId="0" applyFill="1" applyBorder="1" applyAlignment="1">
      <alignment vertical="top" wrapText="1"/>
    </xf>
    <xf numFmtId="0" fontId="19" fillId="12" borderId="24" xfId="0" applyFont="1" applyFill="1" applyBorder="1" applyAlignment="1">
      <alignment vertical="center" wrapText="1"/>
    </xf>
    <xf numFmtId="0" fontId="19" fillId="12" borderId="93" xfId="0" applyFont="1" applyFill="1" applyBorder="1" applyAlignment="1">
      <alignment horizontal="justify" vertical="center" wrapText="1"/>
    </xf>
    <xf numFmtId="0" fontId="4" fillId="12" borderId="68" xfId="0" applyFont="1" applyFill="1" applyBorder="1" applyAlignment="1">
      <alignment horizontal="center" vertical="center"/>
    </xf>
    <xf numFmtId="0" fontId="7" fillId="12" borderId="61" xfId="0" applyFont="1" applyFill="1" applyBorder="1" applyAlignment="1">
      <alignment horizontal="center" vertical="center"/>
    </xf>
    <xf numFmtId="0" fontId="7" fillId="12" borderId="0" xfId="0" applyFont="1" applyFill="1" applyBorder="1" applyAlignment="1">
      <alignment vertical="center"/>
    </xf>
    <xf numFmtId="0" fontId="7" fillId="12" borderId="0" xfId="0" applyFont="1" applyFill="1" applyAlignment="1">
      <alignment vertical="center"/>
    </xf>
    <xf numFmtId="0" fontId="4" fillId="12" borderId="108" xfId="0" applyFont="1" applyFill="1" applyBorder="1" applyAlignment="1">
      <alignment horizontal="center" vertical="center"/>
    </xf>
    <xf numFmtId="0" fontId="4" fillId="12" borderId="110" xfId="0" applyFont="1" applyFill="1" applyBorder="1" applyAlignment="1">
      <alignment horizontal="center" vertical="center"/>
    </xf>
    <xf numFmtId="164" fontId="7" fillId="12" borderId="64" xfId="0" applyNumberFormat="1" applyFont="1" applyFill="1" applyBorder="1" applyAlignment="1">
      <alignment horizontal="center" vertical="center"/>
    </xf>
    <xf numFmtId="0" fontId="4" fillId="12" borderId="112" xfId="0" applyFont="1" applyFill="1" applyBorder="1" applyAlignment="1">
      <alignment horizontal="center" vertical="center"/>
    </xf>
    <xf numFmtId="0" fontId="4" fillId="12" borderId="114" xfId="0" applyFont="1" applyFill="1" applyBorder="1" applyAlignment="1">
      <alignment horizontal="center" vertical="center" wrapText="1"/>
    </xf>
    <xf numFmtId="14" fontId="7" fillId="12" borderId="67" xfId="0" applyNumberFormat="1" applyFont="1" applyFill="1" applyBorder="1" applyAlignment="1">
      <alignment horizontal="center" vertical="center"/>
    </xf>
    <xf numFmtId="0" fontId="7" fillId="12" borderId="0" xfId="0" applyFont="1" applyFill="1" applyAlignment="1">
      <alignment horizontal="center" vertical="center"/>
    </xf>
    <xf numFmtId="0" fontId="4" fillId="12" borderId="0" xfId="0" applyFont="1" applyFill="1" applyAlignment="1">
      <alignment horizontal="right" vertical="center"/>
    </xf>
    <xf numFmtId="0" fontId="7" fillId="12" borderId="0" xfId="0" quotePrefix="1" applyFont="1" applyFill="1" applyBorder="1" applyAlignment="1">
      <alignment vertical="center"/>
    </xf>
    <xf numFmtId="0" fontId="4" fillId="14" borderId="128" xfId="0" applyFont="1" applyFill="1" applyBorder="1" applyAlignment="1">
      <alignment horizontal="center" vertical="center" wrapText="1"/>
    </xf>
    <xf numFmtId="0" fontId="4" fillId="14" borderId="96" xfId="0" applyFont="1" applyFill="1" applyBorder="1" applyAlignment="1">
      <alignment horizontal="center" vertical="center" wrapText="1"/>
    </xf>
    <xf numFmtId="0" fontId="4" fillId="14" borderId="129" xfId="0" applyFont="1" applyFill="1" applyBorder="1" applyAlignment="1">
      <alignment horizontal="center" vertical="center" wrapText="1"/>
    </xf>
    <xf numFmtId="0" fontId="7" fillId="12" borderId="0" xfId="0" applyFont="1" applyFill="1" applyBorder="1" applyAlignment="1">
      <alignment horizontal="left" vertical="center" wrapText="1"/>
    </xf>
    <xf numFmtId="0" fontId="62" fillId="12" borderId="0" xfId="0" applyFont="1" applyFill="1" applyBorder="1" applyAlignment="1">
      <alignment horizontal="center" vertical="center" wrapText="1"/>
    </xf>
    <xf numFmtId="0" fontId="4" fillId="12" borderId="88" xfId="0" applyFont="1" applyFill="1" applyBorder="1" applyAlignment="1">
      <alignment horizontal="center" vertical="center" wrapText="1"/>
    </xf>
    <xf numFmtId="0" fontId="7" fillId="0" borderId="89" xfId="0" applyFont="1" applyFill="1" applyBorder="1" applyAlignment="1">
      <alignment horizontal="justify" vertical="center" wrapText="1"/>
    </xf>
    <xf numFmtId="0" fontId="7" fillId="0" borderId="28" xfId="0" applyFont="1" applyFill="1" applyBorder="1" applyAlignment="1">
      <alignment horizontal="justify" vertical="center" wrapText="1"/>
    </xf>
    <xf numFmtId="0" fontId="7" fillId="12" borderId="0" xfId="0" applyFont="1" applyFill="1" applyBorder="1" applyAlignment="1">
      <alignment horizontal="left" vertical="center"/>
    </xf>
    <xf numFmtId="0" fontId="4" fillId="13" borderId="83" xfId="0" applyFont="1" applyFill="1" applyBorder="1" applyAlignment="1">
      <alignment horizontal="center" vertical="center"/>
    </xf>
    <xf numFmtId="0" fontId="4" fillId="13" borderId="62" xfId="0" applyFont="1" applyFill="1" applyBorder="1" applyAlignment="1">
      <alignment horizontal="center" vertical="center"/>
    </xf>
    <xf numFmtId="0" fontId="4" fillId="13" borderId="133" xfId="0" applyFont="1" applyFill="1" applyBorder="1" applyAlignment="1">
      <alignment horizontal="center" vertical="center"/>
    </xf>
    <xf numFmtId="0" fontId="4" fillId="12" borderId="34" xfId="0" applyFont="1" applyFill="1" applyBorder="1" applyAlignment="1">
      <alignment horizontal="center" vertical="center" wrapText="1"/>
    </xf>
    <xf numFmtId="0" fontId="4" fillId="12" borderId="91" xfId="0" applyFont="1" applyFill="1" applyBorder="1" applyAlignment="1">
      <alignment horizontal="center" vertical="center" wrapText="1"/>
    </xf>
    <xf numFmtId="0" fontId="4" fillId="12" borderId="36" xfId="0" applyFont="1" applyFill="1" applyBorder="1" applyAlignment="1">
      <alignment horizontal="center" vertical="center" wrapText="1"/>
    </xf>
    <xf numFmtId="0" fontId="24" fillId="12" borderId="35" xfId="0" applyFont="1" applyFill="1" applyBorder="1" applyAlignment="1">
      <alignment horizontal="center" wrapText="1"/>
    </xf>
    <xf numFmtId="0" fontId="21" fillId="12" borderId="35" xfId="0" applyFont="1" applyFill="1" applyBorder="1" applyAlignment="1">
      <alignment horizontal="center"/>
    </xf>
    <xf numFmtId="0" fontId="23" fillId="12" borderId="35" xfId="0" applyFont="1" applyFill="1" applyBorder="1" applyAlignment="1">
      <alignment horizontal="center" vertical="center"/>
    </xf>
    <xf numFmtId="0" fontId="24" fillId="12" borderId="15" xfId="0" applyFont="1" applyFill="1" applyBorder="1" applyAlignment="1">
      <alignment horizontal="center" wrapText="1"/>
    </xf>
    <xf numFmtId="1" fontId="21" fillId="12" borderId="15" xfId="0" applyNumberFormat="1" applyFont="1" applyFill="1" applyBorder="1" applyAlignment="1">
      <alignment horizontal="center"/>
    </xf>
    <xf numFmtId="0" fontId="23" fillId="12" borderId="15" xfId="0" applyFont="1" applyFill="1" applyBorder="1" applyAlignment="1">
      <alignment horizontal="center" vertical="center"/>
    </xf>
    <xf numFmtId="1" fontId="21" fillId="12" borderId="35" xfId="0" applyNumberFormat="1" applyFont="1" applyFill="1" applyBorder="1" applyAlignment="1">
      <alignment horizontal="center"/>
    </xf>
    <xf numFmtId="0" fontId="25" fillId="12" borderId="48" xfId="0" applyFont="1" applyFill="1" applyBorder="1" applyAlignment="1" applyProtection="1">
      <alignment vertical="center" wrapText="1"/>
    </xf>
    <xf numFmtId="0" fontId="36" fillId="12" borderId="15" xfId="0" applyFont="1" applyFill="1" applyBorder="1" applyAlignment="1" applyProtection="1">
      <alignment vertical="center" wrapText="1"/>
      <protection locked="0"/>
    </xf>
    <xf numFmtId="0" fontId="25" fillId="12" borderId="54" xfId="0" applyFont="1" applyFill="1" applyBorder="1" applyAlignment="1" applyProtection="1">
      <alignment vertical="center" wrapText="1"/>
    </xf>
    <xf numFmtId="0" fontId="23" fillId="12" borderId="54" xfId="0" applyFont="1" applyFill="1" applyBorder="1" applyAlignment="1">
      <alignment vertical="center" wrapText="1"/>
    </xf>
    <xf numFmtId="0" fontId="23" fillId="12" borderId="48" xfId="0" applyFont="1" applyFill="1" applyBorder="1" applyAlignment="1" applyProtection="1">
      <alignment vertical="center" wrapText="1"/>
    </xf>
    <xf numFmtId="0" fontId="23" fillId="12" borderId="54" xfId="0" applyFont="1" applyFill="1" applyBorder="1" applyAlignment="1" applyProtection="1">
      <alignment vertical="center" wrapText="1"/>
    </xf>
    <xf numFmtId="14" fontId="36" fillId="0" borderId="35" xfId="0" applyNumberFormat="1" applyFont="1" applyFill="1" applyBorder="1" applyAlignment="1" applyProtection="1">
      <alignment vertical="center" wrapText="1"/>
      <protection locked="0"/>
    </xf>
    <xf numFmtId="14" fontId="36" fillId="0" borderId="54" xfId="0" applyNumberFormat="1" applyFont="1" applyFill="1" applyBorder="1" applyAlignment="1" applyProtection="1">
      <alignment vertical="center" wrapText="1"/>
      <protection locked="0"/>
    </xf>
    <xf numFmtId="0" fontId="23" fillId="12" borderId="54" xfId="0" applyFont="1" applyFill="1" applyBorder="1" applyAlignment="1">
      <alignment horizontal="center" vertical="center" wrapText="1"/>
    </xf>
    <xf numFmtId="0" fontId="56" fillId="15" borderId="92" xfId="0" applyFont="1" applyFill="1" applyBorder="1" applyAlignment="1">
      <alignment horizontal="center" vertical="center" wrapText="1"/>
    </xf>
    <xf numFmtId="0" fontId="56" fillId="15" borderId="45" xfId="0" applyFont="1" applyFill="1" applyBorder="1" applyAlignment="1">
      <alignment horizontal="center" vertical="center" wrapText="1"/>
    </xf>
    <xf numFmtId="0" fontId="56" fillId="15" borderId="153"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24" fillId="15" borderId="25" xfId="0" applyFont="1" applyFill="1" applyBorder="1" applyAlignment="1">
      <alignment horizontal="center" vertical="center" wrapText="1"/>
    </xf>
    <xf numFmtId="0" fontId="64" fillId="12" borderId="34" xfId="0" applyFont="1" applyFill="1" applyBorder="1" applyAlignment="1">
      <alignment vertical="center" wrapText="1"/>
    </xf>
    <xf numFmtId="0" fontId="55" fillId="12" borderId="35" xfId="0" applyFont="1" applyFill="1" applyBorder="1" applyAlignment="1">
      <alignment horizontal="left" vertical="center" wrapText="1"/>
    </xf>
    <xf numFmtId="0" fontId="55" fillId="12" borderId="31" xfId="0" applyFont="1" applyFill="1" applyBorder="1" applyAlignment="1">
      <alignment horizontal="left" vertical="center" wrapText="1"/>
    </xf>
    <xf numFmtId="0" fontId="24" fillId="15" borderId="154" xfId="0" applyFont="1" applyFill="1" applyBorder="1" applyAlignment="1">
      <alignment horizontal="center" vertical="center" wrapText="1"/>
    </xf>
    <xf numFmtId="0" fontId="7" fillId="12" borderId="35" xfId="0" applyFont="1" applyFill="1" applyBorder="1" applyAlignment="1">
      <alignment horizontal="justify" vertical="center" wrapText="1"/>
    </xf>
    <xf numFmtId="0" fontId="23" fillId="12" borderId="154" xfId="0" applyFont="1" applyFill="1" applyBorder="1" applyAlignment="1">
      <alignment horizontal="center" vertical="center" wrapText="1"/>
    </xf>
    <xf numFmtId="0" fontId="23" fillId="12" borderId="27" xfId="0" applyFont="1" applyFill="1" applyBorder="1" applyAlignment="1">
      <alignment horizontal="center" vertical="center" wrapText="1"/>
    </xf>
    <xf numFmtId="0" fontId="23" fillId="3" borderId="45" xfId="0" applyFont="1" applyFill="1" applyBorder="1" applyAlignment="1">
      <alignment vertical="center" wrapText="1"/>
    </xf>
    <xf numFmtId="0" fontId="23" fillId="16" borderId="45" xfId="0" applyFont="1" applyFill="1" applyBorder="1" applyAlignment="1">
      <alignment horizontal="center" vertical="center" wrapText="1"/>
    </xf>
    <xf numFmtId="0" fontId="23" fillId="3" borderId="135" xfId="0" applyFont="1" applyFill="1" applyBorder="1" applyAlignment="1">
      <alignment vertical="center" wrapText="1"/>
    </xf>
    <xf numFmtId="0" fontId="64" fillId="12" borderId="91" xfId="0" applyFont="1" applyFill="1" applyBorder="1" applyAlignment="1">
      <alignment vertical="center" wrapText="1"/>
    </xf>
    <xf numFmtId="0" fontId="55" fillId="12" borderId="52" xfId="0" applyFont="1" applyFill="1" applyBorder="1" applyAlignment="1">
      <alignment horizontal="left" vertical="center" wrapText="1"/>
    </xf>
    <xf numFmtId="0" fontId="55" fillId="12" borderId="58" xfId="0" applyFont="1" applyFill="1" applyBorder="1" applyAlignment="1">
      <alignment horizontal="left" vertical="center" wrapText="1"/>
    </xf>
    <xf numFmtId="0" fontId="24" fillId="15" borderId="51" xfId="0" applyFont="1" applyFill="1" applyBorder="1" applyAlignment="1">
      <alignment horizontal="center" vertical="center" wrapText="1"/>
    </xf>
    <xf numFmtId="0" fontId="7" fillId="12" borderId="52" xfId="0" applyFont="1" applyFill="1" applyBorder="1" applyAlignment="1">
      <alignment horizontal="justify" vertical="center" wrapText="1"/>
    </xf>
    <xf numFmtId="0" fontId="23" fillId="12" borderId="51" xfId="0" applyFont="1" applyFill="1" applyBorder="1" applyAlignment="1">
      <alignment horizontal="center" vertical="center" wrapText="1"/>
    </xf>
    <xf numFmtId="0" fontId="23" fillId="12" borderId="53" xfId="0" applyFont="1" applyFill="1" applyBorder="1" applyAlignment="1">
      <alignment horizontal="center" vertical="center" wrapText="1"/>
    </xf>
    <xf numFmtId="0" fontId="23" fillId="16" borderId="16" xfId="0" applyFont="1" applyFill="1" applyBorder="1" applyAlignment="1">
      <alignment horizontal="center" vertical="center" wrapText="1"/>
    </xf>
    <xf numFmtId="0" fontId="23" fillId="3" borderId="55" xfId="0" applyFont="1" applyFill="1" applyBorder="1" applyAlignment="1">
      <alignment vertical="center" wrapText="1"/>
    </xf>
    <xf numFmtId="0" fontId="7" fillId="12" borderId="54" xfId="0" applyFont="1" applyFill="1" applyBorder="1" applyAlignment="1">
      <alignment horizontal="justify" vertical="center" wrapText="1"/>
    </xf>
    <xf numFmtId="0" fontId="23" fillId="12" borderId="43" xfId="0" applyFont="1" applyFill="1" applyBorder="1" applyAlignment="1">
      <alignment horizontal="center" vertical="center" wrapText="1"/>
    </xf>
    <xf numFmtId="0" fontId="23" fillId="12" borderId="24" xfId="0" applyFont="1" applyFill="1" applyBorder="1" applyAlignment="1">
      <alignment horizontal="center" vertical="center" wrapText="1"/>
    </xf>
    <xf numFmtId="0" fontId="23" fillId="16" borderId="33" xfId="0" applyFont="1" applyFill="1" applyBorder="1" applyAlignment="1">
      <alignment horizontal="center" vertical="center" wrapText="1"/>
    </xf>
    <xf numFmtId="0" fontId="64" fillId="3" borderId="48" xfId="0" applyFont="1" applyFill="1" applyBorder="1" applyAlignment="1">
      <alignment horizontal="center" vertical="center" wrapText="1"/>
    </xf>
    <xf numFmtId="14" fontId="49" fillId="0" borderId="126" xfId="0" applyNumberFormat="1" applyFont="1" applyFill="1" applyBorder="1" applyAlignment="1">
      <alignment horizontal="center" vertical="center"/>
    </xf>
    <xf numFmtId="0" fontId="56" fillId="13" borderId="52"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7" fillId="0" borderId="35" xfId="0" applyFont="1" applyFill="1" applyBorder="1" applyAlignment="1">
      <alignment horizontal="left" vertical="center" wrapText="1"/>
    </xf>
    <xf numFmtId="0" fontId="49" fillId="0" borderId="35" xfId="0" applyFont="1" applyFill="1" applyBorder="1" applyAlignment="1">
      <alignment horizontal="left" vertical="center" wrapText="1"/>
    </xf>
    <xf numFmtId="0" fontId="61" fillId="0" borderId="31" xfId="0" applyFont="1" applyFill="1" applyBorder="1" applyAlignment="1">
      <alignment horizontal="justify" vertical="center" wrapText="1"/>
    </xf>
    <xf numFmtId="0" fontId="7" fillId="0" borderId="52" xfId="0" applyFont="1" applyFill="1" applyBorder="1" applyAlignment="1">
      <alignment horizontal="left" vertical="center" wrapText="1"/>
    </xf>
    <xf numFmtId="0" fontId="49" fillId="0" borderId="52" xfId="0" applyFont="1" applyFill="1" applyBorder="1" applyAlignment="1">
      <alignment horizontal="left" vertical="center" wrapText="1"/>
    </xf>
    <xf numFmtId="0" fontId="61" fillId="0" borderId="58" xfId="0" applyFont="1" applyFill="1" applyBorder="1" applyAlignment="1">
      <alignment horizontal="justify" vertical="center" wrapText="1"/>
    </xf>
    <xf numFmtId="0" fontId="4" fillId="0" borderId="54" xfId="0" applyFont="1" applyFill="1" applyBorder="1" applyAlignment="1">
      <alignment horizontal="justify" vertical="center" wrapText="1"/>
    </xf>
    <xf numFmtId="0" fontId="7" fillId="0" borderId="54" xfId="0" applyFont="1" applyFill="1" applyBorder="1" applyAlignment="1">
      <alignment horizontal="left" vertical="center" wrapText="1"/>
    </xf>
    <xf numFmtId="0" fontId="49" fillId="0" borderId="54" xfId="0" applyFont="1" applyFill="1" applyBorder="1" applyAlignment="1">
      <alignment horizontal="left" vertical="center" wrapText="1"/>
    </xf>
    <xf numFmtId="0" fontId="61" fillId="0" borderId="32" xfId="0" applyFont="1" applyFill="1" applyBorder="1" applyAlignment="1">
      <alignment horizontal="justify" vertical="center" wrapText="1"/>
    </xf>
    <xf numFmtId="0" fontId="7" fillId="0" borderId="35" xfId="0" applyFont="1" applyFill="1" applyBorder="1" applyAlignment="1">
      <alignment horizontal="center" vertical="center" wrapText="1"/>
    </xf>
    <xf numFmtId="0" fontId="7" fillId="0" borderId="35" xfId="0" applyFont="1" applyFill="1" applyBorder="1" applyAlignment="1">
      <alignment vertical="center"/>
    </xf>
    <xf numFmtId="14" fontId="7" fillId="0" borderId="31" xfId="0" applyNumberFormat="1" applyFont="1" applyFill="1" applyBorder="1" applyAlignment="1">
      <alignment horizontal="center" vertical="center"/>
    </xf>
    <xf numFmtId="0" fontId="7" fillId="0" borderId="16" xfId="0" applyFont="1" applyFill="1" applyBorder="1" applyAlignment="1">
      <alignment horizontal="center" vertical="center" wrapText="1"/>
    </xf>
    <xf numFmtId="0" fontId="7" fillId="0" borderId="16" xfId="0" applyFont="1" applyFill="1" applyBorder="1" applyAlignment="1">
      <alignment vertical="center"/>
    </xf>
    <xf numFmtId="14" fontId="7" fillId="0" borderId="156" xfId="0" applyNumberFormat="1" applyFont="1" applyFill="1" applyBorder="1" applyAlignment="1">
      <alignment horizontal="center" vertical="center"/>
    </xf>
    <xf numFmtId="0" fontId="7" fillId="0" borderId="54" xfId="0" applyFont="1" applyFill="1" applyBorder="1" applyAlignment="1">
      <alignment horizontal="center" vertical="center" wrapText="1"/>
    </xf>
    <xf numFmtId="0" fontId="7" fillId="0" borderId="54" xfId="0" applyFont="1" applyFill="1" applyBorder="1" applyAlignment="1">
      <alignment vertical="center"/>
    </xf>
    <xf numFmtId="0" fontId="7" fillId="0" borderId="32" xfId="0" applyFont="1" applyFill="1" applyBorder="1" applyAlignment="1">
      <alignment vertical="center"/>
    </xf>
    <xf numFmtId="0" fontId="30" fillId="0" borderId="0" xfId="0" applyFont="1" applyFill="1" applyBorder="1" applyAlignment="1" applyProtection="1">
      <alignment horizontal="left" vertical="top"/>
    </xf>
    <xf numFmtId="0" fontId="37" fillId="0" borderId="15" xfId="0" applyFont="1" applyFill="1" applyBorder="1" applyAlignment="1" applyProtection="1">
      <alignment horizontal="center" vertical="center" wrapText="1"/>
    </xf>
    <xf numFmtId="0" fontId="37" fillId="0" borderId="16" xfId="0" applyFont="1" applyFill="1" applyBorder="1" applyAlignment="1" applyProtection="1">
      <alignment horizontal="center" vertical="center" wrapText="1"/>
    </xf>
    <xf numFmtId="0" fontId="37" fillId="0" borderId="35" xfId="0" applyFont="1" applyFill="1" applyBorder="1" applyAlignment="1" applyProtection="1">
      <alignment horizontal="center" vertical="center" wrapText="1"/>
    </xf>
    <xf numFmtId="0" fontId="37" fillId="0" borderId="54" xfId="0" applyFont="1" applyFill="1" applyBorder="1" applyAlignment="1" applyProtection="1">
      <alignment horizontal="center" vertical="center" wrapText="1"/>
    </xf>
    <xf numFmtId="0" fontId="36" fillId="0" borderId="54" xfId="0" applyFont="1" applyFill="1" applyBorder="1" applyAlignment="1" applyProtection="1">
      <alignment vertical="center" wrapText="1"/>
      <protection locked="0"/>
    </xf>
    <xf numFmtId="0" fontId="36" fillId="0" borderId="35" xfId="0" applyFont="1" applyFill="1" applyBorder="1" applyAlignment="1" applyProtection="1">
      <alignment vertical="center" wrapText="1"/>
      <protection locked="0"/>
    </xf>
    <xf numFmtId="0" fontId="36" fillId="0" borderId="35" xfId="0" applyFont="1" applyFill="1" applyBorder="1" applyAlignment="1" applyProtection="1">
      <alignment horizontal="center" vertical="center" wrapText="1"/>
      <protection locked="0"/>
    </xf>
    <xf numFmtId="0" fontId="0" fillId="12" borderId="135" xfId="0" applyFill="1" applyBorder="1" applyAlignment="1">
      <alignment horizontal="center" vertical="center" wrapText="1"/>
    </xf>
    <xf numFmtId="0" fontId="48" fillId="18" borderId="4" xfId="0" applyFont="1" applyFill="1" applyBorder="1" applyAlignment="1">
      <alignment horizontal="center" vertical="center" wrapText="1"/>
    </xf>
    <xf numFmtId="0" fontId="48" fillId="18" borderId="17" xfId="0" applyFont="1" applyFill="1" applyBorder="1" applyAlignment="1">
      <alignment horizontal="center" vertical="center" wrapText="1"/>
    </xf>
    <xf numFmtId="0" fontId="7" fillId="12" borderId="87" xfId="0" applyFont="1" applyFill="1" applyBorder="1" applyAlignment="1">
      <alignment horizontal="justify" vertical="center" wrapText="1"/>
    </xf>
    <xf numFmtId="0" fontId="7" fillId="0" borderId="87" xfId="0" applyFont="1" applyBorder="1" applyAlignment="1">
      <alignment vertical="center" wrapText="1"/>
    </xf>
    <xf numFmtId="0" fontId="24" fillId="18" borderId="25" xfId="0" applyFont="1" applyFill="1" applyBorder="1" applyAlignment="1">
      <alignment vertical="center" wrapText="1"/>
    </xf>
    <xf numFmtId="0" fontId="7" fillId="12" borderId="47" xfId="0" applyFont="1" applyFill="1" applyBorder="1" applyAlignment="1">
      <alignment horizontal="center" vertical="center" wrapText="1"/>
    </xf>
    <xf numFmtId="0" fontId="56" fillId="13" borderId="15" xfId="0" applyFont="1" applyFill="1" applyBorder="1" applyAlignment="1">
      <alignment horizontal="center" vertical="center" wrapText="1"/>
    </xf>
    <xf numFmtId="0" fontId="0" fillId="12" borderId="18" xfId="0" applyFill="1" applyBorder="1" applyAlignment="1">
      <alignment horizontal="center" vertical="center" wrapText="1"/>
    </xf>
    <xf numFmtId="0" fontId="7" fillId="12" borderId="21" xfId="0" applyFont="1" applyFill="1" applyBorder="1" applyAlignment="1">
      <alignment horizontal="center" vertical="center" wrapText="1"/>
    </xf>
    <xf numFmtId="0" fontId="7" fillId="12" borderId="36" xfId="0" applyFont="1" applyFill="1" applyBorder="1" applyAlignment="1">
      <alignment horizontal="center" vertical="center" wrapText="1"/>
    </xf>
    <xf numFmtId="0" fontId="7" fillId="12" borderId="54" xfId="0" applyFont="1" applyFill="1" applyBorder="1" applyAlignment="1">
      <alignment horizontal="center" vertical="center" wrapText="1"/>
    </xf>
    <xf numFmtId="0" fontId="7" fillId="12" borderId="163" xfId="0" applyFont="1" applyFill="1" applyBorder="1" applyAlignment="1">
      <alignment horizontal="center" vertical="center" wrapText="1"/>
    </xf>
    <xf numFmtId="0" fontId="7" fillId="12" borderId="10" xfId="0" applyFont="1" applyFill="1" applyBorder="1" applyAlignment="1">
      <alignment horizontal="center" vertical="center" wrapText="1"/>
    </xf>
    <xf numFmtId="0" fontId="51" fillId="0" borderId="48" xfId="0" applyFont="1" applyFill="1" applyBorder="1" applyAlignment="1">
      <alignment horizontal="center" vertical="center" wrapText="1"/>
    </xf>
    <xf numFmtId="0" fontId="51" fillId="0" borderId="48" xfId="0" applyFont="1" applyFill="1" applyBorder="1" applyAlignment="1">
      <alignment horizontal="justify" vertical="center" wrapText="1"/>
    </xf>
    <xf numFmtId="0" fontId="57" fillId="0" borderId="48" xfId="0" applyFont="1" applyFill="1" applyBorder="1" applyAlignment="1">
      <alignment horizontal="justify" vertical="center" wrapText="1"/>
    </xf>
    <xf numFmtId="0" fontId="55" fillId="0" borderId="48" xfId="0" applyFont="1" applyFill="1" applyBorder="1" applyAlignment="1">
      <alignment horizontal="center" vertical="center" wrapText="1"/>
    </xf>
    <xf numFmtId="0" fontId="2" fillId="0" borderId="52" xfId="0" applyFont="1" applyBorder="1" applyAlignment="1">
      <alignment vertical="center" wrapText="1"/>
    </xf>
    <xf numFmtId="0" fontId="29" fillId="12" borderId="52" xfId="0" applyFont="1" applyFill="1" applyBorder="1" applyAlignment="1">
      <alignment horizontal="center" vertical="center" wrapText="1"/>
    </xf>
    <xf numFmtId="0" fontId="29" fillId="3" borderId="52" xfId="0" applyFont="1" applyFill="1" applyBorder="1" applyAlignment="1">
      <alignment vertical="center" wrapText="1"/>
    </xf>
    <xf numFmtId="0" fontId="29" fillId="16" borderId="52" xfId="0" applyFont="1" applyFill="1" applyBorder="1" applyAlignment="1">
      <alignment horizontal="center" vertical="center" wrapText="1"/>
    </xf>
    <xf numFmtId="0" fontId="2" fillId="0" borderId="58" xfId="0" applyFont="1" applyBorder="1" applyAlignment="1">
      <alignment vertical="center" wrapText="1"/>
    </xf>
    <xf numFmtId="0" fontId="2" fillId="12" borderId="35" xfId="0" applyFont="1" applyFill="1" applyBorder="1" applyAlignment="1">
      <alignment horizontal="justify" vertical="center" wrapText="1"/>
    </xf>
    <xf numFmtId="0" fontId="29" fillId="12" borderId="35" xfId="0" applyFont="1" applyFill="1" applyBorder="1" applyAlignment="1">
      <alignment horizontal="center" vertical="center" wrapText="1"/>
    </xf>
    <xf numFmtId="0" fontId="29" fillId="3" borderId="35" xfId="0" applyFont="1" applyFill="1" applyBorder="1" applyAlignment="1">
      <alignment vertical="center" wrapText="1"/>
    </xf>
    <xf numFmtId="0" fontId="29" fillId="16" borderId="35" xfId="0" applyFont="1" applyFill="1" applyBorder="1" applyAlignment="1">
      <alignment horizontal="center" vertical="center" wrapText="1"/>
    </xf>
    <xf numFmtId="0" fontId="2" fillId="12" borderId="31" xfId="0" applyFont="1" applyFill="1" applyBorder="1" applyAlignment="1">
      <alignment horizontal="justify" vertical="center" wrapText="1"/>
    </xf>
    <xf numFmtId="0" fontId="2" fillId="0" borderId="54" xfId="0" applyFont="1" applyBorder="1" applyAlignment="1">
      <alignment vertical="center" wrapText="1"/>
    </xf>
    <xf numFmtId="0" fontId="29" fillId="12" borderId="54" xfId="0" applyFont="1" applyFill="1" applyBorder="1" applyAlignment="1">
      <alignment horizontal="center" vertical="center" wrapText="1"/>
    </xf>
    <xf numFmtId="0" fontId="29" fillId="16" borderId="54" xfId="0" applyFont="1" applyFill="1" applyBorder="1" applyAlignment="1">
      <alignment horizontal="center" vertical="center" wrapText="1"/>
    </xf>
    <xf numFmtId="0" fontId="69" fillId="3" borderId="54" xfId="0" applyFont="1" applyFill="1" applyBorder="1" applyAlignment="1">
      <alignment horizontal="center" vertical="center" wrapText="1"/>
    </xf>
    <xf numFmtId="0" fontId="2" fillId="0" borderId="32" xfId="0" applyFont="1" applyBorder="1" applyAlignment="1">
      <alignment vertical="center" wrapText="1"/>
    </xf>
    <xf numFmtId="0" fontId="2" fillId="0" borderId="36" xfId="0" applyFont="1" applyBorder="1" applyAlignment="1">
      <alignment horizontal="center" vertical="center" wrapText="1"/>
    </xf>
    <xf numFmtId="0" fontId="2" fillId="12" borderId="34" xfId="0" applyFont="1" applyFill="1" applyBorder="1" applyAlignment="1">
      <alignment horizontal="center" vertical="center" wrapText="1"/>
    </xf>
    <xf numFmtId="0" fontId="2" fillId="0" borderId="91" xfId="0" applyFont="1" applyBorder="1" applyAlignment="1">
      <alignment horizontal="center" vertical="center" wrapText="1"/>
    </xf>
    <xf numFmtId="0" fontId="18" fillId="17" borderId="143" xfId="0" applyFont="1" applyFill="1" applyBorder="1" applyAlignment="1">
      <alignment horizontal="justify" vertical="center" wrapText="1"/>
    </xf>
    <xf numFmtId="0" fontId="18" fillId="17" borderId="145" xfId="0" applyFont="1" applyFill="1" applyBorder="1" applyAlignment="1">
      <alignment horizontal="justify" vertical="center" wrapText="1"/>
    </xf>
    <xf numFmtId="0" fontId="18" fillId="17" borderId="148" xfId="0" applyFont="1" applyFill="1" applyBorder="1" applyAlignment="1">
      <alignment horizontal="justify" vertical="center" wrapText="1"/>
    </xf>
    <xf numFmtId="0" fontId="19" fillId="12" borderId="151" xfId="0" applyFont="1" applyFill="1" applyBorder="1" applyAlignment="1">
      <alignment horizontal="justify" vertical="center" wrapText="1"/>
    </xf>
    <xf numFmtId="0" fontId="19" fillId="12" borderId="140" xfId="0" applyFont="1" applyFill="1" applyBorder="1" applyAlignment="1">
      <alignment horizontal="justify" vertical="center" wrapText="1"/>
    </xf>
    <xf numFmtId="0" fontId="19" fillId="12" borderId="150" xfId="0" applyFont="1" applyFill="1" applyBorder="1" applyAlignment="1">
      <alignment horizontal="justify" vertical="center" wrapText="1"/>
    </xf>
    <xf numFmtId="0" fontId="19" fillId="12" borderId="139" xfId="0" applyFont="1" applyFill="1" applyBorder="1" applyAlignment="1">
      <alignment horizontal="justify" vertical="center" wrapText="1"/>
    </xf>
    <xf numFmtId="0" fontId="19" fillId="12" borderId="141" xfId="0" applyFont="1" applyFill="1" applyBorder="1" applyAlignment="1">
      <alignment horizontal="justify" vertical="center" wrapText="1"/>
    </xf>
    <xf numFmtId="0" fontId="19" fillId="12" borderId="142" xfId="0" applyFont="1" applyFill="1" applyBorder="1" applyAlignment="1">
      <alignment horizontal="justify" vertical="center" wrapText="1"/>
    </xf>
    <xf numFmtId="0" fontId="18" fillId="17" borderId="143" xfId="0" applyFont="1" applyFill="1" applyBorder="1" applyAlignment="1">
      <alignment horizontal="left" vertical="center" wrapText="1"/>
    </xf>
    <xf numFmtId="0" fontId="18" fillId="17" borderId="145" xfId="0" applyFont="1" applyFill="1" applyBorder="1" applyAlignment="1">
      <alignment horizontal="left" vertical="center" wrapText="1"/>
    </xf>
    <xf numFmtId="0" fontId="18" fillId="17" borderId="148" xfId="0" applyFont="1" applyFill="1" applyBorder="1" applyAlignment="1">
      <alignment horizontal="left" vertical="center" wrapText="1"/>
    </xf>
    <xf numFmtId="0" fontId="0" fillId="12" borderId="144" xfId="0" applyFill="1" applyBorder="1" applyAlignment="1">
      <alignment horizontal="center" vertical="center" wrapText="1"/>
    </xf>
    <xf numFmtId="0" fontId="0" fillId="12" borderId="147" xfId="0" applyFill="1" applyBorder="1" applyAlignment="1">
      <alignment horizontal="center" vertical="center" wrapText="1"/>
    </xf>
    <xf numFmtId="0" fontId="59" fillId="17" borderId="41" xfId="0" applyFont="1" applyFill="1" applyBorder="1" applyAlignment="1">
      <alignment horizontal="center"/>
    </xf>
    <xf numFmtId="0" fontId="59" fillId="17" borderId="28" xfId="0" applyFont="1" applyFill="1" applyBorder="1" applyAlignment="1">
      <alignment horizontal="center"/>
    </xf>
    <xf numFmtId="0" fontId="59" fillId="17" borderId="17" xfId="0" applyFont="1" applyFill="1" applyBorder="1" applyAlignment="1">
      <alignment horizontal="center"/>
    </xf>
    <xf numFmtId="0" fontId="59" fillId="17" borderId="25" xfId="0" applyFont="1" applyFill="1" applyBorder="1" applyAlignment="1">
      <alignment horizontal="left" vertical="center" wrapText="1"/>
    </xf>
    <xf numFmtId="0" fontId="59" fillId="17" borderId="26" xfId="0" applyFont="1" applyFill="1" applyBorder="1" applyAlignment="1">
      <alignment horizontal="left" vertical="center" wrapText="1"/>
    </xf>
    <xf numFmtId="0" fontId="59" fillId="17" borderId="7" xfId="0" applyFont="1" applyFill="1" applyBorder="1" applyAlignment="1">
      <alignment horizontal="left" vertical="center" wrapText="1"/>
    </xf>
    <xf numFmtId="0" fontId="7" fillId="12" borderId="18" xfId="0" applyFont="1" applyFill="1" applyBorder="1" applyAlignment="1">
      <alignment horizontal="left" vertical="center" wrapText="1"/>
    </xf>
    <xf numFmtId="0" fontId="0" fillId="12" borderId="19" xfId="0" applyFill="1" applyBorder="1" applyAlignment="1">
      <alignment horizontal="left" vertical="center" wrapText="1"/>
    </xf>
    <xf numFmtId="0" fontId="0" fillId="12" borderId="20" xfId="0" applyFill="1" applyBorder="1" applyAlignment="1">
      <alignment horizontal="left" vertical="center" wrapText="1"/>
    </xf>
    <xf numFmtId="0" fontId="0" fillId="12" borderId="21" xfId="0" applyFill="1" applyBorder="1" applyAlignment="1">
      <alignment horizontal="left" vertical="center" wrapText="1"/>
    </xf>
    <xf numFmtId="0" fontId="0" fillId="12" borderId="0" xfId="0" applyFill="1" applyAlignment="1">
      <alignment horizontal="left" vertical="center" wrapText="1"/>
    </xf>
    <xf numFmtId="0" fontId="0" fillId="12" borderId="5" xfId="0" applyFill="1" applyBorder="1" applyAlignment="1">
      <alignment horizontal="left" vertical="center" wrapText="1"/>
    </xf>
    <xf numFmtId="0" fontId="0" fillId="12" borderId="22" xfId="0" applyFill="1" applyBorder="1" applyAlignment="1">
      <alignment horizontal="left" vertical="center" wrapText="1"/>
    </xf>
    <xf numFmtId="0" fontId="0" fillId="12" borderId="2" xfId="0" applyFill="1" applyBorder="1" applyAlignment="1">
      <alignment horizontal="left" vertical="center" wrapText="1"/>
    </xf>
    <xf numFmtId="0" fontId="0" fillId="12" borderId="6" xfId="0" applyFill="1" applyBorder="1" applyAlignment="1">
      <alignment horizontal="left" vertical="center" wrapText="1"/>
    </xf>
    <xf numFmtId="0" fontId="18" fillId="17" borderId="139" xfId="0" applyFont="1" applyFill="1" applyBorder="1" applyAlignment="1">
      <alignment horizontal="justify" vertical="center" wrapText="1"/>
    </xf>
    <xf numFmtId="0" fontId="18" fillId="17" borderId="141" xfId="0" applyFont="1" applyFill="1" applyBorder="1" applyAlignment="1">
      <alignment horizontal="justify" vertical="center" wrapText="1"/>
    </xf>
    <xf numFmtId="0" fontId="18" fillId="17" borderId="142" xfId="0" applyFont="1" applyFill="1" applyBorder="1" applyAlignment="1">
      <alignment horizontal="justify" vertical="center" wrapText="1"/>
    </xf>
    <xf numFmtId="0" fontId="4" fillId="14" borderId="96" xfId="0" applyFont="1" applyFill="1" applyBorder="1" applyAlignment="1">
      <alignment horizontal="center" vertical="center" wrapText="1"/>
    </xf>
    <xf numFmtId="0" fontId="4" fillId="14" borderId="94" xfId="0" applyFont="1" applyFill="1" applyBorder="1" applyAlignment="1">
      <alignment horizontal="center" vertical="center" wrapText="1"/>
    </xf>
    <xf numFmtId="0" fontId="4" fillId="14" borderId="19" xfId="0" applyFont="1" applyFill="1" applyBorder="1" applyAlignment="1">
      <alignment horizontal="center" vertical="center" wrapText="1"/>
    </xf>
    <xf numFmtId="0" fontId="4" fillId="14" borderId="59" xfId="0" applyFont="1" applyFill="1" applyBorder="1" applyAlignment="1">
      <alignment horizontal="center" vertical="center" wrapText="1"/>
    </xf>
    <xf numFmtId="0" fontId="4" fillId="12" borderId="85" xfId="0" applyFont="1" applyFill="1" applyBorder="1" applyAlignment="1">
      <alignment horizontal="center" vertical="center"/>
    </xf>
    <xf numFmtId="0" fontId="4" fillId="12" borderId="61" xfId="0" applyFont="1" applyFill="1" applyBorder="1" applyAlignment="1">
      <alignment horizontal="center" vertical="center"/>
    </xf>
    <xf numFmtId="0" fontId="4" fillId="12" borderId="107" xfId="0" applyFont="1" applyFill="1" applyBorder="1" applyAlignment="1">
      <alignment horizontal="center" vertical="center"/>
    </xf>
    <xf numFmtId="0" fontId="4" fillId="12" borderId="64" xfId="0" applyFont="1" applyFill="1" applyBorder="1" applyAlignment="1">
      <alignment horizontal="center" vertical="center"/>
    </xf>
    <xf numFmtId="0" fontId="4" fillId="12" borderId="86" xfId="0" applyFont="1" applyFill="1" applyBorder="1" applyAlignment="1">
      <alignment horizontal="center" vertical="center"/>
    </xf>
    <xf numFmtId="0" fontId="4" fillId="12" borderId="67" xfId="0" applyFont="1" applyFill="1" applyBorder="1" applyAlignment="1">
      <alignment horizontal="center" vertical="center"/>
    </xf>
    <xf numFmtId="0" fontId="4" fillId="12" borderId="104" xfId="0" applyFont="1" applyFill="1" applyBorder="1" applyAlignment="1">
      <alignment horizontal="center" vertical="center"/>
    </xf>
    <xf numFmtId="0" fontId="4" fillId="12" borderId="60" xfId="0" applyFont="1" applyFill="1" applyBorder="1" applyAlignment="1">
      <alignment horizontal="center" vertical="center"/>
    </xf>
    <xf numFmtId="0" fontId="4" fillId="12" borderId="105" xfId="0" applyFont="1" applyFill="1" applyBorder="1" applyAlignment="1">
      <alignment horizontal="center" vertical="center"/>
    </xf>
    <xf numFmtId="0" fontId="7" fillId="12" borderId="63" xfId="0" applyFont="1" applyFill="1" applyBorder="1" applyAlignment="1">
      <alignment horizontal="center" vertical="center"/>
    </xf>
    <xf numFmtId="0" fontId="7" fillId="12" borderId="109" xfId="0" applyFont="1" applyFill="1" applyBorder="1" applyAlignment="1">
      <alignment horizontal="center" vertical="center"/>
    </xf>
    <xf numFmtId="0" fontId="7" fillId="12" borderId="66" xfId="0" applyFont="1" applyFill="1" applyBorder="1" applyAlignment="1">
      <alignment horizontal="center" vertical="center"/>
    </xf>
    <xf numFmtId="0" fontId="7" fillId="12" borderId="113" xfId="0" applyFont="1" applyFill="1" applyBorder="1" applyAlignment="1">
      <alignment horizontal="center" vertical="center"/>
    </xf>
    <xf numFmtId="0" fontId="7" fillId="12" borderId="0" xfId="0" applyFont="1" applyFill="1" applyBorder="1" applyAlignment="1">
      <alignment horizontal="left" vertical="center"/>
    </xf>
    <xf numFmtId="0" fontId="4" fillId="14" borderId="85" xfId="0" applyFont="1" applyFill="1" applyBorder="1" applyAlignment="1">
      <alignment horizontal="center" vertical="center" wrapText="1"/>
    </xf>
    <xf numFmtId="0" fontId="4" fillId="14" borderId="60" xfId="0" applyFont="1" applyFill="1" applyBorder="1" applyAlignment="1">
      <alignment horizontal="center" vertical="center" wrapText="1"/>
    </xf>
    <xf numFmtId="0" fontId="4" fillId="14" borderId="106" xfId="0" applyFont="1" applyFill="1" applyBorder="1" applyAlignment="1">
      <alignment horizontal="center" vertical="center" wrapText="1"/>
    </xf>
    <xf numFmtId="0" fontId="4" fillId="14" borderId="86" xfId="0" applyFont="1" applyFill="1" applyBorder="1" applyAlignment="1">
      <alignment horizontal="center" vertical="center" wrapText="1"/>
    </xf>
    <xf numFmtId="0" fontId="4" fillId="14" borderId="66" xfId="0" applyFont="1" applyFill="1" applyBorder="1" applyAlignment="1">
      <alignment horizontal="center" vertical="center" wrapText="1"/>
    </xf>
    <xf numFmtId="0" fontId="7" fillId="14" borderId="66" xfId="0" applyFont="1" applyFill="1" applyBorder="1" applyAlignment="1">
      <alignment horizontal="center" vertical="center" wrapText="1"/>
    </xf>
    <xf numFmtId="49" fontId="7" fillId="12" borderId="66" xfId="0" applyNumberFormat="1" applyFont="1" applyFill="1" applyBorder="1" applyAlignment="1">
      <alignment horizontal="left" vertical="center" wrapText="1"/>
    </xf>
    <xf numFmtId="49" fontId="7" fillId="12" borderId="115" xfId="0" applyNumberFormat="1" applyFont="1" applyFill="1" applyBorder="1" applyAlignment="1">
      <alignment horizontal="left" vertical="center" wrapText="1"/>
    </xf>
    <xf numFmtId="0" fontId="4" fillId="12" borderId="0" xfId="0" applyFont="1" applyFill="1" applyBorder="1" applyAlignment="1">
      <alignment horizontal="left" vertical="center"/>
    </xf>
    <xf numFmtId="0" fontId="4" fillId="12" borderId="0" xfId="0" applyFont="1" applyFill="1" applyBorder="1" applyAlignment="1">
      <alignment horizontal="left" vertical="center" wrapText="1"/>
    </xf>
    <xf numFmtId="0" fontId="7" fillId="12" borderId="0" xfId="0" applyFont="1" applyFill="1" applyBorder="1" applyAlignment="1">
      <alignment horizontal="left" vertical="center" wrapText="1"/>
    </xf>
    <xf numFmtId="0" fontId="7" fillId="0" borderId="35" xfId="0" applyFont="1" applyFill="1" applyBorder="1" applyAlignment="1">
      <alignment horizontal="justify" vertical="center" wrapText="1"/>
    </xf>
    <xf numFmtId="0" fontId="4" fillId="14" borderId="129" xfId="0" applyFont="1" applyFill="1" applyBorder="1" applyAlignment="1">
      <alignment horizontal="center" vertical="center" wrapText="1"/>
    </xf>
    <xf numFmtId="0" fontId="7" fillId="0" borderId="52" xfId="0" applyFont="1" applyFill="1" applyBorder="1" applyAlignment="1">
      <alignment horizontal="justify" vertical="center" wrapText="1"/>
    </xf>
    <xf numFmtId="0" fontId="7" fillId="0" borderId="54" xfId="0" applyFont="1" applyFill="1" applyBorder="1" applyAlignment="1">
      <alignment horizontal="justify" vertical="center" wrapText="1"/>
    </xf>
    <xf numFmtId="0" fontId="7" fillId="0" borderId="89" xfId="0" applyFont="1" applyFill="1" applyBorder="1" applyAlignment="1">
      <alignment horizontal="justify" vertical="center" wrapText="1"/>
    </xf>
    <xf numFmtId="0" fontId="7" fillId="0" borderId="103" xfId="0" applyFont="1" applyFill="1" applyBorder="1" applyAlignment="1">
      <alignment horizontal="justify" vertical="center" wrapText="1"/>
    </xf>
    <xf numFmtId="0" fontId="4" fillId="13" borderId="85" xfId="0" applyFont="1" applyFill="1" applyBorder="1" applyAlignment="1">
      <alignment horizontal="center" vertical="center" wrapText="1"/>
    </xf>
    <xf numFmtId="0" fontId="4" fillId="13" borderId="60" xfId="0" applyFont="1" applyFill="1" applyBorder="1" applyAlignment="1">
      <alignment horizontal="center" vertical="center" wrapText="1"/>
    </xf>
    <xf numFmtId="0" fontId="4" fillId="13" borderId="61" xfId="0" applyFont="1" applyFill="1" applyBorder="1" applyAlignment="1">
      <alignment horizontal="center" vertical="center" wrapText="1"/>
    </xf>
    <xf numFmtId="0" fontId="4" fillId="13" borderId="104" xfId="0" applyFont="1" applyFill="1" applyBorder="1" applyAlignment="1">
      <alignment horizontal="center" vertical="center" wrapText="1"/>
    </xf>
    <xf numFmtId="0" fontId="4" fillId="13" borderId="105" xfId="0" applyFont="1" applyFill="1" applyBorder="1" applyAlignment="1">
      <alignment horizontal="center" vertical="center" wrapText="1"/>
    </xf>
    <xf numFmtId="0" fontId="4" fillId="13" borderId="68" xfId="0" applyFont="1" applyFill="1" applyBorder="1" applyAlignment="1">
      <alignment horizontal="center" vertical="center" wrapText="1"/>
    </xf>
    <xf numFmtId="0" fontId="4" fillId="13" borderId="106" xfId="0" applyFont="1" applyFill="1" applyBorder="1" applyAlignment="1">
      <alignment horizontal="center" vertical="center" wrapText="1"/>
    </xf>
    <xf numFmtId="0" fontId="4" fillId="13" borderId="83" xfId="0" applyFont="1" applyFill="1" applyBorder="1" applyAlignment="1">
      <alignment horizontal="center" vertical="center"/>
    </xf>
    <xf numFmtId="0" fontId="4" fillId="13" borderId="132"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5" xfId="0" applyFont="1" applyFill="1" applyBorder="1" applyAlignment="1">
      <alignment horizontal="center" vertical="center"/>
    </xf>
    <xf numFmtId="14" fontId="7" fillId="0" borderId="35" xfId="0" applyNumberFormat="1" applyFont="1" applyFill="1" applyBorder="1" applyAlignment="1">
      <alignment horizontal="center" vertical="center"/>
    </xf>
    <xf numFmtId="0" fontId="4" fillId="13" borderId="130" xfId="0" applyFont="1" applyFill="1" applyBorder="1" applyAlignment="1">
      <alignment horizontal="center" vertical="center"/>
    </xf>
    <xf numFmtId="0" fontId="4" fillId="13" borderId="84" xfId="0" applyFont="1" applyFill="1" applyBorder="1" applyAlignment="1">
      <alignment horizontal="center" vertical="center"/>
    </xf>
    <xf numFmtId="0" fontId="4" fillId="13" borderId="131" xfId="0" applyFont="1" applyFill="1" applyBorder="1" applyAlignment="1">
      <alignment horizontal="center" vertical="center"/>
    </xf>
    <xf numFmtId="0" fontId="7" fillId="0" borderId="51" xfId="0" applyFont="1" applyFill="1" applyBorder="1" applyAlignment="1">
      <alignment horizontal="center" vertical="center"/>
    </xf>
    <xf numFmtId="0" fontId="7" fillId="0" borderId="50" xfId="0" applyFont="1" applyFill="1" applyBorder="1" applyAlignment="1">
      <alignment horizontal="center" vertical="center"/>
    </xf>
    <xf numFmtId="14" fontId="7" fillId="0" borderId="87" xfId="0" applyNumberFormat="1" applyFont="1" applyFill="1" applyBorder="1" applyAlignment="1">
      <alignment horizontal="center" vertical="center"/>
    </xf>
    <xf numFmtId="14" fontId="7" fillId="0" borderId="50" xfId="0" applyNumberFormat="1" applyFont="1" applyFill="1" applyBorder="1" applyAlignment="1">
      <alignment horizontal="center" vertical="center"/>
    </xf>
    <xf numFmtId="0" fontId="7" fillId="0" borderId="87"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54" xfId="0" applyFont="1" applyFill="1" applyBorder="1" applyAlignment="1">
      <alignment horizontal="center" vertical="center"/>
    </xf>
    <xf numFmtId="14" fontId="7" fillId="0" borderId="54" xfId="0" applyNumberFormat="1"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4" fillId="7" borderId="37" xfId="0" applyFont="1" applyFill="1" applyBorder="1" applyAlignment="1">
      <alignment horizontal="center" vertical="center" wrapText="1"/>
    </xf>
    <xf numFmtId="0" fontId="4" fillId="7" borderId="98"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98" xfId="0" applyFont="1" applyFill="1" applyBorder="1" applyAlignment="1">
      <alignment horizontal="center" vertical="center" wrapText="1"/>
    </xf>
    <xf numFmtId="0" fontId="4" fillId="11" borderId="101" xfId="0" applyFont="1" applyFill="1" applyBorder="1" applyAlignment="1">
      <alignment horizontal="center" vertical="center" wrapText="1"/>
    </xf>
    <xf numFmtId="0" fontId="0" fillId="0" borderId="52" xfId="0" applyBorder="1" applyAlignment="1">
      <alignment horizontal="center"/>
    </xf>
    <xf numFmtId="0" fontId="1" fillId="0" borderId="52" xfId="0" applyFont="1" applyBorder="1" applyAlignment="1">
      <alignment horizontal="center"/>
    </xf>
    <xf numFmtId="0" fontId="26" fillId="12" borderId="87" xfId="0" applyFont="1" applyFill="1" applyBorder="1" applyAlignment="1">
      <alignment horizontal="center" vertical="center" wrapText="1"/>
    </xf>
    <xf numFmtId="0" fontId="26" fillId="12" borderId="90" xfId="0" applyFont="1" applyFill="1" applyBorder="1" applyAlignment="1">
      <alignment horizontal="center" vertical="center" wrapText="1"/>
    </xf>
    <xf numFmtId="0" fontId="26" fillId="12" borderId="50" xfId="0" applyFont="1" applyFill="1" applyBorder="1" applyAlignment="1">
      <alignment horizontal="center" vertical="center" wrapText="1"/>
    </xf>
    <xf numFmtId="0" fontId="23" fillId="12" borderId="90" xfId="0" applyFont="1" applyFill="1" applyBorder="1" applyAlignment="1">
      <alignment wrapText="1"/>
    </xf>
    <xf numFmtId="0" fontId="23" fillId="12" borderId="50" xfId="0" applyFont="1" applyFill="1" applyBorder="1" applyAlignment="1">
      <alignment wrapText="1"/>
    </xf>
    <xf numFmtId="0" fontId="4" fillId="6" borderId="92" xfId="0" applyFont="1" applyFill="1" applyBorder="1" applyAlignment="1">
      <alignment horizontal="center" vertical="center" wrapText="1"/>
    </xf>
    <xf numFmtId="0" fontId="4" fillId="6" borderId="98"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98" xfId="0" applyFont="1" applyFill="1" applyBorder="1" applyAlignment="1">
      <alignment horizontal="center" vertical="center" wrapText="1"/>
    </xf>
    <xf numFmtId="0" fontId="23" fillId="12" borderId="25" xfId="0" applyFont="1" applyFill="1" applyBorder="1" applyAlignment="1">
      <alignment horizontal="center" vertical="center" wrapText="1"/>
    </xf>
    <xf numFmtId="0" fontId="23" fillId="12" borderId="7" xfId="0" applyFont="1" applyFill="1" applyBorder="1" applyAlignment="1">
      <alignment horizontal="center" vertical="center" wrapText="1"/>
    </xf>
    <xf numFmtId="0" fontId="49" fillId="0" borderId="125" xfId="0" applyFont="1" applyFill="1" applyBorder="1" applyAlignment="1">
      <alignment horizontal="center" vertical="center"/>
    </xf>
    <xf numFmtId="0" fontId="49" fillId="0" borderId="126" xfId="0" applyFont="1" applyFill="1" applyBorder="1" applyAlignment="1">
      <alignment horizontal="center" vertical="center"/>
    </xf>
    <xf numFmtId="0" fontId="7" fillId="0" borderId="158" xfId="0" applyFont="1" applyFill="1" applyBorder="1" applyAlignment="1">
      <alignment horizontal="center" vertical="center" wrapText="1"/>
    </xf>
    <xf numFmtId="0" fontId="7" fillId="0" borderId="157" xfId="0" applyFont="1" applyFill="1" applyBorder="1" applyAlignment="1">
      <alignment horizontal="center" vertical="center" wrapText="1"/>
    </xf>
    <xf numFmtId="0" fontId="7" fillId="0" borderId="159" xfId="0" applyFont="1" applyFill="1" applyBorder="1" applyAlignment="1">
      <alignment horizontal="center" vertical="center" wrapText="1"/>
    </xf>
    <xf numFmtId="0" fontId="49" fillId="0" borderId="63" xfId="0" applyFont="1" applyFill="1" applyBorder="1" applyAlignment="1">
      <alignment horizontal="center" vertical="center"/>
    </xf>
    <xf numFmtId="0" fontId="41" fillId="0" borderId="107"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0" borderId="111" xfId="0" applyFont="1" applyFill="1" applyBorder="1" applyAlignment="1">
      <alignment horizontal="left" vertical="center" wrapText="1"/>
    </xf>
    <xf numFmtId="0" fontId="41" fillId="0" borderId="107" xfId="0" applyFont="1" applyFill="1" applyBorder="1" applyAlignment="1">
      <alignment horizontal="left" vertical="center"/>
    </xf>
    <xf numFmtId="0" fontId="41" fillId="0" borderId="63" xfId="0" applyFont="1" applyFill="1" applyBorder="1" applyAlignment="1">
      <alignment horizontal="left" vertical="center"/>
    </xf>
    <xf numFmtId="0" fontId="41" fillId="0" borderId="111" xfId="0" applyFont="1" applyFill="1" applyBorder="1" applyAlignment="1">
      <alignment horizontal="left" vertical="center"/>
    </xf>
    <xf numFmtId="0" fontId="49" fillId="0" borderId="86" xfId="0" applyFont="1" applyFill="1" applyBorder="1" applyAlignment="1">
      <alignment horizontal="center" vertical="center" wrapText="1"/>
    </xf>
    <xf numFmtId="0" fontId="49" fillId="0" borderId="66" xfId="0" applyFont="1" applyFill="1" applyBorder="1" applyAlignment="1">
      <alignment horizontal="center" vertical="center" wrapText="1"/>
    </xf>
    <xf numFmtId="0" fontId="48" fillId="0" borderId="66" xfId="0" applyFont="1" applyFill="1" applyBorder="1" applyAlignment="1">
      <alignment horizontal="center" vertical="center" wrapText="1"/>
    </xf>
    <xf numFmtId="0" fontId="49" fillId="0" borderId="115" xfId="0" applyFont="1" applyFill="1" applyBorder="1" applyAlignment="1">
      <alignment horizontal="center" vertical="center" wrapText="1"/>
    </xf>
    <xf numFmtId="14" fontId="49" fillId="0" borderId="63" xfId="0" applyNumberFormat="1" applyFont="1" applyFill="1" applyBorder="1" applyAlignment="1">
      <alignment horizontal="center" vertical="center"/>
    </xf>
    <xf numFmtId="0" fontId="50" fillId="13" borderId="85" xfId="0" applyFont="1" applyFill="1" applyBorder="1" applyAlignment="1">
      <alignment horizontal="center" vertical="center" wrapText="1"/>
    </xf>
    <xf numFmtId="0" fontId="50" fillId="13" borderId="60" xfId="0" applyFont="1" applyFill="1" applyBorder="1" applyAlignment="1">
      <alignment horizontal="center" vertical="center" wrapText="1"/>
    </xf>
    <xf numFmtId="0" fontId="50" fillId="13" borderId="106" xfId="0" applyFont="1" applyFill="1" applyBorder="1" applyAlignment="1">
      <alignment horizontal="center" vertical="center" wrapText="1"/>
    </xf>
    <xf numFmtId="0" fontId="50" fillId="13" borderId="86" xfId="0" applyFont="1" applyFill="1" applyBorder="1" applyAlignment="1">
      <alignment horizontal="center" vertical="center" wrapText="1"/>
    </xf>
    <xf numFmtId="0" fontId="49" fillId="13" borderId="66" xfId="0" applyFont="1" applyFill="1" applyBorder="1" applyAlignment="1">
      <alignment horizontal="center" vertical="center" wrapText="1"/>
    </xf>
    <xf numFmtId="0" fontId="46" fillId="0" borderId="66" xfId="0" applyFont="1" applyFill="1" applyBorder="1" applyAlignment="1">
      <alignment horizontal="left" vertical="center" wrapText="1"/>
    </xf>
    <xf numFmtId="0" fontId="46" fillId="0" borderId="115" xfId="0" applyFont="1" applyFill="1" applyBorder="1" applyAlignment="1">
      <alignment horizontal="left" vertical="center" wrapText="1"/>
    </xf>
    <xf numFmtId="0" fontId="29" fillId="12" borderId="0" xfId="0" applyFont="1" applyFill="1" applyBorder="1" applyAlignment="1">
      <alignment horizontal="left" vertical="center" wrapText="1"/>
    </xf>
    <xf numFmtId="14" fontId="26" fillId="0" borderId="52" xfId="0" applyNumberFormat="1" applyFont="1" applyFill="1" applyBorder="1" applyAlignment="1">
      <alignment horizontal="center" vertical="center" wrapText="1"/>
    </xf>
    <xf numFmtId="0" fontId="24" fillId="0" borderId="52" xfId="0" applyFont="1" applyFill="1" applyBorder="1" applyAlignment="1">
      <alignment horizontal="center" vertical="center" wrapText="1"/>
    </xf>
    <xf numFmtId="0" fontId="50" fillId="0" borderId="85" xfId="0" applyFont="1" applyFill="1" applyBorder="1" applyAlignment="1">
      <alignment horizontal="center" vertical="center" wrapText="1"/>
    </xf>
    <xf numFmtId="0" fontId="50" fillId="0" borderId="60" xfId="0" applyFont="1" applyFill="1" applyBorder="1" applyAlignment="1">
      <alignment horizontal="center" vertical="center" wrapText="1"/>
    </xf>
    <xf numFmtId="0" fontId="50" fillId="0" borderId="106" xfId="0" applyFont="1" applyFill="1" applyBorder="1" applyAlignment="1">
      <alignment horizontal="center" vertical="center" wrapText="1"/>
    </xf>
    <xf numFmtId="0" fontId="48" fillId="0" borderId="107" xfId="0" applyFont="1" applyFill="1" applyBorder="1" applyAlignment="1">
      <alignment horizontal="center" vertical="center" wrapText="1"/>
    </xf>
    <xf numFmtId="0" fontId="48" fillId="0" borderId="63" xfId="0" applyFont="1" applyFill="1" applyBorder="1" applyAlignment="1">
      <alignment horizontal="center" vertical="center" wrapText="1"/>
    </xf>
    <xf numFmtId="0" fontId="48" fillId="0" borderId="111" xfId="0" applyFont="1" applyFill="1" applyBorder="1" applyAlignment="1">
      <alignment horizontal="center" vertical="center" wrapText="1"/>
    </xf>
    <xf numFmtId="0" fontId="49" fillId="0" borderId="107" xfId="0" applyFont="1" applyFill="1" applyBorder="1" applyAlignment="1">
      <alignment horizontal="center" vertical="center" wrapText="1"/>
    </xf>
    <xf numFmtId="0" fontId="49" fillId="0" borderId="63" xfId="0" applyFont="1" applyFill="1" applyBorder="1" applyAlignment="1">
      <alignment horizontal="center" vertical="center" wrapText="1"/>
    </xf>
    <xf numFmtId="0" fontId="47" fillId="0" borderId="85" xfId="0" applyFont="1" applyFill="1" applyBorder="1" applyAlignment="1">
      <alignment horizontal="center" vertical="center"/>
    </xf>
    <xf numFmtId="0" fontId="47" fillId="0" borderId="60" xfId="0" applyFont="1" applyFill="1" applyBorder="1" applyAlignment="1">
      <alignment horizontal="center" vertical="center"/>
    </xf>
    <xf numFmtId="0" fontId="47" fillId="0" borderId="61" xfId="0" applyFont="1" applyFill="1" applyBorder="1" applyAlignment="1">
      <alignment horizontal="center" vertical="center"/>
    </xf>
    <xf numFmtId="0" fontId="47" fillId="0" borderId="107" xfId="0" applyFont="1" applyFill="1" applyBorder="1" applyAlignment="1">
      <alignment horizontal="center" vertical="center"/>
    </xf>
    <xf numFmtId="0" fontId="47" fillId="0" borderId="63" xfId="0" applyFont="1" applyFill="1" applyBorder="1" applyAlignment="1">
      <alignment horizontal="center" vertical="center"/>
    </xf>
    <xf numFmtId="0" fontId="47" fillId="0" borderId="64" xfId="0" applyFont="1" applyFill="1" applyBorder="1" applyAlignment="1">
      <alignment horizontal="center" vertical="center"/>
    </xf>
    <xf numFmtId="0" fontId="47" fillId="0" borderId="86" xfId="0" applyFont="1" applyFill="1" applyBorder="1" applyAlignment="1">
      <alignment horizontal="center" vertical="center"/>
    </xf>
    <xf numFmtId="0" fontId="47" fillId="0" borderId="66" xfId="0" applyFont="1" applyFill="1" applyBorder="1" applyAlignment="1">
      <alignment horizontal="center" vertical="center"/>
    </xf>
    <xf numFmtId="0" fontId="47" fillId="0" borderId="67" xfId="0" applyFont="1" applyFill="1" applyBorder="1" applyAlignment="1">
      <alignment horizontal="center" vertical="center"/>
    </xf>
    <xf numFmtId="0" fontId="48" fillId="0" borderId="104" xfId="0" applyFont="1" applyFill="1" applyBorder="1" applyAlignment="1">
      <alignment horizontal="center" vertical="center"/>
    </xf>
    <xf numFmtId="0" fontId="48" fillId="0" borderId="60" xfId="0" applyFont="1" applyFill="1" applyBorder="1" applyAlignment="1">
      <alignment horizontal="center" vertical="center"/>
    </xf>
    <xf numFmtId="0" fontId="48" fillId="0" borderId="105" xfId="0" applyFont="1" applyFill="1" applyBorder="1" applyAlignment="1">
      <alignment horizontal="center" vertical="center"/>
    </xf>
    <xf numFmtId="0" fontId="48" fillId="0" borderId="68" xfId="0" applyFont="1" applyFill="1" applyBorder="1" applyAlignment="1">
      <alignment horizontal="center" vertical="center"/>
    </xf>
    <xf numFmtId="0" fontId="41" fillId="0" borderId="60" xfId="0" applyFont="1" applyFill="1" applyBorder="1" applyAlignment="1">
      <alignment horizontal="center" vertical="center"/>
    </xf>
    <xf numFmtId="0" fontId="41" fillId="0" borderId="106" xfId="0" applyFont="1" applyFill="1" applyBorder="1" applyAlignment="1">
      <alignment horizontal="center" vertical="center"/>
    </xf>
    <xf numFmtId="0" fontId="48" fillId="0" borderId="108" xfId="0" applyFont="1" applyFill="1" applyBorder="1" applyAlignment="1">
      <alignment horizontal="center" vertical="center"/>
    </xf>
    <xf numFmtId="0" fontId="48" fillId="0" borderId="63" xfId="0" applyFont="1" applyFill="1" applyBorder="1" applyAlignment="1">
      <alignment horizontal="center" vertical="center"/>
    </xf>
    <xf numFmtId="0" fontId="41" fillId="0" borderId="63" xfId="0" applyFont="1" applyFill="1" applyBorder="1" applyAlignment="1">
      <alignment horizontal="center" vertical="center"/>
    </xf>
    <xf numFmtId="0" fontId="41" fillId="0" borderId="109" xfId="0" applyFont="1" applyFill="1" applyBorder="1" applyAlignment="1">
      <alignment horizontal="center" vertical="center"/>
    </xf>
    <xf numFmtId="0" fontId="48" fillId="0" borderId="110" xfId="0" applyFont="1" applyFill="1" applyBorder="1" applyAlignment="1">
      <alignment horizontal="center" vertical="center"/>
    </xf>
    <xf numFmtId="164" fontId="41" fillId="0" borderId="63" xfId="0" applyNumberFormat="1" applyFont="1" applyFill="1" applyBorder="1" applyAlignment="1">
      <alignment horizontal="center" vertical="center"/>
    </xf>
    <xf numFmtId="164" fontId="41" fillId="0" borderId="111" xfId="0" applyNumberFormat="1" applyFont="1" applyFill="1" applyBorder="1" applyAlignment="1">
      <alignment horizontal="center" vertical="center"/>
    </xf>
    <xf numFmtId="0" fontId="48" fillId="0" borderId="112" xfId="0" applyFont="1" applyFill="1" applyBorder="1" applyAlignment="1">
      <alignment horizontal="center" vertical="center"/>
    </xf>
    <xf numFmtId="0" fontId="48" fillId="0" borderId="66" xfId="0" applyFont="1" applyFill="1" applyBorder="1" applyAlignment="1">
      <alignment horizontal="center" vertical="center"/>
    </xf>
    <xf numFmtId="0" fontId="41" fillId="0" borderId="66" xfId="0" applyFont="1" applyFill="1" applyBorder="1" applyAlignment="1">
      <alignment horizontal="center" vertical="center"/>
    </xf>
    <xf numFmtId="0" fontId="41" fillId="0" borderId="113" xfId="0" applyFont="1" applyFill="1" applyBorder="1" applyAlignment="1">
      <alignment horizontal="center" vertical="center"/>
    </xf>
    <xf numFmtId="0" fontId="48" fillId="0" borderId="114" xfId="0" applyFont="1" applyFill="1" applyBorder="1" applyAlignment="1">
      <alignment horizontal="center" vertical="center"/>
    </xf>
    <xf numFmtId="14" fontId="41" fillId="0" borderId="66" xfId="0" applyNumberFormat="1" applyFont="1" applyFill="1" applyBorder="1" applyAlignment="1">
      <alignment horizontal="center" vertical="center" wrapText="1"/>
    </xf>
    <xf numFmtId="0" fontId="41" fillId="0" borderId="66" xfId="0" applyFont="1" applyFill="1" applyBorder="1" applyAlignment="1">
      <alignment horizontal="center" vertical="center" wrapText="1"/>
    </xf>
    <xf numFmtId="0" fontId="41" fillId="0" borderId="115" xfId="0" applyFont="1" applyFill="1" applyBorder="1" applyAlignment="1">
      <alignment horizontal="center" vertical="center" wrapText="1"/>
    </xf>
    <xf numFmtId="0" fontId="49" fillId="0" borderId="111"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8" fillId="12" borderId="18"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1" xfId="0" applyFont="1" applyFill="1" applyBorder="1" applyAlignment="1">
      <alignment horizontal="center" vertical="center" wrapText="1"/>
    </xf>
    <xf numFmtId="0" fontId="28" fillId="12" borderId="0"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25" xfId="0" applyFont="1" applyFill="1" applyBorder="1" applyAlignment="1">
      <alignment horizontal="center" vertical="center" textRotation="90" wrapText="1"/>
    </xf>
    <xf numFmtId="0" fontId="28" fillId="12" borderId="26" xfId="0" applyFont="1" applyFill="1" applyBorder="1" applyAlignment="1">
      <alignment horizontal="center" vertical="center" textRotation="90" wrapText="1"/>
    </xf>
    <xf numFmtId="0" fontId="42" fillId="0" borderId="71" xfId="0" applyFont="1" applyFill="1" applyBorder="1" applyAlignment="1">
      <alignment horizontal="center" vertical="center" wrapText="1"/>
    </xf>
    <xf numFmtId="0" fontId="42" fillId="0" borderId="76" xfId="0" applyFont="1" applyFill="1" applyBorder="1" applyAlignment="1">
      <alignment horizontal="center" vertical="center" wrapText="1"/>
    </xf>
    <xf numFmtId="0" fontId="42" fillId="0" borderId="71" xfId="0" applyFont="1" applyFill="1" applyBorder="1" applyAlignment="1">
      <alignment horizontal="center" vertical="center" textRotation="90" wrapText="1"/>
    </xf>
    <xf numFmtId="0" fontId="42" fillId="0" borderId="77" xfId="0" applyFont="1" applyFill="1" applyBorder="1" applyAlignment="1">
      <alignment horizontal="center" vertical="center" wrapText="1"/>
    </xf>
    <xf numFmtId="0" fontId="42" fillId="0" borderId="116" xfId="0" applyFont="1" applyFill="1" applyBorder="1" applyAlignment="1">
      <alignment horizontal="center" vertical="center" textRotation="90" wrapText="1"/>
    </xf>
    <xf numFmtId="0" fontId="42" fillId="0" borderId="117" xfId="0" applyFont="1" applyFill="1" applyBorder="1" applyAlignment="1">
      <alignment horizontal="center" vertical="center" wrapText="1"/>
    </xf>
    <xf numFmtId="0" fontId="42" fillId="0" borderId="118" xfId="0" applyFont="1" applyFill="1" applyBorder="1" applyAlignment="1">
      <alignment horizontal="center" vertical="center" wrapText="1"/>
    </xf>
    <xf numFmtId="0" fontId="24" fillId="12" borderId="25" xfId="0" applyFont="1" applyFill="1" applyBorder="1" applyAlignment="1">
      <alignment horizontal="center" vertical="center" textRotation="90" wrapText="1"/>
    </xf>
    <xf numFmtId="0" fontId="24" fillId="12" borderId="26" xfId="0" applyFont="1" applyFill="1" applyBorder="1" applyAlignment="1">
      <alignment horizontal="center" vertical="center" textRotation="90" wrapText="1"/>
    </xf>
    <xf numFmtId="0" fontId="42" fillId="0" borderId="69" xfId="0" applyFont="1" applyFill="1" applyBorder="1" applyAlignment="1">
      <alignment horizontal="center" vertical="center" wrapText="1"/>
    </xf>
    <xf numFmtId="0" fontId="49" fillId="0" borderId="74" xfId="0" applyFont="1" applyFill="1" applyBorder="1" applyAlignment="1">
      <alignment horizontal="center" vertical="center" wrapText="1"/>
    </xf>
    <xf numFmtId="0" fontId="49" fillId="0" borderId="82" xfId="0" applyFont="1" applyFill="1" applyBorder="1" applyAlignment="1">
      <alignment horizontal="center" vertical="center" wrapText="1"/>
    </xf>
    <xf numFmtId="0" fontId="43" fillId="0" borderId="71" xfId="0" applyFont="1" applyFill="1" applyBorder="1" applyAlignment="1">
      <alignment horizontal="center" vertical="center" wrapText="1"/>
    </xf>
    <xf numFmtId="0" fontId="46" fillId="0" borderId="71" xfId="0" applyFont="1" applyFill="1" applyBorder="1" applyAlignment="1">
      <alignment horizontal="center" vertical="center" wrapText="1"/>
    </xf>
    <xf numFmtId="0" fontId="46" fillId="0" borderId="76" xfId="0" applyFont="1" applyFill="1" applyBorder="1" applyAlignment="1">
      <alignment horizontal="center" vertical="center" wrapText="1"/>
    </xf>
    <xf numFmtId="0" fontId="46" fillId="0" borderId="77" xfId="0" applyFont="1" applyFill="1" applyBorder="1" applyAlignment="1">
      <alignment horizontal="center" vertical="center" wrapText="1"/>
    </xf>
    <xf numFmtId="0" fontId="43" fillId="0" borderId="71" xfId="0" applyFont="1" applyFill="1" applyBorder="1" applyAlignment="1">
      <alignment horizontal="center" vertical="center" textRotation="90" wrapText="1"/>
    </xf>
    <xf numFmtId="0" fontId="43" fillId="0" borderId="76" xfId="0" applyFont="1" applyFill="1" applyBorder="1" applyAlignment="1">
      <alignment horizontal="center" vertical="center" wrapText="1"/>
    </xf>
    <xf numFmtId="0" fontId="43" fillId="0" borderId="77" xfId="0" applyFont="1" applyFill="1" applyBorder="1" applyAlignment="1">
      <alignment horizontal="center" vertical="center" wrapText="1"/>
    </xf>
    <xf numFmtId="0" fontId="24" fillId="12" borderId="34" xfId="0" applyFont="1" applyFill="1" applyBorder="1" applyAlignment="1">
      <alignment horizontal="center" vertical="center" wrapText="1"/>
    </xf>
    <xf numFmtId="0" fontId="24" fillId="12" borderId="36" xfId="0" applyFont="1" applyFill="1" applyBorder="1" applyAlignment="1">
      <alignment horizontal="center" vertical="center" wrapText="1"/>
    </xf>
    <xf numFmtId="0" fontId="29" fillId="12" borderId="35" xfId="0" applyFont="1" applyFill="1" applyBorder="1" applyAlignment="1">
      <alignment horizontal="justify" vertical="center" wrapText="1"/>
    </xf>
    <xf numFmtId="0" fontId="29" fillId="12" borderId="54" xfId="0" applyFont="1" applyFill="1" applyBorder="1" applyAlignment="1">
      <alignment horizontal="justify" vertical="center" wrapText="1"/>
    </xf>
    <xf numFmtId="0" fontId="23" fillId="12" borderId="35" xfId="0" applyFont="1" applyFill="1" applyBorder="1" applyAlignment="1">
      <alignment horizontal="center" vertical="center" wrapText="1"/>
    </xf>
    <xf numFmtId="0" fontId="23" fillId="12" borderId="54"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42" fillId="0" borderId="74" xfId="0" applyFont="1" applyFill="1" applyBorder="1" applyAlignment="1">
      <alignment horizontal="center" vertical="center" wrapText="1"/>
    </xf>
    <xf numFmtId="0" fontId="42" fillId="0" borderId="120" xfId="0" applyFont="1" applyFill="1" applyBorder="1" applyAlignment="1">
      <alignment horizontal="center" vertical="center" wrapText="1"/>
    </xf>
    <xf numFmtId="0" fontId="51" fillId="0" borderId="71" xfId="0" applyFont="1" applyFill="1" applyBorder="1" applyAlignment="1">
      <alignment horizontal="center" vertical="center" wrapText="1"/>
    </xf>
    <xf numFmtId="0" fontId="51" fillId="0" borderId="76" xfId="0" applyFont="1" applyFill="1" applyBorder="1" applyAlignment="1">
      <alignment horizontal="center" vertical="center" wrapText="1"/>
    </xf>
    <xf numFmtId="0" fontId="51" fillId="0" borderId="121" xfId="0" applyFont="1" applyFill="1" applyBorder="1" applyAlignment="1">
      <alignment horizontal="center" vertical="center" wrapText="1"/>
    </xf>
    <xf numFmtId="0" fontId="23" fillId="12" borderId="27" xfId="0" applyNumberFormat="1" applyFont="1" applyFill="1" applyBorder="1" applyAlignment="1">
      <alignment horizontal="center" vertical="center" wrapText="1"/>
    </xf>
    <xf numFmtId="0" fontId="23" fillId="12" borderId="53" xfId="0" applyNumberFormat="1" applyFont="1" applyFill="1" applyBorder="1" applyAlignment="1">
      <alignment horizontal="center" vertical="center" wrapText="1"/>
    </xf>
    <xf numFmtId="0" fontId="23" fillId="12" borderId="24" xfId="0" applyNumberFormat="1" applyFont="1" applyFill="1" applyBorder="1" applyAlignment="1">
      <alignment horizontal="center" vertical="center" wrapText="1"/>
    </xf>
    <xf numFmtId="0" fontId="24" fillId="12" borderId="38" xfId="0" applyFont="1" applyFill="1" applyBorder="1" applyAlignment="1">
      <alignment horizontal="center" vertical="center" wrapText="1"/>
    </xf>
    <xf numFmtId="0" fontId="29" fillId="12" borderId="15" xfId="0" applyFont="1" applyFill="1" applyBorder="1" applyAlignment="1">
      <alignment horizontal="justify" vertical="center" wrapText="1"/>
    </xf>
    <xf numFmtId="0" fontId="23" fillId="12" borderId="15" xfId="0" applyFont="1" applyFill="1" applyBorder="1" applyAlignment="1">
      <alignment horizontal="center" vertical="center" wrapText="1"/>
    </xf>
    <xf numFmtId="0" fontId="23" fillId="12" borderId="46" xfId="0" applyFont="1" applyFill="1" applyBorder="1" applyAlignment="1">
      <alignment horizontal="center" vertical="center" wrapText="1"/>
    </xf>
    <xf numFmtId="0" fontId="24" fillId="12" borderId="40"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6"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4"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2" borderId="19" xfId="0" applyFont="1" applyFill="1" applyBorder="1" applyAlignment="1">
      <alignment horizontal="center" vertical="center" wrapText="1"/>
    </xf>
    <xf numFmtId="0" fontId="23" fillId="12" borderId="2"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4" fillId="12" borderId="57" xfId="0" applyFont="1" applyFill="1" applyBorder="1" applyAlignment="1">
      <alignment horizontal="center" vertical="center" wrapText="1"/>
    </xf>
    <xf numFmtId="0" fontId="23" fillId="12" borderId="37" xfId="0" applyFont="1" applyFill="1" applyBorder="1" applyAlignment="1">
      <alignment horizontal="left" vertical="top" wrapText="1"/>
    </xf>
    <xf numFmtId="0" fontId="23" fillId="12" borderId="48" xfId="0" applyFont="1" applyFill="1" applyBorder="1" applyAlignment="1">
      <alignment horizontal="left" vertical="top" wrapText="1"/>
    </xf>
    <xf numFmtId="0" fontId="23" fillId="12" borderId="49" xfId="0" applyFont="1" applyFill="1" applyBorder="1" applyAlignment="1">
      <alignment horizontal="left" vertical="top" wrapText="1"/>
    </xf>
    <xf numFmtId="0" fontId="43" fillId="13" borderId="85" xfId="0" applyFont="1" applyFill="1" applyBorder="1" applyAlignment="1">
      <alignment horizontal="center" vertical="center" wrapText="1"/>
    </xf>
    <xf numFmtId="0" fontId="43" fillId="13" borderId="60" xfId="0" applyFont="1" applyFill="1" applyBorder="1" applyAlignment="1">
      <alignment horizontal="center" vertical="center" wrapText="1"/>
    </xf>
    <xf numFmtId="0" fontId="43" fillId="13" borderId="106" xfId="0" applyFont="1" applyFill="1" applyBorder="1" applyAlignment="1">
      <alignment horizontal="center" vertical="center" wrapText="1"/>
    </xf>
    <xf numFmtId="0" fontId="42" fillId="13" borderId="122" xfId="0" applyFont="1" applyFill="1" applyBorder="1" applyAlignment="1">
      <alignment horizontal="center" vertical="center"/>
    </xf>
    <xf numFmtId="0" fontId="42" fillId="13" borderId="123" xfId="0" applyFont="1" applyFill="1" applyBorder="1" applyAlignment="1">
      <alignment horizontal="center" vertical="center"/>
    </xf>
    <xf numFmtId="0" fontId="49" fillId="0" borderId="126" xfId="0" applyFont="1" applyFill="1" applyBorder="1" applyAlignment="1">
      <alignment horizontal="center" vertical="center" wrapText="1"/>
    </xf>
    <xf numFmtId="14" fontId="49" fillId="0" borderId="126" xfId="0" applyNumberFormat="1" applyFont="1" applyFill="1" applyBorder="1" applyAlignment="1">
      <alignment horizontal="center" vertical="center"/>
    </xf>
    <xf numFmtId="0" fontId="49" fillId="0" borderId="127" xfId="0" applyFont="1" applyFill="1" applyBorder="1" applyAlignment="1">
      <alignment horizontal="center" vertical="center"/>
    </xf>
    <xf numFmtId="0" fontId="49" fillId="0" borderId="66" xfId="0" applyFont="1" applyFill="1" applyBorder="1" applyAlignment="1">
      <alignment horizontal="center" vertical="center"/>
    </xf>
    <xf numFmtId="14" fontId="49" fillId="0" borderId="66" xfId="0" applyNumberFormat="1" applyFont="1" applyFill="1" applyBorder="1" applyAlignment="1">
      <alignment horizontal="center" vertical="center"/>
    </xf>
    <xf numFmtId="0" fontId="42" fillId="13" borderId="124" xfId="0" applyFont="1" applyFill="1" applyBorder="1" applyAlignment="1">
      <alignment horizontal="center" vertical="center"/>
    </xf>
    <xf numFmtId="0" fontId="7" fillId="12" borderId="1" xfId="0" applyFont="1" applyFill="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0" fillId="0" borderId="1" xfId="0" applyFont="1" applyBorder="1" applyAlignment="1">
      <alignment horizontal="center" vertical="center"/>
    </xf>
    <xf numFmtId="0" fontId="8" fillId="5"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0" borderId="1" xfId="0" applyFont="1" applyBorder="1" applyAlignment="1">
      <alignment vertical="top"/>
    </xf>
    <xf numFmtId="0" fontId="0" fillId="3" borderId="3" xfId="0" applyFill="1" applyBorder="1" applyAlignment="1">
      <alignment horizontal="center" vertical="center" wrapText="1"/>
    </xf>
    <xf numFmtId="0" fontId="39" fillId="0" borderId="3"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5" xfId="0" applyFont="1" applyBorder="1" applyAlignment="1">
      <alignment horizontal="center"/>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36" fillId="0" borderId="45" xfId="0" applyFont="1" applyFill="1" applyBorder="1" applyAlignment="1" applyProtection="1">
      <alignment horizontal="center" vertical="center" wrapText="1"/>
      <protection locked="0"/>
    </xf>
    <xf numFmtId="0" fontId="36" fillId="0" borderId="33" xfId="0"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36" fillId="0" borderId="2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16" fillId="12" borderId="100" xfId="0" applyFont="1" applyFill="1" applyBorder="1" applyAlignment="1" applyProtection="1">
      <alignment horizontal="center" vertical="center" wrapText="1"/>
      <protection locked="0"/>
    </xf>
    <xf numFmtId="0" fontId="16" fillId="12" borderId="12" xfId="0" applyFont="1" applyFill="1" applyBorder="1" applyAlignment="1" applyProtection="1">
      <alignment horizontal="center" vertical="center" wrapText="1"/>
      <protection locked="0"/>
    </xf>
    <xf numFmtId="0" fontId="16" fillId="12" borderId="13" xfId="0" applyFont="1" applyFill="1" applyBorder="1" applyAlignment="1" applyProtection="1">
      <alignment horizontal="center" vertical="center" wrapText="1"/>
      <protection locked="0"/>
    </xf>
    <xf numFmtId="0" fontId="36" fillId="0" borderId="45" xfId="0" applyFont="1" applyFill="1" applyBorder="1" applyAlignment="1" applyProtection="1">
      <alignment horizontal="left" vertical="center" wrapText="1"/>
      <protection locked="0"/>
    </xf>
    <xf numFmtId="0" fontId="36" fillId="0" borderId="33" xfId="0" applyFont="1" applyFill="1" applyBorder="1" applyAlignment="1" applyProtection="1">
      <alignment horizontal="left" vertical="center" wrapText="1"/>
      <protection locked="0"/>
    </xf>
    <xf numFmtId="9" fontId="36" fillId="0" borderId="56" xfId="0" applyNumberFormat="1" applyFont="1" applyFill="1" applyBorder="1" applyAlignment="1" applyProtection="1">
      <alignment horizontal="center" vertical="center" wrapText="1"/>
      <protection locked="0"/>
    </xf>
    <xf numFmtId="9" fontId="36" fillId="0" borderId="93" xfId="0" applyNumberFormat="1" applyFont="1" applyFill="1" applyBorder="1" applyAlignment="1" applyProtection="1">
      <alignment horizontal="center" vertical="center" wrapText="1"/>
      <protection locked="0"/>
    </xf>
    <xf numFmtId="0" fontId="19" fillId="12" borderId="90" xfId="0" applyFont="1" applyFill="1" applyBorder="1" applyAlignment="1" applyProtection="1">
      <alignment horizontal="center" vertical="top" wrapText="1"/>
      <protection locked="0"/>
    </xf>
    <xf numFmtId="0" fontId="19" fillId="12" borderId="50" xfId="0" applyFont="1" applyFill="1" applyBorder="1" applyAlignment="1" applyProtection="1">
      <alignment horizontal="center" vertical="top" wrapText="1"/>
      <protection locked="0"/>
    </xf>
    <xf numFmtId="14" fontId="41" fillId="0" borderId="52" xfId="0" applyNumberFormat="1" applyFont="1" applyFill="1" applyBorder="1" applyAlignment="1">
      <alignment horizontal="center" vertical="center"/>
    </xf>
    <xf numFmtId="0" fontId="41" fillId="0" borderId="52" xfId="0" applyFont="1" applyFill="1" applyBorder="1" applyAlignment="1">
      <alignment horizontal="center" vertical="center"/>
    </xf>
    <xf numFmtId="0" fontId="66" fillId="0" borderId="52" xfId="0" applyFont="1" applyFill="1" applyBorder="1" applyAlignment="1">
      <alignment horizontal="center" vertical="center"/>
    </xf>
    <xf numFmtId="0" fontId="66" fillId="0" borderId="52" xfId="0" applyFont="1" applyFill="1" applyBorder="1" applyAlignment="1">
      <alignment horizontal="center" vertical="center" wrapText="1"/>
    </xf>
    <xf numFmtId="14" fontId="66" fillId="0" borderId="52" xfId="0" applyNumberFormat="1" applyFont="1" applyFill="1" applyBorder="1" applyAlignment="1">
      <alignment horizontal="center" vertical="center"/>
    </xf>
    <xf numFmtId="0" fontId="41" fillId="0" borderId="87" xfId="0" applyFont="1" applyFill="1" applyBorder="1" applyAlignment="1">
      <alignment horizontal="center" vertical="center"/>
    </xf>
    <xf numFmtId="0" fontId="41" fillId="0" borderId="90" xfId="0" applyFont="1" applyFill="1" applyBorder="1" applyAlignment="1">
      <alignment horizontal="center" vertical="center"/>
    </xf>
    <xf numFmtId="0" fontId="41" fillId="0" borderId="50" xfId="0" applyFont="1" applyFill="1" applyBorder="1" applyAlignment="1">
      <alignment horizontal="center" vertical="center"/>
    </xf>
    <xf numFmtId="0" fontId="41" fillId="0" borderId="52" xfId="0" applyFont="1" applyFill="1" applyBorder="1" applyAlignment="1">
      <alignment horizontal="center" vertical="center" wrapText="1"/>
    </xf>
    <xf numFmtId="0" fontId="25" fillId="12" borderId="38" xfId="0" applyFont="1" applyFill="1" applyBorder="1" applyAlignment="1" applyProtection="1">
      <alignment horizontal="left" vertical="center" wrapText="1"/>
    </xf>
    <xf numFmtId="0" fontId="25" fillId="12" borderId="37" xfId="0" applyFont="1" applyFill="1" applyBorder="1" applyAlignment="1" applyProtection="1">
      <alignment horizontal="left" vertical="center" wrapText="1"/>
    </xf>
    <xf numFmtId="0" fontId="25" fillId="12" borderId="18" xfId="0" applyFont="1" applyFill="1" applyBorder="1" applyAlignment="1" applyProtection="1">
      <alignment horizontal="center" vertical="center" wrapText="1"/>
    </xf>
    <xf numFmtId="0" fontId="25" fillId="12" borderId="22" xfId="0" applyFont="1" applyFill="1" applyBorder="1" applyAlignment="1" applyProtection="1">
      <alignment horizontal="center" vertical="center" wrapText="1"/>
    </xf>
    <xf numFmtId="0" fontId="30" fillId="12" borderId="0" xfId="0" applyFont="1" applyFill="1" applyBorder="1" applyAlignment="1" applyProtection="1">
      <alignment horizontal="left" vertical="top"/>
    </xf>
    <xf numFmtId="165" fontId="25" fillId="0" borderId="60" xfId="0" applyNumberFormat="1" applyFont="1" applyFill="1" applyBorder="1" applyAlignment="1">
      <alignment horizontal="center" vertical="center"/>
    </xf>
    <xf numFmtId="165" fontId="25" fillId="0" borderId="61"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6" xfId="0" applyFont="1" applyFill="1" applyBorder="1" applyAlignment="1">
      <alignment horizontal="center" vertical="center"/>
    </xf>
    <xf numFmtId="0" fontId="27" fillId="13" borderId="66" xfId="0" applyFont="1" applyFill="1" applyBorder="1" applyAlignment="1">
      <alignment horizontal="center" vertical="center"/>
    </xf>
    <xf numFmtId="0" fontId="27" fillId="13" borderId="67"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38" fillId="0" borderId="18" xfId="0" applyFont="1" applyBorder="1" applyAlignment="1">
      <alignment horizontal="center" vertical="center"/>
    </xf>
    <xf numFmtId="0" fontId="38" fillId="0" borderId="59" xfId="0" applyFont="1" applyBorder="1" applyAlignment="1">
      <alignment horizontal="center" vertical="center"/>
    </xf>
    <xf numFmtId="0" fontId="38" fillId="0" borderId="21" xfId="0" applyFont="1" applyBorder="1" applyAlignment="1">
      <alignment horizontal="center" vertical="center"/>
    </xf>
    <xf numFmtId="0" fontId="38" fillId="0" borderId="62" xfId="0" applyFont="1" applyBorder="1" applyAlignment="1">
      <alignment horizontal="center" vertical="center"/>
    </xf>
    <xf numFmtId="0" fontId="38" fillId="0" borderId="22" xfId="0" applyFont="1" applyBorder="1" applyAlignment="1">
      <alignment horizontal="center" vertical="center"/>
    </xf>
    <xf numFmtId="0" fontId="38" fillId="0" borderId="65" xfId="0" applyFont="1" applyBorder="1" applyAlignment="1">
      <alignment horizontal="center" vertical="center"/>
    </xf>
    <xf numFmtId="0" fontId="27" fillId="0" borderId="60" xfId="0" applyFont="1" applyBorder="1" applyAlignment="1">
      <alignment horizontal="center" vertical="center"/>
    </xf>
    <xf numFmtId="0" fontId="31" fillId="12" borderId="60" xfId="0" applyFont="1" applyFill="1" applyBorder="1" applyAlignment="1">
      <alignment horizontal="center" vertical="center"/>
    </xf>
    <xf numFmtId="0" fontId="31" fillId="12" borderId="61"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3" xfId="0" applyFont="1" applyBorder="1" applyAlignment="1">
      <alignment horizontal="center" vertical="center"/>
    </xf>
    <xf numFmtId="0" fontId="31" fillId="12" borderId="63" xfId="0" applyFont="1" applyFill="1" applyBorder="1" applyAlignment="1">
      <alignment horizontal="center" vertical="center"/>
    </xf>
    <xf numFmtId="0" fontId="31" fillId="12" borderId="64" xfId="0" applyFont="1" applyFill="1" applyBorder="1" applyAlignment="1">
      <alignment horizontal="center" vertical="center"/>
    </xf>
    <xf numFmtId="164" fontId="31" fillId="12" borderId="52" xfId="0" applyNumberFormat="1" applyFont="1" applyFill="1" applyBorder="1" applyAlignment="1">
      <alignment horizontal="center" vertical="center"/>
    </xf>
    <xf numFmtId="0" fontId="27" fillId="0" borderId="66" xfId="0" applyFont="1" applyBorder="1" applyAlignment="1">
      <alignment horizontal="center" vertical="center"/>
    </xf>
    <xf numFmtId="0" fontId="31" fillId="12" borderId="66" xfId="0" applyFont="1" applyFill="1" applyBorder="1" applyAlignment="1">
      <alignment horizontal="center" vertical="center"/>
    </xf>
    <xf numFmtId="0" fontId="31" fillId="12" borderId="67" xfId="0" applyFont="1" applyFill="1" applyBorder="1" applyAlignment="1">
      <alignment horizontal="center" vertical="center"/>
    </xf>
    <xf numFmtId="14" fontId="31" fillId="12" borderId="54" xfId="0" applyNumberFormat="1" applyFont="1" applyFill="1" applyBorder="1" applyAlignment="1">
      <alignment horizontal="center" vertical="center"/>
    </xf>
    <xf numFmtId="0" fontId="25" fillId="13" borderId="79" xfId="0" applyFont="1" applyFill="1" applyBorder="1" applyAlignment="1">
      <alignment horizontal="center" vertical="center" wrapText="1"/>
    </xf>
    <xf numFmtId="0" fontId="25" fillId="13" borderId="75" xfId="0" applyFont="1" applyFill="1" applyBorder="1" applyAlignment="1">
      <alignment horizontal="center" vertical="center" wrapText="1"/>
    </xf>
    <xf numFmtId="0" fontId="25" fillId="13" borderId="78" xfId="0" applyFont="1" applyFill="1" applyBorder="1" applyAlignment="1">
      <alignment horizontal="center" vertical="center" wrapText="1"/>
    </xf>
    <xf numFmtId="0" fontId="25" fillId="13" borderId="72" xfId="0" applyFont="1" applyFill="1" applyBorder="1" applyAlignment="1">
      <alignment horizontal="center" vertical="center" wrapText="1"/>
    </xf>
    <xf numFmtId="0" fontId="25" fillId="13" borderId="73" xfId="0" applyFont="1" applyFill="1" applyBorder="1" applyAlignment="1">
      <alignment horizontal="center" vertical="center" wrapText="1"/>
    </xf>
    <xf numFmtId="0" fontId="25" fillId="13" borderId="77" xfId="0" applyFont="1" applyFill="1" applyBorder="1" applyAlignment="1" applyProtection="1">
      <alignment horizontal="center" vertical="center" textRotation="90" wrapText="1"/>
    </xf>
    <xf numFmtId="0" fontId="25" fillId="13" borderId="83" xfId="0" applyFont="1" applyFill="1" applyBorder="1" applyAlignment="1" applyProtection="1">
      <alignment horizontal="center" vertical="center" textRotation="90" wrapText="1"/>
    </xf>
    <xf numFmtId="0" fontId="25" fillId="13" borderId="76"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wrapText="1"/>
    </xf>
    <xf numFmtId="0" fontId="25" fillId="13" borderId="76" xfId="0" applyFont="1" applyFill="1" applyBorder="1" applyAlignment="1" applyProtection="1">
      <alignment horizontal="center" vertical="center" textRotation="90" wrapText="1"/>
    </xf>
    <xf numFmtId="0" fontId="25" fillId="13" borderId="77" xfId="0" applyFont="1" applyFill="1" applyBorder="1" applyAlignment="1">
      <alignment horizontal="center" vertical="center" wrapText="1"/>
    </xf>
    <xf numFmtId="0" fontId="25" fillId="13" borderId="83" xfId="0" applyFont="1" applyFill="1" applyBorder="1" applyAlignment="1">
      <alignment horizontal="center"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69" xfId="0" applyFont="1" applyFill="1" applyBorder="1" applyAlignment="1" applyProtection="1">
      <alignment horizontal="center" vertical="center" wrapText="1"/>
    </xf>
    <xf numFmtId="0" fontId="25" fillId="13" borderId="70" xfId="0" applyFont="1" applyFill="1" applyBorder="1" applyAlignment="1" applyProtection="1">
      <alignment horizontal="center" vertical="center" wrapText="1"/>
    </xf>
    <xf numFmtId="0" fontId="25" fillId="13" borderId="71"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1" xfId="0" applyFont="1" applyFill="1" applyBorder="1" applyAlignment="1" applyProtection="1">
      <alignment horizontal="center"/>
    </xf>
    <xf numFmtId="0" fontId="25" fillId="13" borderId="94" xfId="0" applyFont="1" applyFill="1" applyBorder="1" applyAlignment="1" applyProtection="1">
      <alignment horizontal="center" vertical="center"/>
    </xf>
    <xf numFmtId="0" fontId="25" fillId="13" borderId="95" xfId="0" applyFont="1" applyFill="1" applyBorder="1" applyAlignment="1" applyProtection="1">
      <alignment horizontal="center" vertical="center"/>
    </xf>
    <xf numFmtId="0" fontId="25" fillId="13" borderId="19" xfId="0" applyFont="1" applyFill="1" applyBorder="1" applyAlignment="1" applyProtection="1">
      <alignment horizontal="center" vertical="center"/>
    </xf>
    <xf numFmtId="0" fontId="25" fillId="13" borderId="59"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2" xfId="0" applyFont="1" applyFill="1" applyBorder="1" applyAlignment="1" applyProtection="1">
      <alignment horizontal="center" vertical="center"/>
    </xf>
    <xf numFmtId="0" fontId="25" fillId="13" borderId="94" xfId="0" applyFont="1" applyFill="1" applyBorder="1" applyAlignment="1" applyProtection="1">
      <alignment horizontal="center" vertical="center" wrapText="1"/>
    </xf>
    <xf numFmtId="0" fontId="25" fillId="13" borderId="59" xfId="0" applyFont="1" applyFill="1" applyBorder="1" applyAlignment="1" applyProtection="1">
      <alignment horizontal="center" vertical="center" wrapText="1"/>
    </xf>
    <xf numFmtId="0" fontId="25" fillId="13" borderId="84" xfId="0" applyFont="1" applyFill="1" applyBorder="1" applyAlignment="1" applyProtection="1">
      <alignment horizontal="center" vertical="center" wrapText="1"/>
    </xf>
    <xf numFmtId="0" fontId="25" fillId="13" borderId="62" xfId="0" applyFont="1" applyFill="1" applyBorder="1" applyAlignment="1" applyProtection="1">
      <alignment horizontal="center" vertical="center" wrapText="1"/>
    </xf>
    <xf numFmtId="0" fontId="25" fillId="13" borderId="96" xfId="0" applyFont="1" applyFill="1" applyBorder="1" applyAlignment="1" applyProtection="1">
      <alignment horizontal="center" vertical="center" wrapText="1"/>
    </xf>
    <xf numFmtId="0" fontId="25" fillId="13" borderId="83"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11" fillId="12" borderId="35" xfId="0" applyFont="1" applyFill="1" applyBorder="1" applyAlignment="1" applyProtection="1">
      <alignment horizontal="center" vertical="center" wrapText="1"/>
      <protection locked="0"/>
    </xf>
    <xf numFmtId="0" fontId="11" fillId="12" borderId="54" xfId="0" applyFont="1" applyFill="1" applyBorder="1" applyAlignment="1" applyProtection="1">
      <alignment horizontal="center" vertical="center" wrapText="1"/>
      <protection locked="0"/>
    </xf>
    <xf numFmtId="0" fontId="37" fillId="12" borderId="15" xfId="0" applyFont="1" applyFill="1" applyBorder="1" applyAlignment="1" applyProtection="1">
      <alignment horizontal="center" vertical="center" wrapText="1"/>
    </xf>
    <xf numFmtId="0" fontId="37" fillId="12" borderId="48"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15" xfId="0" applyFont="1" applyFill="1" applyBorder="1" applyAlignment="1" applyProtection="1">
      <alignment horizontal="center" vertical="center"/>
    </xf>
    <xf numFmtId="0" fontId="37" fillId="12" borderId="48" xfId="0" applyFont="1" applyFill="1" applyBorder="1" applyAlignment="1" applyProtection="1">
      <alignment horizontal="center" vertical="center"/>
    </xf>
    <xf numFmtId="0" fontId="25" fillId="12" borderId="100" xfId="0" applyFont="1" applyFill="1" applyBorder="1" applyAlignment="1" applyProtection="1">
      <alignment horizontal="center" vertical="center" wrapText="1"/>
    </xf>
    <xf numFmtId="0" fontId="25" fillId="12" borderId="136" xfId="0" applyFont="1" applyFill="1" applyBorder="1" applyAlignment="1" applyProtection="1">
      <alignment horizontal="center" vertical="center" wrapText="1"/>
    </xf>
    <xf numFmtId="0" fontId="11" fillId="12" borderId="15" xfId="0" applyFont="1" applyFill="1" applyBorder="1" applyAlignment="1" applyProtection="1">
      <alignment horizontal="center" vertical="center" wrapText="1"/>
      <protection locked="0"/>
    </xf>
    <xf numFmtId="0" fontId="11" fillId="12" borderId="48" xfId="0" applyFont="1" applyFill="1" applyBorder="1" applyAlignment="1" applyProtection="1">
      <alignment horizontal="center" vertical="center" wrapText="1"/>
      <protection locked="0"/>
    </xf>
    <xf numFmtId="0" fontId="37" fillId="12" borderId="45"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xf numFmtId="0" fontId="37" fillId="12" borderId="45"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protection locked="0"/>
    </xf>
    <xf numFmtId="0" fontId="36" fillId="0" borderId="48" xfId="0" applyFont="1" applyFill="1" applyBorder="1" applyAlignment="1" applyProtection="1">
      <alignment horizontal="center" vertical="center" wrapText="1"/>
      <protection locked="0"/>
    </xf>
    <xf numFmtId="0" fontId="25" fillId="13" borderId="80" xfId="0" applyFont="1" applyFill="1" applyBorder="1" applyAlignment="1">
      <alignment horizontal="center" vertical="center" wrapText="1"/>
    </xf>
    <xf numFmtId="0" fontId="25" fillId="13" borderId="81"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25" fillId="13" borderId="62" xfId="0" applyFont="1" applyFill="1" applyBorder="1" applyAlignment="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66" fillId="0" borderId="58" xfId="0" applyFont="1" applyFill="1" applyBorder="1" applyAlignment="1">
      <alignment horizontal="center" vertical="center"/>
    </xf>
    <xf numFmtId="0" fontId="66" fillId="0" borderId="87" xfId="0" applyFont="1" applyFill="1" applyBorder="1" applyAlignment="1">
      <alignment horizontal="center" vertical="center"/>
    </xf>
    <xf numFmtId="0" fontId="66" fillId="0" borderId="90" xfId="0" applyFont="1" applyFill="1" applyBorder="1" applyAlignment="1">
      <alignment horizontal="center" vertical="center"/>
    </xf>
    <xf numFmtId="0" fontId="66" fillId="0" borderId="50" xfId="0" applyFont="1" applyFill="1" applyBorder="1" applyAlignment="1">
      <alignment horizontal="center" vertical="center"/>
    </xf>
    <xf numFmtId="0" fontId="25" fillId="12" borderId="25" xfId="0" applyFont="1" applyFill="1" applyBorder="1" applyAlignment="1" applyProtection="1">
      <alignment horizontal="center" vertical="center" wrapText="1"/>
    </xf>
    <xf numFmtId="0" fontId="25" fillId="12" borderId="7" xfId="0" applyFont="1" applyFill="1" applyBorder="1" applyAlignment="1" applyProtection="1">
      <alignment horizontal="center" vertical="center" wrapText="1"/>
    </xf>
    <xf numFmtId="0" fontId="25" fillId="12" borderId="92" xfId="0" applyFont="1" applyFill="1" applyBorder="1" applyAlignment="1" applyProtection="1">
      <alignment horizontal="left" vertical="center" wrapText="1"/>
    </xf>
    <xf numFmtId="0" fontId="25" fillId="12" borderId="101" xfId="0" applyFont="1" applyFill="1" applyBorder="1" applyAlignment="1" applyProtection="1">
      <alignment horizontal="left" vertical="center" wrapText="1"/>
    </xf>
    <xf numFmtId="0" fontId="65" fillId="12" borderId="45" xfId="0" applyFont="1" applyFill="1" applyBorder="1" applyAlignment="1" applyProtection="1">
      <alignment horizontal="center" vertical="center" wrapText="1"/>
      <protection locked="0"/>
    </xf>
    <xf numFmtId="0" fontId="65" fillId="12" borderId="33" xfId="0" applyFont="1" applyFill="1" applyBorder="1" applyAlignment="1" applyProtection="1">
      <alignment horizontal="center" vertical="center" wrapText="1"/>
      <protection locked="0"/>
    </xf>
    <xf numFmtId="9" fontId="36" fillId="0" borderId="47" xfId="0" applyNumberFormat="1" applyFont="1" applyFill="1" applyBorder="1" applyAlignment="1" applyProtection="1">
      <alignment horizontal="center" vertical="center" wrapText="1"/>
      <protection locked="0"/>
    </xf>
    <xf numFmtId="0" fontId="36" fillId="0" borderId="44" xfId="0" applyFont="1" applyFill="1" applyBorder="1" applyAlignment="1" applyProtection="1">
      <alignment horizontal="center" vertical="center" wrapText="1"/>
      <protection locked="0"/>
    </xf>
    <xf numFmtId="0" fontId="36" fillId="0" borderId="47" xfId="0" applyFont="1" applyFill="1" applyBorder="1" applyAlignment="1" applyProtection="1">
      <alignment horizontal="center" vertical="center" wrapText="1"/>
      <protection locked="0"/>
    </xf>
    <xf numFmtId="9" fontId="36" fillId="0" borderId="39" xfId="0" applyNumberFormat="1" applyFont="1" applyFill="1" applyBorder="1" applyAlignment="1" applyProtection="1">
      <alignment horizontal="center" vertical="center" wrapText="1"/>
      <protection locked="0"/>
    </xf>
    <xf numFmtId="9" fontId="36" fillId="0" borderId="23" xfId="0" applyNumberFormat="1" applyFont="1" applyFill="1" applyBorder="1" applyAlignment="1" applyProtection="1">
      <alignment horizontal="center" vertical="center" wrapText="1"/>
      <protection locked="0"/>
    </xf>
    <xf numFmtId="0" fontId="37" fillId="9" borderId="45" xfId="0" applyFont="1" applyFill="1" applyBorder="1" applyAlignment="1" applyProtection="1">
      <alignment horizontal="center" vertical="center" wrapText="1"/>
    </xf>
    <xf numFmtId="0" fontId="37" fillId="9" borderId="33" xfId="0" applyFont="1" applyFill="1" applyBorder="1" applyAlignment="1" applyProtection="1">
      <alignment horizontal="center" vertical="center" wrapText="1"/>
    </xf>
    <xf numFmtId="0" fontId="19" fillId="12" borderId="51" xfId="0" applyFont="1" applyFill="1" applyBorder="1" applyAlignment="1" applyProtection="1">
      <alignment horizontal="center" vertical="center" wrapText="1"/>
      <protection locked="0"/>
    </xf>
    <xf numFmtId="0" fontId="19" fillId="12" borderId="90" xfId="0" applyFont="1" applyFill="1" applyBorder="1" applyAlignment="1" applyProtection="1">
      <alignment horizontal="center" vertical="center" wrapText="1"/>
      <protection locked="0"/>
    </xf>
    <xf numFmtId="0" fontId="19" fillId="12" borderId="50" xfId="0" applyFont="1" applyFill="1" applyBorder="1" applyAlignment="1" applyProtection="1">
      <alignment horizontal="center" vertical="center" wrapText="1"/>
      <protection locked="0"/>
    </xf>
    <xf numFmtId="0" fontId="41" fillId="0" borderId="58" xfId="0" applyFont="1" applyFill="1" applyBorder="1" applyAlignment="1">
      <alignment horizontal="center" vertical="center"/>
    </xf>
    <xf numFmtId="0" fontId="19" fillId="12" borderId="43" xfId="0" applyFont="1" applyFill="1" applyBorder="1" applyAlignment="1" applyProtection="1">
      <alignment horizontal="center" vertical="center" wrapText="1"/>
      <protection locked="0"/>
    </xf>
    <xf numFmtId="0" fontId="19" fillId="12" borderId="97" xfId="0" applyFont="1" applyFill="1" applyBorder="1" applyAlignment="1" applyProtection="1">
      <alignment horizontal="center" vertical="center" wrapText="1"/>
      <protection locked="0"/>
    </xf>
    <xf numFmtId="0" fontId="19" fillId="12" borderId="99" xfId="0" applyFont="1" applyFill="1" applyBorder="1" applyAlignment="1" applyProtection="1">
      <alignment horizontal="center" vertical="center" wrapText="1"/>
      <protection locked="0"/>
    </xf>
    <xf numFmtId="0" fontId="41" fillId="0" borderId="54" xfId="0" applyFont="1" applyFill="1" applyBorder="1" applyAlignment="1">
      <alignment horizontal="center" vertical="center"/>
    </xf>
    <xf numFmtId="0" fontId="41" fillId="0" borderId="32" xfId="0" applyFont="1" applyFill="1" applyBorder="1" applyAlignment="1">
      <alignment horizontal="center" vertical="center"/>
    </xf>
    <xf numFmtId="0" fontId="19" fillId="12" borderId="90" xfId="0" applyFont="1" applyFill="1" applyBorder="1" applyAlignment="1" applyProtection="1">
      <alignment horizontal="left" vertical="top" wrapText="1"/>
      <protection locked="0"/>
    </xf>
    <xf numFmtId="0" fontId="19" fillId="12" borderId="50" xfId="0" applyFont="1" applyFill="1" applyBorder="1" applyAlignment="1" applyProtection="1">
      <alignment horizontal="left" vertical="top" wrapText="1"/>
      <protection locked="0"/>
    </xf>
    <xf numFmtId="0" fontId="16" fillId="12" borderId="90" xfId="0" applyFont="1" applyFill="1" applyBorder="1" applyAlignment="1" applyProtection="1">
      <alignment horizontal="left" vertical="top" wrapText="1"/>
      <protection locked="0"/>
    </xf>
    <xf numFmtId="0" fontId="16" fillId="12" borderId="50" xfId="0" applyFont="1" applyFill="1" applyBorder="1" applyAlignment="1" applyProtection="1">
      <alignment horizontal="left" vertical="top" wrapText="1"/>
      <protection locked="0"/>
    </xf>
    <xf numFmtId="0" fontId="16" fillId="12" borderId="51" xfId="0" applyFont="1" applyFill="1" applyBorder="1" applyAlignment="1" applyProtection="1">
      <alignment horizontal="center" vertical="center" wrapText="1"/>
      <protection locked="0"/>
    </xf>
    <xf numFmtId="0" fontId="16" fillId="12" borderId="90" xfId="0" applyFont="1" applyFill="1" applyBorder="1" applyAlignment="1" applyProtection="1">
      <alignment horizontal="center" vertical="center" wrapText="1"/>
      <protection locked="0"/>
    </xf>
    <xf numFmtId="0" fontId="16" fillId="12" borderId="50" xfId="0" applyFont="1" applyFill="1" applyBorder="1" applyAlignment="1" applyProtection="1">
      <alignment horizontal="center" vertical="center" wrapText="1"/>
      <protection locked="0"/>
    </xf>
    <xf numFmtId="0" fontId="43" fillId="13" borderId="88" xfId="0" applyFont="1" applyFill="1" applyBorder="1" applyAlignment="1">
      <alignment horizontal="center" vertical="center" wrapText="1"/>
    </xf>
    <xf numFmtId="0" fontId="43" fillId="13" borderId="89" xfId="0" applyFont="1" applyFill="1" applyBorder="1" applyAlignment="1">
      <alignment horizontal="center" vertical="center" wrapText="1"/>
    </xf>
    <xf numFmtId="0" fontId="43" fillId="13" borderId="103" xfId="0" applyFont="1" applyFill="1" applyBorder="1" applyAlignment="1">
      <alignment horizontal="center" vertical="center" wrapText="1"/>
    </xf>
    <xf numFmtId="0" fontId="43" fillId="13" borderId="41" xfId="0" applyFont="1" applyFill="1" applyBorder="1" applyAlignment="1">
      <alignment horizontal="center" vertical="center" wrapText="1"/>
    </xf>
    <xf numFmtId="0" fontId="43" fillId="13" borderId="28" xfId="0" applyFont="1" applyFill="1" applyBorder="1" applyAlignment="1">
      <alignment horizontal="center" vertical="center" wrapText="1"/>
    </xf>
    <xf numFmtId="0" fontId="43" fillId="13" borderId="17" xfId="0" applyFont="1" applyFill="1" applyBorder="1" applyAlignment="1">
      <alignment horizontal="center" vertical="center" wrapText="1"/>
    </xf>
    <xf numFmtId="0" fontId="42" fillId="13" borderId="96" xfId="0" applyFont="1" applyFill="1" applyBorder="1" applyAlignment="1">
      <alignment horizontal="center" vertical="center"/>
    </xf>
    <xf numFmtId="0" fontId="42" fillId="13" borderId="94" xfId="0" applyFont="1" applyFill="1" applyBorder="1" applyAlignment="1">
      <alignment horizontal="center" vertical="center"/>
    </xf>
    <xf numFmtId="0" fontId="42" fillId="13" borderId="18" xfId="0" applyFont="1" applyFill="1" applyBorder="1" applyAlignment="1">
      <alignment horizontal="center" vertical="center"/>
    </xf>
    <xf numFmtId="0" fontId="42" fillId="13" borderId="19" xfId="0" applyFont="1" applyFill="1" applyBorder="1" applyAlignment="1">
      <alignment horizontal="center" vertical="center"/>
    </xf>
    <xf numFmtId="0" fontId="42" fillId="13" borderId="42" xfId="0" applyFont="1" applyFill="1" applyBorder="1" applyAlignment="1">
      <alignment horizontal="center" vertical="center"/>
    </xf>
    <xf numFmtId="0" fontId="42" fillId="13" borderId="68" xfId="0" applyFont="1" applyFill="1" applyBorder="1" applyAlignment="1">
      <alignment horizontal="center" vertical="center"/>
    </xf>
    <xf numFmtId="0" fontId="42" fillId="13" borderId="59" xfId="0" applyFont="1" applyFill="1" applyBorder="1" applyAlignment="1">
      <alignment horizontal="center" vertical="center"/>
    </xf>
    <xf numFmtId="0" fontId="42" fillId="13" borderId="20" xfId="0" applyFont="1" applyFill="1" applyBorder="1" applyAlignment="1">
      <alignment horizontal="center" vertical="center"/>
    </xf>
    <xf numFmtId="0" fontId="24" fillId="15" borderId="25" xfId="0" applyFont="1" applyFill="1" applyBorder="1" applyAlignment="1">
      <alignment horizontal="center" vertical="center" wrapText="1"/>
    </xf>
    <xf numFmtId="0" fontId="24" fillId="15" borderId="7"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24" fillId="15" borderId="41" xfId="0" applyFont="1" applyFill="1" applyBorder="1" applyAlignment="1">
      <alignment horizontal="center" vertical="center" wrapText="1"/>
    </xf>
    <xf numFmtId="0" fontId="24" fillId="15" borderId="28"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5" fillId="15" borderId="160" xfId="0" applyFont="1" applyFill="1" applyBorder="1" applyAlignment="1">
      <alignment horizontal="center" vertical="center" wrapText="1"/>
    </xf>
    <xf numFmtId="0" fontId="25" fillId="15" borderId="161" xfId="0" applyFont="1" applyFill="1" applyBorder="1" applyAlignment="1">
      <alignment horizontal="center" vertical="center" wrapText="1"/>
    </xf>
    <xf numFmtId="0" fontId="25" fillId="15" borderId="162" xfId="0" applyFont="1" applyFill="1" applyBorder="1" applyAlignment="1">
      <alignment horizontal="center" vertical="center" wrapText="1"/>
    </xf>
    <xf numFmtId="0" fontId="56" fillId="13" borderId="52" xfId="0" applyFont="1" applyFill="1" applyBorder="1" applyAlignment="1">
      <alignment horizontal="center" vertical="center" wrapText="1"/>
    </xf>
    <xf numFmtId="0" fontId="55" fillId="0" borderId="48" xfId="0" applyFont="1" applyFill="1" applyBorder="1" applyAlignment="1">
      <alignment horizontal="center" vertical="center"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7" fillId="0" borderId="48" xfId="0" applyFont="1" applyBorder="1" applyAlignment="1">
      <alignment horizontal="center" vertical="center" wrapText="1"/>
    </xf>
    <xf numFmtId="0" fontId="0" fillId="0" borderId="48" xfId="0" applyBorder="1" applyAlignment="1">
      <alignment horizontal="center" vertical="center" wrapText="1"/>
    </xf>
    <xf numFmtId="0" fontId="0" fillId="12" borderId="135" xfId="0" applyFill="1" applyBorder="1" applyAlignment="1">
      <alignment horizontal="center" vertical="center" wrapText="1"/>
    </xf>
    <xf numFmtId="0" fontId="0" fillId="12" borderId="47" xfId="0" applyFill="1" applyBorder="1" applyAlignment="1">
      <alignment horizontal="center" vertical="center" wrapText="1"/>
    </xf>
    <xf numFmtId="0" fontId="63" fillId="15" borderId="92" xfId="0" applyFont="1" applyFill="1" applyBorder="1" applyAlignment="1">
      <alignment horizontal="center"/>
    </xf>
    <xf numFmtId="0" fontId="63" fillId="15" borderId="45" xfId="0" applyFont="1" applyFill="1" applyBorder="1" applyAlignment="1">
      <alignment horizontal="center"/>
    </xf>
    <xf numFmtId="0" fontId="63" fillId="15" borderId="153" xfId="0" applyFont="1" applyFill="1" applyBorder="1" applyAlignment="1">
      <alignment horizontal="center"/>
    </xf>
    <xf numFmtId="0" fontId="27" fillId="15" borderId="22" xfId="0" applyFont="1" applyFill="1" applyBorder="1" applyAlignment="1">
      <alignment horizontal="center" vertical="center" wrapText="1"/>
    </xf>
    <xf numFmtId="0" fontId="27" fillId="15" borderId="2" xfId="0" applyFont="1" applyFill="1" applyBorder="1" applyAlignment="1">
      <alignment horizontal="center" vertical="center" wrapText="1"/>
    </xf>
    <xf numFmtId="0" fontId="27" fillId="15" borderId="6" xfId="0" applyFont="1" applyFill="1" applyBorder="1" applyAlignment="1">
      <alignment horizontal="center" vertical="center" wrapText="1"/>
    </xf>
    <xf numFmtId="0" fontId="70" fillId="12" borderId="160" xfId="0" applyFont="1" applyFill="1" applyBorder="1" applyAlignment="1">
      <alignment horizontal="center" vertical="center"/>
    </xf>
    <xf numFmtId="0" fontId="70" fillId="12" borderId="161" xfId="0" applyFont="1" applyFill="1" applyBorder="1" applyAlignment="1">
      <alignment horizontal="center" vertical="center"/>
    </xf>
    <xf numFmtId="0" fontId="70" fillId="12" borderId="162" xfId="0" applyFont="1" applyFill="1" applyBorder="1" applyAlignment="1">
      <alignment horizontal="center" vertical="center"/>
    </xf>
    <xf numFmtId="0" fontId="51" fillId="0" borderId="56" xfId="0" applyFont="1" applyFill="1" applyBorder="1" applyAlignment="1" applyProtection="1">
      <alignment horizontal="center" vertical="center" wrapText="1"/>
      <protection locked="0"/>
    </xf>
    <xf numFmtId="0" fontId="51" fillId="0" borderId="97" xfId="0" applyFont="1" applyFill="1" applyBorder="1" applyAlignment="1" applyProtection="1">
      <alignment horizontal="center" vertical="center" wrapText="1"/>
      <protection locked="0"/>
    </xf>
    <xf numFmtId="0" fontId="51" fillId="0" borderId="99" xfId="0" applyFont="1" applyFill="1" applyBorder="1" applyAlignment="1" applyProtection="1">
      <alignment horizontal="center" vertical="center" wrapText="1"/>
      <protection locked="0"/>
    </xf>
    <xf numFmtId="14" fontId="58" fillId="12" borderId="52" xfId="0" applyNumberFormat="1" applyFont="1" applyFill="1" applyBorder="1" applyAlignment="1">
      <alignment horizontal="center" vertical="center" wrapText="1"/>
    </xf>
    <xf numFmtId="14" fontId="58" fillId="12" borderId="54" xfId="0" applyNumberFormat="1" applyFont="1" applyFill="1" applyBorder="1" applyAlignment="1">
      <alignment horizontal="center" vertical="center" wrapText="1"/>
    </xf>
    <xf numFmtId="0" fontId="58" fillId="0" borderId="38"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14" fontId="58" fillId="0" borderId="15" xfId="0" applyNumberFormat="1" applyFont="1" applyFill="1" applyBorder="1" applyAlignment="1">
      <alignment horizontal="center" vertical="center" wrapText="1"/>
    </xf>
    <xf numFmtId="0" fontId="51" fillId="0" borderId="36" xfId="0" applyFont="1" applyFill="1" applyBorder="1" applyAlignment="1" applyProtection="1">
      <alignment vertical="center" wrapText="1"/>
      <protection locked="0"/>
    </xf>
    <xf numFmtId="0" fontId="51" fillId="0" borderId="54" xfId="0" applyFont="1" applyFill="1" applyBorder="1" applyAlignment="1" applyProtection="1">
      <alignment vertical="center" wrapText="1"/>
      <protection locked="0"/>
    </xf>
    <xf numFmtId="14" fontId="51" fillId="0" borderId="54" xfId="0" applyNumberFormat="1" applyFont="1" applyFill="1" applyBorder="1" applyAlignment="1">
      <alignment horizontal="center" vertical="top" wrapText="1"/>
    </xf>
    <xf numFmtId="0" fontId="51" fillId="0" borderId="91" xfId="0" applyFont="1" applyFill="1" applyBorder="1" applyAlignment="1" applyProtection="1">
      <alignment vertical="center" wrapText="1"/>
      <protection locked="0"/>
    </xf>
    <xf numFmtId="0" fontId="51" fillId="0" borderId="52" xfId="0" applyFont="1" applyFill="1" applyBorder="1" applyAlignment="1" applyProtection="1">
      <alignment vertical="center" wrapText="1"/>
      <protection locked="0"/>
    </xf>
    <xf numFmtId="0" fontId="58" fillId="0" borderId="11" xfId="0" applyFont="1" applyFill="1" applyBorder="1" applyAlignment="1" applyProtection="1">
      <alignment horizontal="center" wrapText="1"/>
      <protection locked="0"/>
    </xf>
    <xf numFmtId="0" fontId="58" fillId="0" borderId="12" xfId="0" applyFont="1" applyFill="1" applyBorder="1" applyAlignment="1" applyProtection="1">
      <alignment horizontal="center" wrapText="1"/>
      <protection locked="0"/>
    </xf>
    <xf numFmtId="0" fontId="58" fillId="0" borderId="13" xfId="0" applyFont="1" applyFill="1" applyBorder="1" applyAlignment="1" applyProtection="1">
      <alignment horizontal="center" wrapText="1"/>
      <protection locked="0"/>
    </xf>
    <xf numFmtId="0" fontId="58" fillId="0" borderId="87" xfId="0" applyFont="1" applyFill="1" applyBorder="1" applyAlignment="1" applyProtection="1">
      <alignment horizontal="center" wrapText="1"/>
      <protection locked="0"/>
    </xf>
    <xf numFmtId="0" fontId="58" fillId="0" borderId="90" xfId="0" applyFont="1" applyFill="1" applyBorder="1" applyAlignment="1" applyProtection="1">
      <alignment horizontal="center" wrapText="1"/>
      <protection locked="0"/>
    </xf>
    <xf numFmtId="0" fontId="58" fillId="0" borderId="50" xfId="0" applyFont="1" applyFill="1" applyBorder="1" applyAlignment="1" applyProtection="1">
      <alignment horizontal="center" wrapText="1"/>
      <protection locked="0"/>
    </xf>
    <xf numFmtId="0" fontId="51" fillId="0" borderId="87" xfId="0"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wrapText="1"/>
      <protection locked="0"/>
    </xf>
    <xf numFmtId="0" fontId="51" fillId="0" borderId="50" xfId="0" applyFont="1" applyFill="1" applyBorder="1" applyAlignment="1" applyProtection="1">
      <alignment horizontal="center" vertical="center" wrapText="1"/>
      <protection locked="0"/>
    </xf>
    <xf numFmtId="14" fontId="58" fillId="12" borderId="15" xfId="0" applyNumberFormat="1" applyFont="1" applyFill="1" applyBorder="1" applyAlignment="1">
      <alignment horizontal="center" vertical="center" wrapText="1"/>
    </xf>
    <xf numFmtId="0" fontId="25" fillId="15" borderId="160" xfId="0" applyFont="1" applyFill="1" applyBorder="1" applyAlignment="1">
      <alignment horizontal="center" vertical="top" wrapText="1"/>
    </xf>
    <xf numFmtId="0" fontId="25" fillId="15" borderId="162" xfId="0" applyFont="1" applyFill="1" applyBorder="1" applyAlignment="1">
      <alignment horizontal="center" vertical="top" wrapText="1"/>
    </xf>
    <xf numFmtId="0" fontId="56" fillId="12" borderId="41" xfId="0" applyFont="1" applyFill="1" applyBorder="1" applyAlignment="1">
      <alignment horizontal="center" vertical="center"/>
    </xf>
    <xf numFmtId="0" fontId="56" fillId="12" borderId="28" xfId="0" applyFont="1" applyFill="1" applyBorder="1" applyAlignment="1">
      <alignment horizontal="center" vertical="center"/>
    </xf>
    <xf numFmtId="0" fontId="56" fillId="12" borderId="17" xfId="0" applyFont="1" applyFill="1" applyBorder="1" applyAlignment="1">
      <alignment horizontal="center" vertical="center"/>
    </xf>
    <xf numFmtId="0" fontId="24" fillId="18" borderId="41" xfId="0" applyFont="1" applyFill="1" applyBorder="1" applyAlignment="1">
      <alignment horizontal="center" vertical="center" wrapText="1"/>
    </xf>
    <xf numFmtId="0" fontId="24" fillId="18" borderId="28" xfId="0" applyFont="1" applyFill="1" applyBorder="1" applyAlignment="1">
      <alignment horizontal="center" vertical="center" wrapText="1"/>
    </xf>
    <xf numFmtId="0" fontId="24" fillId="18" borderId="17" xfId="0" applyFont="1" applyFill="1" applyBorder="1" applyAlignment="1">
      <alignment horizontal="center" vertical="center" wrapText="1"/>
    </xf>
    <xf numFmtId="0" fontId="55" fillId="12" borderId="136" xfId="0" applyFont="1" applyFill="1" applyBorder="1" applyAlignment="1">
      <alignment horizontal="center" vertical="center" wrapText="1"/>
    </xf>
    <xf numFmtId="0" fontId="55" fillId="12" borderId="9" xfId="0" applyFont="1" applyFill="1" applyBorder="1" applyAlignment="1">
      <alignment horizontal="center" vertical="center" wrapText="1"/>
    </xf>
    <xf numFmtId="0" fontId="55" fillId="12" borderId="155" xfId="0" applyFont="1" applyFill="1" applyBorder="1" applyAlignment="1">
      <alignment horizontal="center" vertical="center" wrapText="1"/>
    </xf>
    <xf numFmtId="0" fontId="55" fillId="12" borderId="21" xfId="0" applyFont="1" applyFill="1" applyBorder="1" applyAlignment="1">
      <alignment horizontal="center" vertical="center" wrapText="1"/>
    </xf>
    <xf numFmtId="0" fontId="55" fillId="12" borderId="0" xfId="0" applyFont="1" applyFill="1" applyAlignment="1">
      <alignment horizontal="center" vertical="center" wrapText="1"/>
    </xf>
    <xf numFmtId="0" fontId="55" fillId="12" borderId="5" xfId="0" applyFont="1" applyFill="1" applyBorder="1" applyAlignment="1">
      <alignment horizontal="center" vertical="center" wrapText="1"/>
    </xf>
    <xf numFmtId="0" fontId="55" fillId="12" borderId="0" xfId="0" applyFont="1" applyFill="1" applyBorder="1" applyAlignment="1">
      <alignment horizontal="center" vertical="center" wrapText="1"/>
    </xf>
    <xf numFmtId="0" fontId="24" fillId="15" borderId="2" xfId="0" applyFont="1" applyFill="1" applyBorder="1" applyAlignment="1">
      <alignment horizontal="center" vertical="center" wrapText="1"/>
    </xf>
    <xf numFmtId="0" fontId="24" fillId="15" borderId="6" xfId="0" applyFont="1" applyFill="1" applyBorder="1" applyAlignment="1">
      <alignment horizontal="center" vertical="center" wrapText="1"/>
    </xf>
    <xf numFmtId="0" fontId="7" fillId="12" borderId="164" xfId="0" applyFont="1" applyFill="1" applyBorder="1" applyAlignment="1">
      <alignment horizontal="center" vertical="center" wrapText="1"/>
    </xf>
    <xf numFmtId="0" fontId="7" fillId="12" borderId="50"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52" xfId="0" applyBorder="1" applyAlignment="1">
      <alignment horizontal="center" vertical="center" wrapText="1"/>
    </xf>
    <xf numFmtId="0" fontId="7" fillId="12" borderId="49" xfId="0" applyFont="1" applyFill="1" applyBorder="1" applyAlignment="1">
      <alignment horizontal="center" vertical="center" wrapText="1"/>
    </xf>
    <xf numFmtId="0" fontId="7" fillId="12" borderId="46" xfId="0" applyFont="1" applyFill="1" applyBorder="1" applyAlignment="1">
      <alignment horizontal="center" vertical="center" wrapText="1"/>
    </xf>
    <xf numFmtId="0" fontId="27" fillId="18" borderId="41" xfId="0" applyFont="1" applyFill="1" applyBorder="1" applyAlignment="1">
      <alignment horizontal="center" vertical="center" wrapText="1"/>
    </xf>
    <xf numFmtId="0" fontId="27" fillId="18" borderId="28" xfId="0" applyFont="1" applyFill="1" applyBorder="1" applyAlignment="1">
      <alignment horizontal="center" vertical="center" wrapText="1"/>
    </xf>
    <xf numFmtId="0" fontId="27" fillId="18" borderId="17"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54" xfId="0" applyFont="1" applyBorder="1" applyAlignment="1">
      <alignment horizontal="center" vertical="center" wrapText="1"/>
    </xf>
    <xf numFmtId="0" fontId="0" fillId="0" borderId="54" xfId="0" applyBorder="1" applyAlignment="1">
      <alignment horizontal="center" vertical="center" wrapText="1"/>
    </xf>
    <xf numFmtId="0" fontId="25" fillId="15" borderId="41" xfId="0" applyFont="1" applyFill="1" applyBorder="1" applyAlignment="1">
      <alignment horizontal="center" vertical="top" wrapText="1"/>
    </xf>
    <xf numFmtId="0" fontId="25" fillId="15" borderId="28" xfId="0" applyFont="1" applyFill="1" applyBorder="1" applyAlignment="1">
      <alignment horizontal="center" vertical="top" wrapText="1"/>
    </xf>
    <xf numFmtId="0" fontId="25" fillId="15" borderId="17" xfId="0" applyFont="1" applyFill="1" applyBorder="1" applyAlignment="1">
      <alignment horizontal="center" vertical="top" wrapText="1"/>
    </xf>
    <xf numFmtId="0" fontId="56" fillId="13" borderId="15" xfId="0" applyFont="1" applyFill="1" applyBorder="1" applyAlignment="1">
      <alignment horizontal="center" vertical="center" wrapText="1"/>
    </xf>
    <xf numFmtId="14" fontId="58" fillId="12" borderId="11" xfId="0" applyNumberFormat="1" applyFont="1" applyFill="1" applyBorder="1" applyAlignment="1">
      <alignment horizontal="center" vertical="center" wrapText="1"/>
    </xf>
    <xf numFmtId="0" fontId="58" fillId="12" borderId="12" xfId="0" applyFont="1" applyFill="1" applyBorder="1" applyAlignment="1">
      <alignment horizontal="center" vertical="center" wrapText="1"/>
    </xf>
    <xf numFmtId="0" fontId="58" fillId="12" borderId="165" xfId="0" applyFont="1" applyFill="1" applyBorder="1" applyAlignment="1">
      <alignment horizontal="center" vertical="center" wrapText="1"/>
    </xf>
    <xf numFmtId="0" fontId="58" fillId="12" borderId="87" xfId="0" applyFont="1" applyFill="1" applyBorder="1" applyAlignment="1">
      <alignment horizontal="center" vertical="center" wrapText="1"/>
    </xf>
    <xf numFmtId="0" fontId="58" fillId="12" borderId="90" xfId="0" applyFont="1" applyFill="1" applyBorder="1" applyAlignment="1">
      <alignment horizontal="center" vertical="center" wrapText="1"/>
    </xf>
    <xf numFmtId="0" fontId="58" fillId="12" borderId="152" xfId="0" applyFont="1" applyFill="1" applyBorder="1" applyAlignment="1">
      <alignment horizontal="center" vertical="center" wrapText="1"/>
    </xf>
    <xf numFmtId="0" fontId="58" fillId="12" borderId="56" xfId="0" applyFont="1" applyFill="1" applyBorder="1" applyAlignment="1">
      <alignment horizontal="center" vertical="center" wrapText="1"/>
    </xf>
    <xf numFmtId="0" fontId="58" fillId="12" borderId="97" xfId="0" applyFont="1" applyFill="1" applyBorder="1" applyAlignment="1">
      <alignment horizontal="center" vertical="center" wrapText="1"/>
    </xf>
    <xf numFmtId="0" fontId="58" fillId="12" borderId="93" xfId="0" applyFont="1" applyFill="1" applyBorder="1" applyAlignment="1">
      <alignment horizontal="center" vertical="center" wrapText="1"/>
    </xf>
    <xf numFmtId="0" fontId="58" fillId="12" borderId="13" xfId="0" applyFont="1" applyFill="1" applyBorder="1" applyAlignment="1">
      <alignment horizontal="center" vertical="center" wrapText="1"/>
    </xf>
    <xf numFmtId="14" fontId="58" fillId="12" borderId="87" xfId="0" applyNumberFormat="1" applyFont="1" applyFill="1" applyBorder="1" applyAlignment="1">
      <alignment horizontal="center" vertical="center" wrapText="1"/>
    </xf>
    <xf numFmtId="0" fontId="58" fillId="12" borderId="50" xfId="0" applyFont="1" applyFill="1" applyBorder="1" applyAlignment="1">
      <alignment horizontal="center" vertical="center" wrapText="1"/>
    </xf>
    <xf numFmtId="0" fontId="58" fillId="12" borderId="99" xfId="0" applyFont="1" applyFill="1" applyBorder="1" applyAlignment="1">
      <alignment horizontal="center" vertical="center" wrapText="1"/>
    </xf>
    <xf numFmtId="0" fontId="4" fillId="11" borderId="52"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7" borderId="52" xfId="0" applyFont="1" applyFill="1" applyBorder="1" applyAlignment="1">
      <alignment horizontal="center" vertical="center" wrapText="1"/>
    </xf>
    <xf numFmtId="14" fontId="7" fillId="12" borderId="41" xfId="0" applyNumberFormat="1" applyFont="1" applyFill="1" applyBorder="1" applyAlignment="1">
      <alignment horizontal="center" vertical="center"/>
    </xf>
    <xf numFmtId="14" fontId="7" fillId="12" borderId="17" xfId="0" applyNumberFormat="1" applyFont="1" applyFill="1" applyBorder="1" applyAlignment="1">
      <alignment horizontal="center" vertical="center"/>
    </xf>
  </cellXfs>
  <cellStyles count="4">
    <cellStyle name="Hipervínculo" xfId="3" builtinId="8"/>
    <cellStyle name="Normal" xfId="0" builtinId="0"/>
    <cellStyle name="Normal 2" xfId="1" xr:uid="{00000000-0005-0000-0000-000001000000}"/>
    <cellStyle name="Porcentaje" xfId="2" builtinId="5"/>
  </cellStyles>
  <dxfs count="215">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133349</xdr:colOff>
      <xdr:row>0</xdr:row>
      <xdr:rowOff>104775</xdr:rowOff>
    </xdr:from>
    <xdr:to>
      <xdr:col>1</xdr:col>
      <xdr:colOff>1609724</xdr:colOff>
      <xdr:row>4</xdr:row>
      <xdr:rowOff>95250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104775"/>
          <a:ext cx="2390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sheetData sheetId="1"/>
      <sheetData sheetId="2"/>
      <sheetData sheetId="3"/>
      <sheetData sheetId="4"/>
      <sheetData sheetId="5"/>
      <sheetData sheetId="6"/>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ani.gov.co/participacion-ciudadana/caracterizacion-ciudadan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4251F-F6A2-45B1-A1A2-D83C763CF025}">
  <dimension ref="B1:F33"/>
  <sheetViews>
    <sheetView workbookViewId="0">
      <selection activeCell="F13" sqref="F13"/>
    </sheetView>
  </sheetViews>
  <sheetFormatPr baseColWidth="10" defaultRowHeight="12.75" x14ac:dyDescent="0.2"/>
  <cols>
    <col min="1" max="1" width="11.42578125" style="98"/>
    <col min="2" max="2" width="30.5703125" style="98" customWidth="1"/>
    <col min="3" max="3" width="42.85546875" style="98" customWidth="1"/>
    <col min="4" max="4" width="25.7109375" style="98" customWidth="1"/>
    <col min="5" max="5" width="30.28515625" style="98" customWidth="1"/>
    <col min="6" max="6" width="28.7109375" style="98" customWidth="1"/>
    <col min="7" max="257" width="11.42578125" style="98"/>
    <col min="258" max="258" width="30.5703125" style="98" customWidth="1"/>
    <col min="259" max="259" width="32.42578125" style="98" customWidth="1"/>
    <col min="260" max="260" width="25.7109375" style="98" customWidth="1"/>
    <col min="261" max="261" width="30.28515625" style="98" customWidth="1"/>
    <col min="262" max="262" width="28.7109375" style="98" customWidth="1"/>
    <col min="263" max="513" width="11.42578125" style="98"/>
    <col min="514" max="514" width="30.5703125" style="98" customWidth="1"/>
    <col min="515" max="515" width="32.42578125" style="98" customWidth="1"/>
    <col min="516" max="516" width="25.7109375" style="98" customWidth="1"/>
    <col min="517" max="517" width="30.28515625" style="98" customWidth="1"/>
    <col min="518" max="518" width="28.7109375" style="98" customWidth="1"/>
    <col min="519" max="769" width="11.42578125" style="98"/>
    <col min="770" max="770" width="30.5703125" style="98" customWidth="1"/>
    <col min="771" max="771" width="32.42578125" style="98" customWidth="1"/>
    <col min="772" max="772" width="25.7109375" style="98" customWidth="1"/>
    <col min="773" max="773" width="30.28515625" style="98" customWidth="1"/>
    <col min="774" max="774" width="28.7109375" style="98" customWidth="1"/>
    <col min="775" max="1025" width="11.42578125" style="98"/>
    <col min="1026" max="1026" width="30.5703125" style="98" customWidth="1"/>
    <col min="1027" max="1027" width="32.42578125" style="98" customWidth="1"/>
    <col min="1028" max="1028" width="25.7109375" style="98" customWidth="1"/>
    <col min="1029" max="1029" width="30.28515625" style="98" customWidth="1"/>
    <col min="1030" max="1030" width="28.7109375" style="98" customWidth="1"/>
    <col min="1031" max="1281" width="11.42578125" style="98"/>
    <col min="1282" max="1282" width="30.5703125" style="98" customWidth="1"/>
    <col min="1283" max="1283" width="32.42578125" style="98" customWidth="1"/>
    <col min="1284" max="1284" width="25.7109375" style="98" customWidth="1"/>
    <col min="1285" max="1285" width="30.28515625" style="98" customWidth="1"/>
    <col min="1286" max="1286" width="28.7109375" style="98" customWidth="1"/>
    <col min="1287" max="1537" width="11.42578125" style="98"/>
    <col min="1538" max="1538" width="30.5703125" style="98" customWidth="1"/>
    <col min="1539" max="1539" width="32.42578125" style="98" customWidth="1"/>
    <col min="1540" max="1540" width="25.7109375" style="98" customWidth="1"/>
    <col min="1541" max="1541" width="30.28515625" style="98" customWidth="1"/>
    <col min="1542" max="1542" width="28.7109375" style="98" customWidth="1"/>
    <col min="1543" max="1793" width="11.42578125" style="98"/>
    <col min="1794" max="1794" width="30.5703125" style="98" customWidth="1"/>
    <col min="1795" max="1795" width="32.42578125" style="98" customWidth="1"/>
    <col min="1796" max="1796" width="25.7109375" style="98" customWidth="1"/>
    <col min="1797" max="1797" width="30.28515625" style="98" customWidth="1"/>
    <col min="1798" max="1798" width="28.7109375" style="98" customWidth="1"/>
    <col min="1799" max="2049" width="11.42578125" style="98"/>
    <col min="2050" max="2050" width="30.5703125" style="98" customWidth="1"/>
    <col min="2051" max="2051" width="32.42578125" style="98" customWidth="1"/>
    <col min="2052" max="2052" width="25.7109375" style="98" customWidth="1"/>
    <col min="2053" max="2053" width="30.28515625" style="98" customWidth="1"/>
    <col min="2054" max="2054" width="28.7109375" style="98" customWidth="1"/>
    <col min="2055" max="2305" width="11.42578125" style="98"/>
    <col min="2306" max="2306" width="30.5703125" style="98" customWidth="1"/>
    <col min="2307" max="2307" width="32.42578125" style="98" customWidth="1"/>
    <col min="2308" max="2308" width="25.7109375" style="98" customWidth="1"/>
    <col min="2309" max="2309" width="30.28515625" style="98" customWidth="1"/>
    <col min="2310" max="2310" width="28.7109375" style="98" customWidth="1"/>
    <col min="2311" max="2561" width="11.42578125" style="98"/>
    <col min="2562" max="2562" width="30.5703125" style="98" customWidth="1"/>
    <col min="2563" max="2563" width="32.42578125" style="98" customWidth="1"/>
    <col min="2564" max="2564" width="25.7109375" style="98" customWidth="1"/>
    <col min="2565" max="2565" width="30.28515625" style="98" customWidth="1"/>
    <col min="2566" max="2566" width="28.7109375" style="98" customWidth="1"/>
    <col min="2567" max="2817" width="11.42578125" style="98"/>
    <col min="2818" max="2818" width="30.5703125" style="98" customWidth="1"/>
    <col min="2819" max="2819" width="32.42578125" style="98" customWidth="1"/>
    <col min="2820" max="2820" width="25.7109375" style="98" customWidth="1"/>
    <col min="2821" max="2821" width="30.28515625" style="98" customWidth="1"/>
    <col min="2822" max="2822" width="28.7109375" style="98" customWidth="1"/>
    <col min="2823" max="3073" width="11.42578125" style="98"/>
    <col min="3074" max="3074" width="30.5703125" style="98" customWidth="1"/>
    <col min="3075" max="3075" width="32.42578125" style="98" customWidth="1"/>
    <col min="3076" max="3076" width="25.7109375" style="98" customWidth="1"/>
    <col min="3077" max="3077" width="30.28515625" style="98" customWidth="1"/>
    <col min="3078" max="3078" width="28.7109375" style="98" customWidth="1"/>
    <col min="3079" max="3329" width="11.42578125" style="98"/>
    <col min="3330" max="3330" width="30.5703125" style="98" customWidth="1"/>
    <col min="3331" max="3331" width="32.42578125" style="98" customWidth="1"/>
    <col min="3332" max="3332" width="25.7109375" style="98" customWidth="1"/>
    <col min="3333" max="3333" width="30.28515625" style="98" customWidth="1"/>
    <col min="3334" max="3334" width="28.7109375" style="98" customWidth="1"/>
    <col min="3335" max="3585" width="11.42578125" style="98"/>
    <col min="3586" max="3586" width="30.5703125" style="98" customWidth="1"/>
    <col min="3587" max="3587" width="32.42578125" style="98" customWidth="1"/>
    <col min="3588" max="3588" width="25.7109375" style="98" customWidth="1"/>
    <col min="3589" max="3589" width="30.28515625" style="98" customWidth="1"/>
    <col min="3590" max="3590" width="28.7109375" style="98" customWidth="1"/>
    <col min="3591" max="3841" width="11.42578125" style="98"/>
    <col min="3842" max="3842" width="30.5703125" style="98" customWidth="1"/>
    <col min="3843" max="3843" width="32.42578125" style="98" customWidth="1"/>
    <col min="3844" max="3844" width="25.7109375" style="98" customWidth="1"/>
    <col min="3845" max="3845" width="30.28515625" style="98" customWidth="1"/>
    <col min="3846" max="3846" width="28.7109375" style="98" customWidth="1"/>
    <col min="3847" max="4097" width="11.42578125" style="98"/>
    <col min="4098" max="4098" width="30.5703125" style="98" customWidth="1"/>
    <col min="4099" max="4099" width="32.42578125" style="98" customWidth="1"/>
    <col min="4100" max="4100" width="25.7109375" style="98" customWidth="1"/>
    <col min="4101" max="4101" width="30.28515625" style="98" customWidth="1"/>
    <col min="4102" max="4102" width="28.7109375" style="98" customWidth="1"/>
    <col min="4103" max="4353" width="11.42578125" style="98"/>
    <col min="4354" max="4354" width="30.5703125" style="98" customWidth="1"/>
    <col min="4355" max="4355" width="32.42578125" style="98" customWidth="1"/>
    <col min="4356" max="4356" width="25.7109375" style="98" customWidth="1"/>
    <col min="4357" max="4357" width="30.28515625" style="98" customWidth="1"/>
    <col min="4358" max="4358" width="28.7109375" style="98" customWidth="1"/>
    <col min="4359" max="4609" width="11.42578125" style="98"/>
    <col min="4610" max="4610" width="30.5703125" style="98" customWidth="1"/>
    <col min="4611" max="4611" width="32.42578125" style="98" customWidth="1"/>
    <col min="4612" max="4612" width="25.7109375" style="98" customWidth="1"/>
    <col min="4613" max="4613" width="30.28515625" style="98" customWidth="1"/>
    <col min="4614" max="4614" width="28.7109375" style="98" customWidth="1"/>
    <col min="4615" max="4865" width="11.42578125" style="98"/>
    <col min="4866" max="4866" width="30.5703125" style="98" customWidth="1"/>
    <col min="4867" max="4867" width="32.42578125" style="98" customWidth="1"/>
    <col min="4868" max="4868" width="25.7109375" style="98" customWidth="1"/>
    <col min="4869" max="4869" width="30.28515625" style="98" customWidth="1"/>
    <col min="4870" max="4870" width="28.7109375" style="98" customWidth="1"/>
    <col min="4871" max="5121" width="11.42578125" style="98"/>
    <col min="5122" max="5122" width="30.5703125" style="98" customWidth="1"/>
    <col min="5123" max="5123" width="32.42578125" style="98" customWidth="1"/>
    <col min="5124" max="5124" width="25.7109375" style="98" customWidth="1"/>
    <col min="5125" max="5125" width="30.28515625" style="98" customWidth="1"/>
    <col min="5126" max="5126" width="28.7109375" style="98" customWidth="1"/>
    <col min="5127" max="5377" width="11.42578125" style="98"/>
    <col min="5378" max="5378" width="30.5703125" style="98" customWidth="1"/>
    <col min="5379" max="5379" width="32.42578125" style="98" customWidth="1"/>
    <col min="5380" max="5380" width="25.7109375" style="98" customWidth="1"/>
    <col min="5381" max="5381" width="30.28515625" style="98" customWidth="1"/>
    <col min="5382" max="5382" width="28.7109375" style="98" customWidth="1"/>
    <col min="5383" max="5633" width="11.42578125" style="98"/>
    <col min="5634" max="5634" width="30.5703125" style="98" customWidth="1"/>
    <col min="5635" max="5635" width="32.42578125" style="98" customWidth="1"/>
    <col min="5636" max="5636" width="25.7109375" style="98" customWidth="1"/>
    <col min="5637" max="5637" width="30.28515625" style="98" customWidth="1"/>
    <col min="5638" max="5638" width="28.7109375" style="98" customWidth="1"/>
    <col min="5639" max="5889" width="11.42578125" style="98"/>
    <col min="5890" max="5890" width="30.5703125" style="98" customWidth="1"/>
    <col min="5891" max="5891" width="32.42578125" style="98" customWidth="1"/>
    <col min="5892" max="5892" width="25.7109375" style="98" customWidth="1"/>
    <col min="5893" max="5893" width="30.28515625" style="98" customWidth="1"/>
    <col min="5894" max="5894" width="28.7109375" style="98" customWidth="1"/>
    <col min="5895" max="6145" width="11.42578125" style="98"/>
    <col min="6146" max="6146" width="30.5703125" style="98" customWidth="1"/>
    <col min="6147" max="6147" width="32.42578125" style="98" customWidth="1"/>
    <col min="6148" max="6148" width="25.7109375" style="98" customWidth="1"/>
    <col min="6149" max="6149" width="30.28515625" style="98" customWidth="1"/>
    <col min="6150" max="6150" width="28.7109375" style="98" customWidth="1"/>
    <col min="6151" max="6401" width="11.42578125" style="98"/>
    <col min="6402" max="6402" width="30.5703125" style="98" customWidth="1"/>
    <col min="6403" max="6403" width="32.42578125" style="98" customWidth="1"/>
    <col min="6404" max="6404" width="25.7109375" style="98" customWidth="1"/>
    <col min="6405" max="6405" width="30.28515625" style="98" customWidth="1"/>
    <col min="6406" max="6406" width="28.7109375" style="98" customWidth="1"/>
    <col min="6407" max="6657" width="11.42578125" style="98"/>
    <col min="6658" max="6658" width="30.5703125" style="98" customWidth="1"/>
    <col min="6659" max="6659" width="32.42578125" style="98" customWidth="1"/>
    <col min="6660" max="6660" width="25.7109375" style="98" customWidth="1"/>
    <col min="6661" max="6661" width="30.28515625" style="98" customWidth="1"/>
    <col min="6662" max="6662" width="28.7109375" style="98" customWidth="1"/>
    <col min="6663" max="6913" width="11.42578125" style="98"/>
    <col min="6914" max="6914" width="30.5703125" style="98" customWidth="1"/>
    <col min="6915" max="6915" width="32.42578125" style="98" customWidth="1"/>
    <col min="6916" max="6916" width="25.7109375" style="98" customWidth="1"/>
    <col min="6917" max="6917" width="30.28515625" style="98" customWidth="1"/>
    <col min="6918" max="6918" width="28.7109375" style="98" customWidth="1"/>
    <col min="6919" max="7169" width="11.42578125" style="98"/>
    <col min="7170" max="7170" width="30.5703125" style="98" customWidth="1"/>
    <col min="7171" max="7171" width="32.42578125" style="98" customWidth="1"/>
    <col min="7172" max="7172" width="25.7109375" style="98" customWidth="1"/>
    <col min="7173" max="7173" width="30.28515625" style="98" customWidth="1"/>
    <col min="7174" max="7174" width="28.7109375" style="98" customWidth="1"/>
    <col min="7175" max="7425" width="11.42578125" style="98"/>
    <col min="7426" max="7426" width="30.5703125" style="98" customWidth="1"/>
    <col min="7427" max="7427" width="32.42578125" style="98" customWidth="1"/>
    <col min="7428" max="7428" width="25.7109375" style="98" customWidth="1"/>
    <col min="7429" max="7429" width="30.28515625" style="98" customWidth="1"/>
    <col min="7430" max="7430" width="28.7109375" style="98" customWidth="1"/>
    <col min="7431" max="7681" width="11.42578125" style="98"/>
    <col min="7682" max="7682" width="30.5703125" style="98" customWidth="1"/>
    <col min="7683" max="7683" width="32.42578125" style="98" customWidth="1"/>
    <col min="7684" max="7684" width="25.7109375" style="98" customWidth="1"/>
    <col min="7685" max="7685" width="30.28515625" style="98" customWidth="1"/>
    <col min="7686" max="7686" width="28.7109375" style="98" customWidth="1"/>
    <col min="7687" max="7937" width="11.42578125" style="98"/>
    <col min="7938" max="7938" width="30.5703125" style="98" customWidth="1"/>
    <col min="7939" max="7939" width="32.42578125" style="98" customWidth="1"/>
    <col min="7940" max="7940" width="25.7109375" style="98" customWidth="1"/>
    <col min="7941" max="7941" width="30.28515625" style="98" customWidth="1"/>
    <col min="7942" max="7942" width="28.7109375" style="98" customWidth="1"/>
    <col min="7943" max="8193" width="11.42578125" style="98"/>
    <col min="8194" max="8194" width="30.5703125" style="98" customWidth="1"/>
    <col min="8195" max="8195" width="32.42578125" style="98" customWidth="1"/>
    <col min="8196" max="8196" width="25.7109375" style="98" customWidth="1"/>
    <col min="8197" max="8197" width="30.28515625" style="98" customWidth="1"/>
    <col min="8198" max="8198" width="28.7109375" style="98" customWidth="1"/>
    <col min="8199" max="8449" width="11.42578125" style="98"/>
    <col min="8450" max="8450" width="30.5703125" style="98" customWidth="1"/>
    <col min="8451" max="8451" width="32.42578125" style="98" customWidth="1"/>
    <col min="8452" max="8452" width="25.7109375" style="98" customWidth="1"/>
    <col min="8453" max="8453" width="30.28515625" style="98" customWidth="1"/>
    <col min="8454" max="8454" width="28.7109375" style="98" customWidth="1"/>
    <col min="8455" max="8705" width="11.42578125" style="98"/>
    <col min="8706" max="8706" width="30.5703125" style="98" customWidth="1"/>
    <col min="8707" max="8707" width="32.42578125" style="98" customWidth="1"/>
    <col min="8708" max="8708" width="25.7109375" style="98" customWidth="1"/>
    <col min="8709" max="8709" width="30.28515625" style="98" customWidth="1"/>
    <col min="8710" max="8710" width="28.7109375" style="98" customWidth="1"/>
    <col min="8711" max="8961" width="11.42578125" style="98"/>
    <col min="8962" max="8962" width="30.5703125" style="98" customWidth="1"/>
    <col min="8963" max="8963" width="32.42578125" style="98" customWidth="1"/>
    <col min="8964" max="8964" width="25.7109375" style="98" customWidth="1"/>
    <col min="8965" max="8965" width="30.28515625" style="98" customWidth="1"/>
    <col min="8966" max="8966" width="28.7109375" style="98" customWidth="1"/>
    <col min="8967" max="9217" width="11.42578125" style="98"/>
    <col min="9218" max="9218" width="30.5703125" style="98" customWidth="1"/>
    <col min="9219" max="9219" width="32.42578125" style="98" customWidth="1"/>
    <col min="9220" max="9220" width="25.7109375" style="98" customWidth="1"/>
    <col min="9221" max="9221" width="30.28515625" style="98" customWidth="1"/>
    <col min="9222" max="9222" width="28.7109375" style="98" customWidth="1"/>
    <col min="9223" max="9473" width="11.42578125" style="98"/>
    <col min="9474" max="9474" width="30.5703125" style="98" customWidth="1"/>
    <col min="9475" max="9475" width="32.42578125" style="98" customWidth="1"/>
    <col min="9476" max="9476" width="25.7109375" style="98" customWidth="1"/>
    <col min="9477" max="9477" width="30.28515625" style="98" customWidth="1"/>
    <col min="9478" max="9478" width="28.7109375" style="98" customWidth="1"/>
    <col min="9479" max="9729" width="11.42578125" style="98"/>
    <col min="9730" max="9730" width="30.5703125" style="98" customWidth="1"/>
    <col min="9731" max="9731" width="32.42578125" style="98" customWidth="1"/>
    <col min="9732" max="9732" width="25.7109375" style="98" customWidth="1"/>
    <col min="9733" max="9733" width="30.28515625" style="98" customWidth="1"/>
    <col min="9734" max="9734" width="28.7109375" style="98" customWidth="1"/>
    <col min="9735" max="9985" width="11.42578125" style="98"/>
    <col min="9986" max="9986" width="30.5703125" style="98" customWidth="1"/>
    <col min="9987" max="9987" width="32.42578125" style="98" customWidth="1"/>
    <col min="9988" max="9988" width="25.7109375" style="98" customWidth="1"/>
    <col min="9989" max="9989" width="30.28515625" style="98" customWidth="1"/>
    <col min="9990" max="9990" width="28.7109375" style="98" customWidth="1"/>
    <col min="9991" max="10241" width="11.42578125" style="98"/>
    <col min="10242" max="10242" width="30.5703125" style="98" customWidth="1"/>
    <col min="10243" max="10243" width="32.42578125" style="98" customWidth="1"/>
    <col min="10244" max="10244" width="25.7109375" style="98" customWidth="1"/>
    <col min="10245" max="10245" width="30.28515625" style="98" customWidth="1"/>
    <col min="10246" max="10246" width="28.7109375" style="98" customWidth="1"/>
    <col min="10247" max="10497" width="11.42578125" style="98"/>
    <col min="10498" max="10498" width="30.5703125" style="98" customWidth="1"/>
    <col min="10499" max="10499" width="32.42578125" style="98" customWidth="1"/>
    <col min="10500" max="10500" width="25.7109375" style="98" customWidth="1"/>
    <col min="10501" max="10501" width="30.28515625" style="98" customWidth="1"/>
    <col min="10502" max="10502" width="28.7109375" style="98" customWidth="1"/>
    <col min="10503" max="10753" width="11.42578125" style="98"/>
    <col min="10754" max="10754" width="30.5703125" style="98" customWidth="1"/>
    <col min="10755" max="10755" width="32.42578125" style="98" customWidth="1"/>
    <col min="10756" max="10756" width="25.7109375" style="98" customWidth="1"/>
    <col min="10757" max="10757" width="30.28515625" style="98" customWidth="1"/>
    <col min="10758" max="10758" width="28.7109375" style="98" customWidth="1"/>
    <col min="10759" max="11009" width="11.42578125" style="98"/>
    <col min="11010" max="11010" width="30.5703125" style="98" customWidth="1"/>
    <col min="11011" max="11011" width="32.42578125" style="98" customWidth="1"/>
    <col min="11012" max="11012" width="25.7109375" style="98" customWidth="1"/>
    <col min="11013" max="11013" width="30.28515625" style="98" customWidth="1"/>
    <col min="11014" max="11014" width="28.7109375" style="98" customWidth="1"/>
    <col min="11015" max="11265" width="11.42578125" style="98"/>
    <col min="11266" max="11266" width="30.5703125" style="98" customWidth="1"/>
    <col min="11267" max="11267" width="32.42578125" style="98" customWidth="1"/>
    <col min="11268" max="11268" width="25.7109375" style="98" customWidth="1"/>
    <col min="11269" max="11269" width="30.28515625" style="98" customWidth="1"/>
    <col min="11270" max="11270" width="28.7109375" style="98" customWidth="1"/>
    <col min="11271" max="11521" width="11.42578125" style="98"/>
    <col min="11522" max="11522" width="30.5703125" style="98" customWidth="1"/>
    <col min="11523" max="11523" width="32.42578125" style="98" customWidth="1"/>
    <col min="11524" max="11524" width="25.7109375" style="98" customWidth="1"/>
    <col min="11525" max="11525" width="30.28515625" style="98" customWidth="1"/>
    <col min="11526" max="11526" width="28.7109375" style="98" customWidth="1"/>
    <col min="11527" max="11777" width="11.42578125" style="98"/>
    <col min="11778" max="11778" width="30.5703125" style="98" customWidth="1"/>
    <col min="11779" max="11779" width="32.42578125" style="98" customWidth="1"/>
    <col min="11780" max="11780" width="25.7109375" style="98" customWidth="1"/>
    <col min="11781" max="11781" width="30.28515625" style="98" customWidth="1"/>
    <col min="11782" max="11782" width="28.7109375" style="98" customWidth="1"/>
    <col min="11783" max="12033" width="11.42578125" style="98"/>
    <col min="12034" max="12034" width="30.5703125" style="98" customWidth="1"/>
    <col min="12035" max="12035" width="32.42578125" style="98" customWidth="1"/>
    <col min="12036" max="12036" width="25.7109375" style="98" customWidth="1"/>
    <col min="12037" max="12037" width="30.28515625" style="98" customWidth="1"/>
    <col min="12038" max="12038" width="28.7109375" style="98" customWidth="1"/>
    <col min="12039" max="12289" width="11.42578125" style="98"/>
    <col min="12290" max="12290" width="30.5703125" style="98" customWidth="1"/>
    <col min="12291" max="12291" width="32.42578125" style="98" customWidth="1"/>
    <col min="12292" max="12292" width="25.7109375" style="98" customWidth="1"/>
    <col min="12293" max="12293" width="30.28515625" style="98" customWidth="1"/>
    <col min="12294" max="12294" width="28.7109375" style="98" customWidth="1"/>
    <col min="12295" max="12545" width="11.42578125" style="98"/>
    <col min="12546" max="12546" width="30.5703125" style="98" customWidth="1"/>
    <col min="12547" max="12547" width="32.42578125" style="98" customWidth="1"/>
    <col min="12548" max="12548" width="25.7109375" style="98" customWidth="1"/>
    <col min="12549" max="12549" width="30.28515625" style="98" customWidth="1"/>
    <col min="12550" max="12550" width="28.7109375" style="98" customWidth="1"/>
    <col min="12551" max="12801" width="11.42578125" style="98"/>
    <col min="12802" max="12802" width="30.5703125" style="98" customWidth="1"/>
    <col min="12803" max="12803" width="32.42578125" style="98" customWidth="1"/>
    <col min="12804" max="12804" width="25.7109375" style="98" customWidth="1"/>
    <col min="12805" max="12805" width="30.28515625" style="98" customWidth="1"/>
    <col min="12806" max="12806" width="28.7109375" style="98" customWidth="1"/>
    <col min="12807" max="13057" width="11.42578125" style="98"/>
    <col min="13058" max="13058" width="30.5703125" style="98" customWidth="1"/>
    <col min="13059" max="13059" width="32.42578125" style="98" customWidth="1"/>
    <col min="13060" max="13060" width="25.7109375" style="98" customWidth="1"/>
    <col min="13061" max="13061" width="30.28515625" style="98" customWidth="1"/>
    <col min="13062" max="13062" width="28.7109375" style="98" customWidth="1"/>
    <col min="13063" max="13313" width="11.42578125" style="98"/>
    <col min="13314" max="13314" width="30.5703125" style="98" customWidth="1"/>
    <col min="13315" max="13315" width="32.42578125" style="98" customWidth="1"/>
    <col min="13316" max="13316" width="25.7109375" style="98" customWidth="1"/>
    <col min="13317" max="13317" width="30.28515625" style="98" customWidth="1"/>
    <col min="13318" max="13318" width="28.7109375" style="98" customWidth="1"/>
    <col min="13319" max="13569" width="11.42578125" style="98"/>
    <col min="13570" max="13570" width="30.5703125" style="98" customWidth="1"/>
    <col min="13571" max="13571" width="32.42578125" style="98" customWidth="1"/>
    <col min="13572" max="13572" width="25.7109375" style="98" customWidth="1"/>
    <col min="13573" max="13573" width="30.28515625" style="98" customWidth="1"/>
    <col min="13574" max="13574" width="28.7109375" style="98" customWidth="1"/>
    <col min="13575" max="13825" width="11.42578125" style="98"/>
    <col min="13826" max="13826" width="30.5703125" style="98" customWidth="1"/>
    <col min="13827" max="13827" width="32.42578125" style="98" customWidth="1"/>
    <col min="13828" max="13828" width="25.7109375" style="98" customWidth="1"/>
    <col min="13829" max="13829" width="30.28515625" style="98" customWidth="1"/>
    <col min="13830" max="13830" width="28.7109375" style="98" customWidth="1"/>
    <col min="13831" max="14081" width="11.42578125" style="98"/>
    <col min="14082" max="14082" width="30.5703125" style="98" customWidth="1"/>
    <col min="14083" max="14083" width="32.42578125" style="98" customWidth="1"/>
    <col min="14084" max="14084" width="25.7109375" style="98" customWidth="1"/>
    <col min="14085" max="14085" width="30.28515625" style="98" customWidth="1"/>
    <col min="14086" max="14086" width="28.7109375" style="98" customWidth="1"/>
    <col min="14087" max="14337" width="11.42578125" style="98"/>
    <col min="14338" max="14338" width="30.5703125" style="98" customWidth="1"/>
    <col min="14339" max="14339" width="32.42578125" style="98" customWidth="1"/>
    <col min="14340" max="14340" width="25.7109375" style="98" customWidth="1"/>
    <col min="14341" max="14341" width="30.28515625" style="98" customWidth="1"/>
    <col min="14342" max="14342" width="28.7109375" style="98" customWidth="1"/>
    <col min="14343" max="14593" width="11.42578125" style="98"/>
    <col min="14594" max="14594" width="30.5703125" style="98" customWidth="1"/>
    <col min="14595" max="14595" width="32.42578125" style="98" customWidth="1"/>
    <col min="14596" max="14596" width="25.7109375" style="98" customWidth="1"/>
    <col min="14597" max="14597" width="30.28515625" style="98" customWidth="1"/>
    <col min="14598" max="14598" width="28.7109375" style="98" customWidth="1"/>
    <col min="14599" max="14849" width="11.42578125" style="98"/>
    <col min="14850" max="14850" width="30.5703125" style="98" customWidth="1"/>
    <col min="14851" max="14851" width="32.42578125" style="98" customWidth="1"/>
    <col min="14852" max="14852" width="25.7109375" style="98" customWidth="1"/>
    <col min="14853" max="14853" width="30.28515625" style="98" customWidth="1"/>
    <col min="14854" max="14854" width="28.7109375" style="98" customWidth="1"/>
    <col min="14855" max="15105" width="11.42578125" style="98"/>
    <col min="15106" max="15106" width="30.5703125" style="98" customWidth="1"/>
    <col min="15107" max="15107" width="32.42578125" style="98" customWidth="1"/>
    <col min="15108" max="15108" width="25.7109375" style="98" customWidth="1"/>
    <col min="15109" max="15109" width="30.28515625" style="98" customWidth="1"/>
    <col min="15110" max="15110" width="28.7109375" style="98" customWidth="1"/>
    <col min="15111" max="15361" width="11.42578125" style="98"/>
    <col min="15362" max="15362" width="30.5703125" style="98" customWidth="1"/>
    <col min="15363" max="15363" width="32.42578125" style="98" customWidth="1"/>
    <col min="15364" max="15364" width="25.7109375" style="98" customWidth="1"/>
    <col min="15365" max="15365" width="30.28515625" style="98" customWidth="1"/>
    <col min="15366" max="15366" width="28.7109375" style="98" customWidth="1"/>
    <col min="15367" max="15617" width="11.42578125" style="98"/>
    <col min="15618" max="15618" width="30.5703125" style="98" customWidth="1"/>
    <col min="15619" max="15619" width="32.42578125" style="98" customWidth="1"/>
    <col min="15620" max="15620" width="25.7109375" style="98" customWidth="1"/>
    <col min="15621" max="15621" width="30.28515625" style="98" customWidth="1"/>
    <col min="15622" max="15622" width="28.7109375" style="98" customWidth="1"/>
    <col min="15623" max="15873" width="11.42578125" style="98"/>
    <col min="15874" max="15874" width="30.5703125" style="98" customWidth="1"/>
    <col min="15875" max="15875" width="32.42578125" style="98" customWidth="1"/>
    <col min="15876" max="15876" width="25.7109375" style="98" customWidth="1"/>
    <col min="15877" max="15877" width="30.28515625" style="98" customWidth="1"/>
    <col min="15878" max="15878" width="28.7109375" style="98" customWidth="1"/>
    <col min="15879" max="16129" width="11.42578125" style="98"/>
    <col min="16130" max="16130" width="30.5703125" style="98" customWidth="1"/>
    <col min="16131" max="16131" width="32.42578125" style="98" customWidth="1"/>
    <col min="16132" max="16132" width="25.7109375" style="98" customWidth="1"/>
    <col min="16133" max="16133" width="30.28515625" style="98" customWidth="1"/>
    <col min="16134" max="16134" width="28.7109375" style="98" customWidth="1"/>
    <col min="16135" max="16384" width="11.42578125" style="98"/>
  </cols>
  <sheetData>
    <row r="1" spans="2:6" ht="13.5" thickBot="1" x14ac:dyDescent="0.25"/>
    <row r="2" spans="2:6" ht="15.75" thickBot="1" x14ac:dyDescent="0.3">
      <c r="B2" s="498" t="s">
        <v>347</v>
      </c>
      <c r="C2" s="499"/>
      <c r="D2" s="499"/>
      <c r="E2" s="499"/>
      <c r="F2" s="500"/>
    </row>
    <row r="3" spans="2:6" ht="13.5" thickBot="1" x14ac:dyDescent="0.25"/>
    <row r="4" spans="2:6" x14ac:dyDescent="0.2">
      <c r="B4" s="501" t="s">
        <v>312</v>
      </c>
      <c r="C4" s="504" t="s">
        <v>348</v>
      </c>
      <c r="D4" s="505"/>
      <c r="E4" s="505"/>
      <c r="F4" s="506"/>
    </row>
    <row r="5" spans="2:6" x14ac:dyDescent="0.2">
      <c r="B5" s="502"/>
      <c r="C5" s="507"/>
      <c r="D5" s="508"/>
      <c r="E5" s="508"/>
      <c r="F5" s="509"/>
    </row>
    <row r="6" spans="2:6" ht="32.25" customHeight="1" thickBot="1" x14ac:dyDescent="0.25">
      <c r="B6" s="503"/>
      <c r="C6" s="510"/>
      <c r="D6" s="511"/>
      <c r="E6" s="511"/>
      <c r="F6" s="512"/>
    </row>
    <row r="7" spans="2:6" ht="13.5" thickBot="1" x14ac:dyDescent="0.25"/>
    <row r="8" spans="2:6" ht="15.75" thickBot="1" x14ac:dyDescent="0.25">
      <c r="B8" s="316" t="s">
        <v>313</v>
      </c>
      <c r="C8" s="317" t="s">
        <v>314</v>
      </c>
      <c r="D8" s="317" t="s">
        <v>349</v>
      </c>
      <c r="E8" s="317" t="s">
        <v>315</v>
      </c>
      <c r="F8" s="317" t="s">
        <v>316</v>
      </c>
    </row>
    <row r="9" spans="2:6" ht="14.25" x14ac:dyDescent="0.2">
      <c r="B9" s="513" t="s">
        <v>317</v>
      </c>
      <c r="C9" s="318" t="s">
        <v>350</v>
      </c>
      <c r="D9" s="318"/>
      <c r="E9" s="490"/>
      <c r="F9" s="490"/>
    </row>
    <row r="10" spans="2:6" ht="28.5" x14ac:dyDescent="0.2">
      <c r="B10" s="514"/>
      <c r="C10" s="318" t="s">
        <v>351</v>
      </c>
      <c r="D10" s="318"/>
      <c r="E10" s="491"/>
      <c r="F10" s="491"/>
    </row>
    <row r="11" spans="2:6" ht="28.5" x14ac:dyDescent="0.2">
      <c r="B11" s="514"/>
      <c r="C11" s="318" t="s">
        <v>352</v>
      </c>
      <c r="D11" s="319" t="s">
        <v>353</v>
      </c>
      <c r="E11" s="491"/>
      <c r="F11" s="491"/>
    </row>
    <row r="12" spans="2:6" ht="51.75" thickBot="1" x14ac:dyDescent="0.25">
      <c r="B12" s="515"/>
      <c r="C12" s="318" t="s">
        <v>354</v>
      </c>
      <c r="D12" s="320" t="s">
        <v>355</v>
      </c>
      <c r="E12" s="492"/>
      <c r="F12" s="492"/>
    </row>
    <row r="13" spans="2:6" ht="25.5" customHeight="1" x14ac:dyDescent="0.2">
      <c r="B13" s="493" t="s">
        <v>318</v>
      </c>
      <c r="C13" s="321" t="s">
        <v>356</v>
      </c>
      <c r="D13" s="496" t="s">
        <v>353</v>
      </c>
      <c r="E13" s="318" t="s">
        <v>187</v>
      </c>
      <c r="F13" s="322"/>
    </row>
    <row r="14" spans="2:6" ht="28.5" x14ac:dyDescent="0.2">
      <c r="B14" s="494"/>
      <c r="C14" s="323" t="s">
        <v>357</v>
      </c>
      <c r="D14" s="497"/>
      <c r="E14" s="318"/>
      <c r="F14" s="324"/>
    </row>
    <row r="15" spans="2:6" ht="28.5" x14ac:dyDescent="0.2">
      <c r="B15" s="494"/>
      <c r="C15" s="323" t="s">
        <v>358</v>
      </c>
      <c r="D15" s="497"/>
      <c r="E15" s="318"/>
      <c r="F15" s="324"/>
    </row>
    <row r="16" spans="2:6" ht="42.75" x14ac:dyDescent="0.2">
      <c r="B16" s="494"/>
      <c r="C16" s="323" t="s">
        <v>359</v>
      </c>
      <c r="D16" s="325" t="s">
        <v>353</v>
      </c>
      <c r="E16" s="318" t="s">
        <v>360</v>
      </c>
      <c r="F16" s="324" t="s">
        <v>361</v>
      </c>
    </row>
    <row r="17" spans="2:6" ht="42.75" x14ac:dyDescent="0.2">
      <c r="B17" s="494"/>
      <c r="C17" s="323" t="s">
        <v>362</v>
      </c>
      <c r="D17" s="325" t="s">
        <v>353</v>
      </c>
      <c r="E17" s="319"/>
      <c r="F17" s="324"/>
    </row>
    <row r="18" spans="2:6" ht="14.25" x14ac:dyDescent="0.2">
      <c r="B18" s="494"/>
      <c r="C18" s="326"/>
      <c r="D18" s="327"/>
      <c r="E18" s="319"/>
      <c r="F18" s="324"/>
    </row>
    <row r="19" spans="2:6" ht="28.5" x14ac:dyDescent="0.2">
      <c r="B19" s="494"/>
      <c r="C19" s="323" t="s">
        <v>363</v>
      </c>
      <c r="D19" s="327" t="s">
        <v>364</v>
      </c>
      <c r="E19" s="319"/>
      <c r="F19" s="324"/>
    </row>
    <row r="20" spans="2:6" ht="71.25" x14ac:dyDescent="0.2">
      <c r="B20" s="494"/>
      <c r="C20" s="323" t="s">
        <v>365</v>
      </c>
      <c r="D20" s="327" t="s">
        <v>364</v>
      </c>
      <c r="E20" s="319"/>
      <c r="F20" s="324"/>
    </row>
    <row r="21" spans="2:6" ht="28.5" x14ac:dyDescent="0.2">
      <c r="B21" s="494"/>
      <c r="C21" s="323" t="s">
        <v>366</v>
      </c>
      <c r="D21" s="325" t="s">
        <v>353</v>
      </c>
      <c r="E21" s="319"/>
      <c r="F21" s="324"/>
    </row>
    <row r="22" spans="2:6" ht="29.25" thickBot="1" x14ac:dyDescent="0.25">
      <c r="B22" s="495"/>
      <c r="C22" s="328" t="s">
        <v>367</v>
      </c>
      <c r="D22" s="329" t="s">
        <v>368</v>
      </c>
      <c r="E22" s="330"/>
      <c r="F22" s="331"/>
    </row>
    <row r="23" spans="2:6" ht="29.25" thickBot="1" x14ac:dyDescent="0.25">
      <c r="B23" s="493" t="s">
        <v>319</v>
      </c>
      <c r="C23" s="332" t="s">
        <v>369</v>
      </c>
      <c r="D23" s="333" t="s">
        <v>370</v>
      </c>
      <c r="E23" s="319"/>
      <c r="F23" s="334"/>
    </row>
    <row r="24" spans="2:6" ht="28.5" x14ac:dyDescent="0.2">
      <c r="B24" s="494"/>
      <c r="C24" s="335" t="s">
        <v>371</v>
      </c>
      <c r="D24" s="336" t="s">
        <v>364</v>
      </c>
      <c r="E24" s="487" t="s">
        <v>372</v>
      </c>
      <c r="F24" s="490" t="s">
        <v>373</v>
      </c>
    </row>
    <row r="25" spans="2:6" ht="42.75" x14ac:dyDescent="0.2">
      <c r="B25" s="494"/>
      <c r="C25" s="335" t="s">
        <v>374</v>
      </c>
      <c r="D25" s="336" t="s">
        <v>375</v>
      </c>
      <c r="E25" s="488"/>
      <c r="F25" s="491"/>
    </row>
    <row r="26" spans="2:6" ht="14.25" x14ac:dyDescent="0.2">
      <c r="B26" s="494"/>
      <c r="C26" s="335" t="s">
        <v>376</v>
      </c>
      <c r="D26" s="327" t="s">
        <v>377</v>
      </c>
      <c r="E26" s="488"/>
      <c r="F26" s="491"/>
    </row>
    <row r="27" spans="2:6" ht="14.25" x14ac:dyDescent="0.2">
      <c r="B27" s="494"/>
      <c r="C27" s="337"/>
      <c r="D27" s="327"/>
      <c r="E27" s="488"/>
      <c r="F27" s="491"/>
    </row>
    <row r="28" spans="2:6" ht="15" customHeight="1" thickBot="1" x14ac:dyDescent="0.25">
      <c r="B28" s="495"/>
      <c r="C28" s="337"/>
      <c r="D28" s="327"/>
      <c r="E28" s="489"/>
      <c r="F28" s="492"/>
    </row>
    <row r="29" spans="2:6" ht="56.25" customHeight="1" x14ac:dyDescent="0.2">
      <c r="B29" s="484" t="s">
        <v>320</v>
      </c>
      <c r="C29" s="338" t="s">
        <v>378</v>
      </c>
      <c r="D29" s="339" t="s">
        <v>379</v>
      </c>
      <c r="E29" s="487" t="s">
        <v>380</v>
      </c>
      <c r="F29" s="490" t="s">
        <v>381</v>
      </c>
    </row>
    <row r="30" spans="2:6" ht="57" customHeight="1" x14ac:dyDescent="0.2">
      <c r="B30" s="485"/>
      <c r="C30" s="340" t="s">
        <v>382</v>
      </c>
      <c r="D30" s="341" t="s">
        <v>383</v>
      </c>
      <c r="E30" s="488"/>
      <c r="F30" s="491"/>
    </row>
    <row r="31" spans="2:6" ht="42.75" x14ac:dyDescent="0.2">
      <c r="B31" s="485"/>
      <c r="C31" s="340" t="s">
        <v>384</v>
      </c>
      <c r="D31" s="341" t="s">
        <v>353</v>
      </c>
      <c r="E31" s="488"/>
      <c r="F31" s="491"/>
    </row>
    <row r="32" spans="2:6" ht="28.5" x14ac:dyDescent="0.2">
      <c r="B32" s="485"/>
      <c r="C32" s="340" t="s">
        <v>385</v>
      </c>
      <c r="D32" s="342"/>
      <c r="E32" s="488"/>
      <c r="F32" s="491"/>
    </row>
    <row r="33" spans="2:6" ht="29.25" thickBot="1" x14ac:dyDescent="0.25">
      <c r="B33" s="486"/>
      <c r="C33" s="343" t="s">
        <v>386</v>
      </c>
      <c r="D33" s="344" t="s">
        <v>353</v>
      </c>
      <c r="E33" s="489"/>
      <c r="F33" s="492"/>
    </row>
  </sheetData>
  <mergeCells count="14">
    <mergeCell ref="B2:F2"/>
    <mergeCell ref="B4:B6"/>
    <mergeCell ref="C4:F6"/>
    <mergeCell ref="B9:B12"/>
    <mergeCell ref="E9:E12"/>
    <mergeCell ref="F9:F12"/>
    <mergeCell ref="B29:B33"/>
    <mergeCell ref="E29:E33"/>
    <mergeCell ref="F29:F33"/>
    <mergeCell ref="B13:B22"/>
    <mergeCell ref="D13:D15"/>
    <mergeCell ref="B23:B28"/>
    <mergeCell ref="E24:E28"/>
    <mergeCell ref="F24:F28"/>
  </mergeCells>
  <hyperlinks>
    <hyperlink ref="D12" r:id="rId1" xr:uid="{230085CF-B1AC-4DEC-8E00-5AFA494EB05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3F06-71CA-4656-97EA-76A5236D798D}">
  <dimension ref="A1:CE21"/>
  <sheetViews>
    <sheetView tabSelected="1" workbookViewId="0">
      <selection activeCell="C12" sqref="C12"/>
    </sheetView>
  </sheetViews>
  <sheetFormatPr baseColWidth="10" defaultRowHeight="12.75" x14ac:dyDescent="0.2"/>
  <cols>
    <col min="1" max="1" width="13.7109375" style="348" customWidth="1"/>
    <col min="2" max="2" width="25.140625" style="348" customWidth="1"/>
    <col min="3" max="3" width="32.7109375" style="348" customWidth="1"/>
    <col min="4" max="4" width="17.5703125" style="348" customWidth="1"/>
    <col min="5" max="5" width="14.85546875" style="348" customWidth="1"/>
    <col min="6" max="6" width="24.5703125" style="348" customWidth="1"/>
    <col min="7" max="7" width="58.42578125" style="348" customWidth="1"/>
    <col min="8" max="10" width="15.85546875" style="348" customWidth="1"/>
    <col min="11" max="11" width="25.28515625" style="348" customWidth="1"/>
    <col min="12" max="12" width="28.140625" style="348" customWidth="1"/>
    <col min="13" max="13" width="31.7109375" style="348" customWidth="1"/>
    <col min="14" max="14" width="13.85546875" style="347" bestFit="1" customWidth="1"/>
    <col min="15" max="83" width="11.42578125" style="347"/>
    <col min="84" max="256" width="11.42578125" style="348"/>
    <col min="257" max="257" width="13.7109375" style="348" customWidth="1"/>
    <col min="258" max="258" width="25.140625" style="348" customWidth="1"/>
    <col min="259" max="259" width="32.7109375" style="348" customWidth="1"/>
    <col min="260" max="260" width="17.5703125" style="348" customWidth="1"/>
    <col min="261" max="261" width="14.85546875" style="348" customWidth="1"/>
    <col min="262" max="262" width="24.5703125" style="348" customWidth="1"/>
    <col min="263" max="263" width="73.5703125" style="348" customWidth="1"/>
    <col min="264" max="264" width="35.140625" style="348" customWidth="1"/>
    <col min="265" max="265" width="10.5703125" style="348" customWidth="1"/>
    <col min="266" max="266" width="11.140625" style="348" customWidth="1"/>
    <col min="267" max="267" width="40.7109375" style="348" customWidth="1"/>
    <col min="268" max="268" width="38.140625" style="348" customWidth="1"/>
    <col min="269" max="269" width="31.7109375" style="348" customWidth="1"/>
    <col min="270" max="270" width="13.85546875" style="348" bestFit="1" customWidth="1"/>
    <col min="271" max="512" width="11.42578125" style="348"/>
    <col min="513" max="513" width="13.7109375" style="348" customWidth="1"/>
    <col min="514" max="514" width="25.140625" style="348" customWidth="1"/>
    <col min="515" max="515" width="32.7109375" style="348" customWidth="1"/>
    <col min="516" max="516" width="17.5703125" style="348" customWidth="1"/>
    <col min="517" max="517" width="14.85546875" style="348" customWidth="1"/>
    <col min="518" max="518" width="24.5703125" style="348" customWidth="1"/>
    <col min="519" max="519" width="73.5703125" style="348" customWidth="1"/>
    <col min="520" max="520" width="35.140625" style="348" customWidth="1"/>
    <col min="521" max="521" width="10.5703125" style="348" customWidth="1"/>
    <col min="522" max="522" width="11.140625" style="348" customWidth="1"/>
    <col min="523" max="523" width="40.7109375" style="348" customWidth="1"/>
    <col min="524" max="524" width="38.140625" style="348" customWidth="1"/>
    <col min="525" max="525" width="31.7109375" style="348" customWidth="1"/>
    <col min="526" max="526" width="13.85546875" style="348" bestFit="1" customWidth="1"/>
    <col min="527" max="768" width="11.42578125" style="348"/>
    <col min="769" max="769" width="13.7109375" style="348" customWidth="1"/>
    <col min="770" max="770" width="25.140625" style="348" customWidth="1"/>
    <col min="771" max="771" width="32.7109375" style="348" customWidth="1"/>
    <col min="772" max="772" width="17.5703125" style="348" customWidth="1"/>
    <col min="773" max="773" width="14.85546875" style="348" customWidth="1"/>
    <col min="774" max="774" width="24.5703125" style="348" customWidth="1"/>
    <col min="775" max="775" width="73.5703125" style="348" customWidth="1"/>
    <col min="776" max="776" width="35.140625" style="348" customWidth="1"/>
    <col min="777" max="777" width="10.5703125" style="348" customWidth="1"/>
    <col min="778" max="778" width="11.140625" style="348" customWidth="1"/>
    <col min="779" max="779" width="40.7109375" style="348" customWidth="1"/>
    <col min="780" max="780" width="38.140625" style="348" customWidth="1"/>
    <col min="781" max="781" width="31.7109375" style="348" customWidth="1"/>
    <col min="782" max="782" width="13.85546875" style="348" bestFit="1" customWidth="1"/>
    <col min="783" max="1024" width="11.42578125" style="348"/>
    <col min="1025" max="1025" width="13.7109375" style="348" customWidth="1"/>
    <col min="1026" max="1026" width="25.140625" style="348" customWidth="1"/>
    <col min="1027" max="1027" width="32.7109375" style="348" customWidth="1"/>
    <col min="1028" max="1028" width="17.5703125" style="348" customWidth="1"/>
    <col min="1029" max="1029" width="14.85546875" style="348" customWidth="1"/>
    <col min="1030" max="1030" width="24.5703125" style="348" customWidth="1"/>
    <col min="1031" max="1031" width="73.5703125" style="348" customWidth="1"/>
    <col min="1032" max="1032" width="35.140625" style="348" customWidth="1"/>
    <col min="1033" max="1033" width="10.5703125" style="348" customWidth="1"/>
    <col min="1034" max="1034" width="11.140625" style="348" customWidth="1"/>
    <col min="1035" max="1035" width="40.7109375" style="348" customWidth="1"/>
    <col min="1036" max="1036" width="38.140625" style="348" customWidth="1"/>
    <col min="1037" max="1037" width="31.7109375" style="348" customWidth="1"/>
    <col min="1038" max="1038" width="13.85546875" style="348" bestFit="1" customWidth="1"/>
    <col min="1039" max="1280" width="11.42578125" style="348"/>
    <col min="1281" max="1281" width="13.7109375" style="348" customWidth="1"/>
    <col min="1282" max="1282" width="25.140625" style="348" customWidth="1"/>
    <col min="1283" max="1283" width="32.7109375" style="348" customWidth="1"/>
    <col min="1284" max="1284" width="17.5703125" style="348" customWidth="1"/>
    <col min="1285" max="1285" width="14.85546875" style="348" customWidth="1"/>
    <col min="1286" max="1286" width="24.5703125" style="348" customWidth="1"/>
    <col min="1287" max="1287" width="73.5703125" style="348" customWidth="1"/>
    <col min="1288" max="1288" width="35.140625" style="348" customWidth="1"/>
    <col min="1289" max="1289" width="10.5703125" style="348" customWidth="1"/>
    <col min="1290" max="1290" width="11.140625" style="348" customWidth="1"/>
    <col min="1291" max="1291" width="40.7109375" style="348" customWidth="1"/>
    <col min="1292" max="1292" width="38.140625" style="348" customWidth="1"/>
    <col min="1293" max="1293" width="31.7109375" style="348" customWidth="1"/>
    <col min="1294" max="1294" width="13.85546875" style="348" bestFit="1" customWidth="1"/>
    <col min="1295" max="1536" width="11.42578125" style="348"/>
    <col min="1537" max="1537" width="13.7109375" style="348" customWidth="1"/>
    <col min="1538" max="1538" width="25.140625" style="348" customWidth="1"/>
    <col min="1539" max="1539" width="32.7109375" style="348" customWidth="1"/>
    <col min="1540" max="1540" width="17.5703125" style="348" customWidth="1"/>
    <col min="1541" max="1541" width="14.85546875" style="348" customWidth="1"/>
    <col min="1542" max="1542" width="24.5703125" style="348" customWidth="1"/>
    <col min="1543" max="1543" width="73.5703125" style="348" customWidth="1"/>
    <col min="1544" max="1544" width="35.140625" style="348" customWidth="1"/>
    <col min="1545" max="1545" width="10.5703125" style="348" customWidth="1"/>
    <col min="1546" max="1546" width="11.140625" style="348" customWidth="1"/>
    <col min="1547" max="1547" width="40.7109375" style="348" customWidth="1"/>
    <col min="1548" max="1548" width="38.140625" style="348" customWidth="1"/>
    <col min="1549" max="1549" width="31.7109375" style="348" customWidth="1"/>
    <col min="1550" max="1550" width="13.85546875" style="348" bestFit="1" customWidth="1"/>
    <col min="1551" max="1792" width="11.42578125" style="348"/>
    <col min="1793" max="1793" width="13.7109375" style="348" customWidth="1"/>
    <col min="1794" max="1794" width="25.140625" style="348" customWidth="1"/>
    <col min="1795" max="1795" width="32.7109375" style="348" customWidth="1"/>
    <col min="1796" max="1796" width="17.5703125" style="348" customWidth="1"/>
    <col min="1797" max="1797" width="14.85546875" style="348" customWidth="1"/>
    <col min="1798" max="1798" width="24.5703125" style="348" customWidth="1"/>
    <col min="1799" max="1799" width="73.5703125" style="348" customWidth="1"/>
    <col min="1800" max="1800" width="35.140625" style="348" customWidth="1"/>
    <col min="1801" max="1801" width="10.5703125" style="348" customWidth="1"/>
    <col min="1802" max="1802" width="11.140625" style="348" customWidth="1"/>
    <col min="1803" max="1803" width="40.7109375" style="348" customWidth="1"/>
    <col min="1804" max="1804" width="38.140625" style="348" customWidth="1"/>
    <col min="1805" max="1805" width="31.7109375" style="348" customWidth="1"/>
    <col min="1806" max="1806" width="13.85546875" style="348" bestFit="1" customWidth="1"/>
    <col min="1807" max="2048" width="11.42578125" style="348"/>
    <col min="2049" max="2049" width="13.7109375" style="348" customWidth="1"/>
    <col min="2050" max="2050" width="25.140625" style="348" customWidth="1"/>
    <col min="2051" max="2051" width="32.7109375" style="348" customWidth="1"/>
    <col min="2052" max="2052" width="17.5703125" style="348" customWidth="1"/>
    <col min="2053" max="2053" width="14.85546875" style="348" customWidth="1"/>
    <col min="2054" max="2054" width="24.5703125" style="348" customWidth="1"/>
    <col min="2055" max="2055" width="73.5703125" style="348" customWidth="1"/>
    <col min="2056" max="2056" width="35.140625" style="348" customWidth="1"/>
    <col min="2057" max="2057" width="10.5703125" style="348" customWidth="1"/>
    <col min="2058" max="2058" width="11.140625" style="348" customWidth="1"/>
    <col min="2059" max="2059" width="40.7109375" style="348" customWidth="1"/>
    <col min="2060" max="2060" width="38.140625" style="348" customWidth="1"/>
    <col min="2061" max="2061" width="31.7109375" style="348" customWidth="1"/>
    <col min="2062" max="2062" width="13.85546875" style="348" bestFit="1" customWidth="1"/>
    <col min="2063" max="2304" width="11.42578125" style="348"/>
    <col min="2305" max="2305" width="13.7109375" style="348" customWidth="1"/>
    <col min="2306" max="2306" width="25.140625" style="348" customWidth="1"/>
    <col min="2307" max="2307" width="32.7109375" style="348" customWidth="1"/>
    <col min="2308" max="2308" width="17.5703125" style="348" customWidth="1"/>
    <col min="2309" max="2309" width="14.85546875" style="348" customWidth="1"/>
    <col min="2310" max="2310" width="24.5703125" style="348" customWidth="1"/>
    <col min="2311" max="2311" width="73.5703125" style="348" customWidth="1"/>
    <col min="2312" max="2312" width="35.140625" style="348" customWidth="1"/>
    <col min="2313" max="2313" width="10.5703125" style="348" customWidth="1"/>
    <col min="2314" max="2314" width="11.140625" style="348" customWidth="1"/>
    <col min="2315" max="2315" width="40.7109375" style="348" customWidth="1"/>
    <col min="2316" max="2316" width="38.140625" style="348" customWidth="1"/>
    <col min="2317" max="2317" width="31.7109375" style="348" customWidth="1"/>
    <col min="2318" max="2318" width="13.85546875" style="348" bestFit="1" customWidth="1"/>
    <col min="2319" max="2560" width="11.42578125" style="348"/>
    <col min="2561" max="2561" width="13.7109375" style="348" customWidth="1"/>
    <col min="2562" max="2562" width="25.140625" style="348" customWidth="1"/>
    <col min="2563" max="2563" width="32.7109375" style="348" customWidth="1"/>
    <col min="2564" max="2564" width="17.5703125" style="348" customWidth="1"/>
    <col min="2565" max="2565" width="14.85546875" style="348" customWidth="1"/>
    <col min="2566" max="2566" width="24.5703125" style="348" customWidth="1"/>
    <col min="2567" max="2567" width="73.5703125" style="348" customWidth="1"/>
    <col min="2568" max="2568" width="35.140625" style="348" customWidth="1"/>
    <col min="2569" max="2569" width="10.5703125" style="348" customWidth="1"/>
    <col min="2570" max="2570" width="11.140625" style="348" customWidth="1"/>
    <col min="2571" max="2571" width="40.7109375" style="348" customWidth="1"/>
    <col min="2572" max="2572" width="38.140625" style="348" customWidth="1"/>
    <col min="2573" max="2573" width="31.7109375" style="348" customWidth="1"/>
    <col min="2574" max="2574" width="13.85546875" style="348" bestFit="1" customWidth="1"/>
    <col min="2575" max="2816" width="11.42578125" style="348"/>
    <col min="2817" max="2817" width="13.7109375" style="348" customWidth="1"/>
    <col min="2818" max="2818" width="25.140625" style="348" customWidth="1"/>
    <col min="2819" max="2819" width="32.7109375" style="348" customWidth="1"/>
    <col min="2820" max="2820" width="17.5703125" style="348" customWidth="1"/>
    <col min="2821" max="2821" width="14.85546875" style="348" customWidth="1"/>
    <col min="2822" max="2822" width="24.5703125" style="348" customWidth="1"/>
    <col min="2823" max="2823" width="73.5703125" style="348" customWidth="1"/>
    <col min="2824" max="2824" width="35.140625" style="348" customWidth="1"/>
    <col min="2825" max="2825" width="10.5703125" style="348" customWidth="1"/>
    <col min="2826" max="2826" width="11.140625" style="348" customWidth="1"/>
    <col min="2827" max="2827" width="40.7109375" style="348" customWidth="1"/>
    <col min="2828" max="2828" width="38.140625" style="348" customWidth="1"/>
    <col min="2829" max="2829" width="31.7109375" style="348" customWidth="1"/>
    <col min="2830" max="2830" width="13.85546875" style="348" bestFit="1" customWidth="1"/>
    <col min="2831" max="3072" width="11.42578125" style="348"/>
    <col min="3073" max="3073" width="13.7109375" style="348" customWidth="1"/>
    <col min="3074" max="3074" width="25.140625" style="348" customWidth="1"/>
    <col min="3075" max="3075" width="32.7109375" style="348" customWidth="1"/>
    <col min="3076" max="3076" width="17.5703125" style="348" customWidth="1"/>
    <col min="3077" max="3077" width="14.85546875" style="348" customWidth="1"/>
    <col min="3078" max="3078" width="24.5703125" style="348" customWidth="1"/>
    <col min="3079" max="3079" width="73.5703125" style="348" customWidth="1"/>
    <col min="3080" max="3080" width="35.140625" style="348" customWidth="1"/>
    <col min="3081" max="3081" width="10.5703125" style="348" customWidth="1"/>
    <col min="3082" max="3082" width="11.140625" style="348" customWidth="1"/>
    <col min="3083" max="3083" width="40.7109375" style="348" customWidth="1"/>
    <col min="3084" max="3084" width="38.140625" style="348" customWidth="1"/>
    <col min="3085" max="3085" width="31.7109375" style="348" customWidth="1"/>
    <col min="3086" max="3086" width="13.85546875" style="348" bestFit="1" customWidth="1"/>
    <col min="3087" max="3328" width="11.42578125" style="348"/>
    <col min="3329" max="3329" width="13.7109375" style="348" customWidth="1"/>
    <col min="3330" max="3330" width="25.140625" style="348" customWidth="1"/>
    <col min="3331" max="3331" width="32.7109375" style="348" customWidth="1"/>
    <col min="3332" max="3332" width="17.5703125" style="348" customWidth="1"/>
    <col min="3333" max="3333" width="14.85546875" style="348" customWidth="1"/>
    <col min="3334" max="3334" width="24.5703125" style="348" customWidth="1"/>
    <col min="3335" max="3335" width="73.5703125" style="348" customWidth="1"/>
    <col min="3336" max="3336" width="35.140625" style="348" customWidth="1"/>
    <col min="3337" max="3337" width="10.5703125" style="348" customWidth="1"/>
    <col min="3338" max="3338" width="11.140625" style="348" customWidth="1"/>
    <col min="3339" max="3339" width="40.7109375" style="348" customWidth="1"/>
    <col min="3340" max="3340" width="38.140625" style="348" customWidth="1"/>
    <col min="3341" max="3341" width="31.7109375" style="348" customWidth="1"/>
    <col min="3342" max="3342" width="13.85546875" style="348" bestFit="1" customWidth="1"/>
    <col min="3343" max="3584" width="11.42578125" style="348"/>
    <col min="3585" max="3585" width="13.7109375" style="348" customWidth="1"/>
    <col min="3586" max="3586" width="25.140625" style="348" customWidth="1"/>
    <col min="3587" max="3587" width="32.7109375" style="348" customWidth="1"/>
    <col min="3588" max="3588" width="17.5703125" style="348" customWidth="1"/>
    <col min="3589" max="3589" width="14.85546875" style="348" customWidth="1"/>
    <col min="3590" max="3590" width="24.5703125" style="348" customWidth="1"/>
    <col min="3591" max="3591" width="73.5703125" style="348" customWidth="1"/>
    <col min="3592" max="3592" width="35.140625" style="348" customWidth="1"/>
    <col min="3593" max="3593" width="10.5703125" style="348" customWidth="1"/>
    <col min="3594" max="3594" width="11.140625" style="348" customWidth="1"/>
    <col min="3595" max="3595" width="40.7109375" style="348" customWidth="1"/>
    <col min="3596" max="3596" width="38.140625" style="348" customWidth="1"/>
    <col min="3597" max="3597" width="31.7109375" style="348" customWidth="1"/>
    <col min="3598" max="3598" width="13.85546875" style="348" bestFit="1" customWidth="1"/>
    <col min="3599" max="3840" width="11.42578125" style="348"/>
    <col min="3841" max="3841" width="13.7109375" style="348" customWidth="1"/>
    <col min="3842" max="3842" width="25.140625" style="348" customWidth="1"/>
    <col min="3843" max="3843" width="32.7109375" style="348" customWidth="1"/>
    <col min="3844" max="3844" width="17.5703125" style="348" customWidth="1"/>
    <col min="3845" max="3845" width="14.85546875" style="348" customWidth="1"/>
    <col min="3846" max="3846" width="24.5703125" style="348" customWidth="1"/>
    <col min="3847" max="3847" width="73.5703125" style="348" customWidth="1"/>
    <col min="3848" max="3848" width="35.140625" style="348" customWidth="1"/>
    <col min="3849" max="3849" width="10.5703125" style="348" customWidth="1"/>
    <col min="3850" max="3850" width="11.140625" style="348" customWidth="1"/>
    <col min="3851" max="3851" width="40.7109375" style="348" customWidth="1"/>
    <col min="3852" max="3852" width="38.140625" style="348" customWidth="1"/>
    <col min="3853" max="3853" width="31.7109375" style="348" customWidth="1"/>
    <col min="3854" max="3854" width="13.85546875" style="348" bestFit="1" customWidth="1"/>
    <col min="3855" max="4096" width="11.42578125" style="348"/>
    <col min="4097" max="4097" width="13.7109375" style="348" customWidth="1"/>
    <col min="4098" max="4098" width="25.140625" style="348" customWidth="1"/>
    <col min="4099" max="4099" width="32.7109375" style="348" customWidth="1"/>
    <col min="4100" max="4100" width="17.5703125" style="348" customWidth="1"/>
    <col min="4101" max="4101" width="14.85546875" style="348" customWidth="1"/>
    <col min="4102" max="4102" width="24.5703125" style="348" customWidth="1"/>
    <col min="4103" max="4103" width="73.5703125" style="348" customWidth="1"/>
    <col min="4104" max="4104" width="35.140625" style="348" customWidth="1"/>
    <col min="4105" max="4105" width="10.5703125" style="348" customWidth="1"/>
    <col min="4106" max="4106" width="11.140625" style="348" customWidth="1"/>
    <col min="4107" max="4107" width="40.7109375" style="348" customWidth="1"/>
    <col min="4108" max="4108" width="38.140625" style="348" customWidth="1"/>
    <col min="4109" max="4109" width="31.7109375" style="348" customWidth="1"/>
    <col min="4110" max="4110" width="13.85546875" style="348" bestFit="1" customWidth="1"/>
    <col min="4111" max="4352" width="11.42578125" style="348"/>
    <col min="4353" max="4353" width="13.7109375" style="348" customWidth="1"/>
    <col min="4354" max="4354" width="25.140625" style="348" customWidth="1"/>
    <col min="4355" max="4355" width="32.7109375" style="348" customWidth="1"/>
    <col min="4356" max="4356" width="17.5703125" style="348" customWidth="1"/>
    <col min="4357" max="4357" width="14.85546875" style="348" customWidth="1"/>
    <col min="4358" max="4358" width="24.5703125" style="348" customWidth="1"/>
    <col min="4359" max="4359" width="73.5703125" style="348" customWidth="1"/>
    <col min="4360" max="4360" width="35.140625" style="348" customWidth="1"/>
    <col min="4361" max="4361" width="10.5703125" style="348" customWidth="1"/>
    <col min="4362" max="4362" width="11.140625" style="348" customWidth="1"/>
    <col min="4363" max="4363" width="40.7109375" style="348" customWidth="1"/>
    <col min="4364" max="4364" width="38.140625" style="348" customWidth="1"/>
    <col min="4365" max="4365" width="31.7109375" style="348" customWidth="1"/>
    <col min="4366" max="4366" width="13.85546875" style="348" bestFit="1" customWidth="1"/>
    <col min="4367" max="4608" width="11.42578125" style="348"/>
    <col min="4609" max="4609" width="13.7109375" style="348" customWidth="1"/>
    <col min="4610" max="4610" width="25.140625" style="348" customWidth="1"/>
    <col min="4611" max="4611" width="32.7109375" style="348" customWidth="1"/>
    <col min="4612" max="4612" width="17.5703125" style="348" customWidth="1"/>
    <col min="4613" max="4613" width="14.85546875" style="348" customWidth="1"/>
    <col min="4614" max="4614" width="24.5703125" style="348" customWidth="1"/>
    <col min="4615" max="4615" width="73.5703125" style="348" customWidth="1"/>
    <col min="4616" max="4616" width="35.140625" style="348" customWidth="1"/>
    <col min="4617" max="4617" width="10.5703125" style="348" customWidth="1"/>
    <col min="4618" max="4618" width="11.140625" style="348" customWidth="1"/>
    <col min="4619" max="4619" width="40.7109375" style="348" customWidth="1"/>
    <col min="4620" max="4620" width="38.140625" style="348" customWidth="1"/>
    <col min="4621" max="4621" width="31.7109375" style="348" customWidth="1"/>
    <col min="4622" max="4622" width="13.85546875" style="348" bestFit="1" customWidth="1"/>
    <col min="4623" max="4864" width="11.42578125" style="348"/>
    <col min="4865" max="4865" width="13.7109375" style="348" customWidth="1"/>
    <col min="4866" max="4866" width="25.140625" style="348" customWidth="1"/>
    <col min="4867" max="4867" width="32.7109375" style="348" customWidth="1"/>
    <col min="4868" max="4868" width="17.5703125" style="348" customWidth="1"/>
    <col min="4869" max="4869" width="14.85546875" style="348" customWidth="1"/>
    <col min="4870" max="4870" width="24.5703125" style="348" customWidth="1"/>
    <col min="4871" max="4871" width="73.5703125" style="348" customWidth="1"/>
    <col min="4872" max="4872" width="35.140625" style="348" customWidth="1"/>
    <col min="4873" max="4873" width="10.5703125" style="348" customWidth="1"/>
    <col min="4874" max="4874" width="11.140625" style="348" customWidth="1"/>
    <col min="4875" max="4875" width="40.7109375" style="348" customWidth="1"/>
    <col min="4876" max="4876" width="38.140625" style="348" customWidth="1"/>
    <col min="4877" max="4877" width="31.7109375" style="348" customWidth="1"/>
    <col min="4878" max="4878" width="13.85546875" style="348" bestFit="1" customWidth="1"/>
    <col min="4879" max="5120" width="11.42578125" style="348"/>
    <col min="5121" max="5121" width="13.7109375" style="348" customWidth="1"/>
    <col min="5122" max="5122" width="25.140625" style="348" customWidth="1"/>
    <col min="5123" max="5123" width="32.7109375" style="348" customWidth="1"/>
    <col min="5124" max="5124" width="17.5703125" style="348" customWidth="1"/>
    <col min="5125" max="5125" width="14.85546875" style="348" customWidth="1"/>
    <col min="5126" max="5126" width="24.5703125" style="348" customWidth="1"/>
    <col min="5127" max="5127" width="73.5703125" style="348" customWidth="1"/>
    <col min="5128" max="5128" width="35.140625" style="348" customWidth="1"/>
    <col min="5129" max="5129" width="10.5703125" style="348" customWidth="1"/>
    <col min="5130" max="5130" width="11.140625" style="348" customWidth="1"/>
    <col min="5131" max="5131" width="40.7109375" style="348" customWidth="1"/>
    <col min="5132" max="5132" width="38.140625" style="348" customWidth="1"/>
    <col min="5133" max="5133" width="31.7109375" style="348" customWidth="1"/>
    <col min="5134" max="5134" width="13.85546875" style="348" bestFit="1" customWidth="1"/>
    <col min="5135" max="5376" width="11.42578125" style="348"/>
    <col min="5377" max="5377" width="13.7109375" style="348" customWidth="1"/>
    <col min="5378" max="5378" width="25.140625" style="348" customWidth="1"/>
    <col min="5379" max="5379" width="32.7109375" style="348" customWidth="1"/>
    <col min="5380" max="5380" width="17.5703125" style="348" customWidth="1"/>
    <col min="5381" max="5381" width="14.85546875" style="348" customWidth="1"/>
    <col min="5382" max="5382" width="24.5703125" style="348" customWidth="1"/>
    <col min="5383" max="5383" width="73.5703125" style="348" customWidth="1"/>
    <col min="5384" max="5384" width="35.140625" style="348" customWidth="1"/>
    <col min="5385" max="5385" width="10.5703125" style="348" customWidth="1"/>
    <col min="5386" max="5386" width="11.140625" style="348" customWidth="1"/>
    <col min="5387" max="5387" width="40.7109375" style="348" customWidth="1"/>
    <col min="5388" max="5388" width="38.140625" style="348" customWidth="1"/>
    <col min="5389" max="5389" width="31.7109375" style="348" customWidth="1"/>
    <col min="5390" max="5390" width="13.85546875" style="348" bestFit="1" customWidth="1"/>
    <col min="5391" max="5632" width="11.42578125" style="348"/>
    <col min="5633" max="5633" width="13.7109375" style="348" customWidth="1"/>
    <col min="5634" max="5634" width="25.140625" style="348" customWidth="1"/>
    <col min="5635" max="5635" width="32.7109375" style="348" customWidth="1"/>
    <col min="5636" max="5636" width="17.5703125" style="348" customWidth="1"/>
    <col min="5637" max="5637" width="14.85546875" style="348" customWidth="1"/>
    <col min="5638" max="5638" width="24.5703125" style="348" customWidth="1"/>
    <col min="5639" max="5639" width="73.5703125" style="348" customWidth="1"/>
    <col min="5640" max="5640" width="35.140625" style="348" customWidth="1"/>
    <col min="5641" max="5641" width="10.5703125" style="348" customWidth="1"/>
    <col min="5642" max="5642" width="11.140625" style="348" customWidth="1"/>
    <col min="5643" max="5643" width="40.7109375" style="348" customWidth="1"/>
    <col min="5644" max="5644" width="38.140625" style="348" customWidth="1"/>
    <col min="5645" max="5645" width="31.7109375" style="348" customWidth="1"/>
    <col min="5646" max="5646" width="13.85546875" style="348" bestFit="1" customWidth="1"/>
    <col min="5647" max="5888" width="11.42578125" style="348"/>
    <col min="5889" max="5889" width="13.7109375" style="348" customWidth="1"/>
    <col min="5890" max="5890" width="25.140625" style="348" customWidth="1"/>
    <col min="5891" max="5891" width="32.7109375" style="348" customWidth="1"/>
    <col min="5892" max="5892" width="17.5703125" style="348" customWidth="1"/>
    <col min="5893" max="5893" width="14.85546875" style="348" customWidth="1"/>
    <col min="5894" max="5894" width="24.5703125" style="348" customWidth="1"/>
    <col min="5895" max="5895" width="73.5703125" style="348" customWidth="1"/>
    <col min="5896" max="5896" width="35.140625" style="348" customWidth="1"/>
    <col min="5897" max="5897" width="10.5703125" style="348" customWidth="1"/>
    <col min="5898" max="5898" width="11.140625" style="348" customWidth="1"/>
    <col min="5899" max="5899" width="40.7109375" style="348" customWidth="1"/>
    <col min="5900" max="5900" width="38.140625" style="348" customWidth="1"/>
    <col min="5901" max="5901" width="31.7109375" style="348" customWidth="1"/>
    <col min="5902" max="5902" width="13.85546875" style="348" bestFit="1" customWidth="1"/>
    <col min="5903" max="6144" width="11.42578125" style="348"/>
    <col min="6145" max="6145" width="13.7109375" style="348" customWidth="1"/>
    <col min="6146" max="6146" width="25.140625" style="348" customWidth="1"/>
    <col min="6147" max="6147" width="32.7109375" style="348" customWidth="1"/>
    <col min="6148" max="6148" width="17.5703125" style="348" customWidth="1"/>
    <col min="6149" max="6149" width="14.85546875" style="348" customWidth="1"/>
    <col min="6150" max="6150" width="24.5703125" style="348" customWidth="1"/>
    <col min="6151" max="6151" width="73.5703125" style="348" customWidth="1"/>
    <col min="6152" max="6152" width="35.140625" style="348" customWidth="1"/>
    <col min="6153" max="6153" width="10.5703125" style="348" customWidth="1"/>
    <col min="6154" max="6154" width="11.140625" style="348" customWidth="1"/>
    <col min="6155" max="6155" width="40.7109375" style="348" customWidth="1"/>
    <col min="6156" max="6156" width="38.140625" style="348" customWidth="1"/>
    <col min="6157" max="6157" width="31.7109375" style="348" customWidth="1"/>
    <col min="6158" max="6158" width="13.85546875" style="348" bestFit="1" customWidth="1"/>
    <col min="6159" max="6400" width="11.42578125" style="348"/>
    <col min="6401" max="6401" width="13.7109375" style="348" customWidth="1"/>
    <col min="6402" max="6402" width="25.140625" style="348" customWidth="1"/>
    <col min="6403" max="6403" width="32.7109375" style="348" customWidth="1"/>
    <col min="6404" max="6404" width="17.5703125" style="348" customWidth="1"/>
    <col min="6405" max="6405" width="14.85546875" style="348" customWidth="1"/>
    <col min="6406" max="6406" width="24.5703125" style="348" customWidth="1"/>
    <col min="6407" max="6407" width="73.5703125" style="348" customWidth="1"/>
    <col min="6408" max="6408" width="35.140625" style="348" customWidth="1"/>
    <col min="6409" max="6409" width="10.5703125" style="348" customWidth="1"/>
    <col min="6410" max="6410" width="11.140625" style="348" customWidth="1"/>
    <col min="6411" max="6411" width="40.7109375" style="348" customWidth="1"/>
    <col min="6412" max="6412" width="38.140625" style="348" customWidth="1"/>
    <col min="6413" max="6413" width="31.7109375" style="348" customWidth="1"/>
    <col min="6414" max="6414" width="13.85546875" style="348" bestFit="1" customWidth="1"/>
    <col min="6415" max="6656" width="11.42578125" style="348"/>
    <col min="6657" max="6657" width="13.7109375" style="348" customWidth="1"/>
    <col min="6658" max="6658" width="25.140625" style="348" customWidth="1"/>
    <col min="6659" max="6659" width="32.7109375" style="348" customWidth="1"/>
    <col min="6660" max="6660" width="17.5703125" style="348" customWidth="1"/>
    <col min="6661" max="6661" width="14.85546875" style="348" customWidth="1"/>
    <col min="6662" max="6662" width="24.5703125" style="348" customWidth="1"/>
    <col min="6663" max="6663" width="73.5703125" style="348" customWidth="1"/>
    <col min="6664" max="6664" width="35.140625" style="348" customWidth="1"/>
    <col min="6665" max="6665" width="10.5703125" style="348" customWidth="1"/>
    <col min="6666" max="6666" width="11.140625" style="348" customWidth="1"/>
    <col min="6667" max="6667" width="40.7109375" style="348" customWidth="1"/>
    <col min="6668" max="6668" width="38.140625" style="348" customWidth="1"/>
    <col min="6669" max="6669" width="31.7109375" style="348" customWidth="1"/>
    <col min="6670" max="6670" width="13.85546875" style="348" bestFit="1" customWidth="1"/>
    <col min="6671" max="6912" width="11.42578125" style="348"/>
    <col min="6913" max="6913" width="13.7109375" style="348" customWidth="1"/>
    <col min="6914" max="6914" width="25.140625" style="348" customWidth="1"/>
    <col min="6915" max="6915" width="32.7109375" style="348" customWidth="1"/>
    <col min="6916" max="6916" width="17.5703125" style="348" customWidth="1"/>
    <col min="6917" max="6917" width="14.85546875" style="348" customWidth="1"/>
    <col min="6918" max="6918" width="24.5703125" style="348" customWidth="1"/>
    <col min="6919" max="6919" width="73.5703125" style="348" customWidth="1"/>
    <col min="6920" max="6920" width="35.140625" style="348" customWidth="1"/>
    <col min="6921" max="6921" width="10.5703125" style="348" customWidth="1"/>
    <col min="6922" max="6922" width="11.140625" style="348" customWidth="1"/>
    <col min="6923" max="6923" width="40.7109375" style="348" customWidth="1"/>
    <col min="6924" max="6924" width="38.140625" style="348" customWidth="1"/>
    <col min="6925" max="6925" width="31.7109375" style="348" customWidth="1"/>
    <col min="6926" max="6926" width="13.85546875" style="348" bestFit="1" customWidth="1"/>
    <col min="6927" max="7168" width="11.42578125" style="348"/>
    <col min="7169" max="7169" width="13.7109375" style="348" customWidth="1"/>
    <col min="7170" max="7170" width="25.140625" style="348" customWidth="1"/>
    <col min="7171" max="7171" width="32.7109375" style="348" customWidth="1"/>
    <col min="7172" max="7172" width="17.5703125" style="348" customWidth="1"/>
    <col min="7173" max="7173" width="14.85546875" style="348" customWidth="1"/>
    <col min="7174" max="7174" width="24.5703125" style="348" customWidth="1"/>
    <col min="7175" max="7175" width="73.5703125" style="348" customWidth="1"/>
    <col min="7176" max="7176" width="35.140625" style="348" customWidth="1"/>
    <col min="7177" max="7177" width="10.5703125" style="348" customWidth="1"/>
    <col min="7178" max="7178" width="11.140625" style="348" customWidth="1"/>
    <col min="7179" max="7179" width="40.7109375" style="348" customWidth="1"/>
    <col min="7180" max="7180" width="38.140625" style="348" customWidth="1"/>
    <col min="7181" max="7181" width="31.7109375" style="348" customWidth="1"/>
    <col min="7182" max="7182" width="13.85546875" style="348" bestFit="1" customWidth="1"/>
    <col min="7183" max="7424" width="11.42578125" style="348"/>
    <col min="7425" max="7425" width="13.7109375" style="348" customWidth="1"/>
    <col min="7426" max="7426" width="25.140625" style="348" customWidth="1"/>
    <col min="7427" max="7427" width="32.7109375" style="348" customWidth="1"/>
    <col min="7428" max="7428" width="17.5703125" style="348" customWidth="1"/>
    <col min="7429" max="7429" width="14.85546875" style="348" customWidth="1"/>
    <col min="7430" max="7430" width="24.5703125" style="348" customWidth="1"/>
    <col min="7431" max="7431" width="73.5703125" style="348" customWidth="1"/>
    <col min="7432" max="7432" width="35.140625" style="348" customWidth="1"/>
    <col min="7433" max="7433" width="10.5703125" style="348" customWidth="1"/>
    <col min="7434" max="7434" width="11.140625" style="348" customWidth="1"/>
    <col min="7435" max="7435" width="40.7109375" style="348" customWidth="1"/>
    <col min="7436" max="7436" width="38.140625" style="348" customWidth="1"/>
    <col min="7437" max="7437" width="31.7109375" style="348" customWidth="1"/>
    <col min="7438" max="7438" width="13.85546875" style="348" bestFit="1" customWidth="1"/>
    <col min="7439" max="7680" width="11.42578125" style="348"/>
    <col min="7681" max="7681" width="13.7109375" style="348" customWidth="1"/>
    <col min="7682" max="7682" width="25.140625" style="348" customWidth="1"/>
    <col min="7683" max="7683" width="32.7109375" style="348" customWidth="1"/>
    <col min="7684" max="7684" width="17.5703125" style="348" customWidth="1"/>
    <col min="7685" max="7685" width="14.85546875" style="348" customWidth="1"/>
    <col min="7686" max="7686" width="24.5703125" style="348" customWidth="1"/>
    <col min="7687" max="7687" width="73.5703125" style="348" customWidth="1"/>
    <col min="7688" max="7688" width="35.140625" style="348" customWidth="1"/>
    <col min="7689" max="7689" width="10.5703125" style="348" customWidth="1"/>
    <col min="7690" max="7690" width="11.140625" style="348" customWidth="1"/>
    <col min="7691" max="7691" width="40.7109375" style="348" customWidth="1"/>
    <col min="7692" max="7692" width="38.140625" style="348" customWidth="1"/>
    <col min="7693" max="7693" width="31.7109375" style="348" customWidth="1"/>
    <col min="7694" max="7694" width="13.85546875" style="348" bestFit="1" customWidth="1"/>
    <col min="7695" max="7936" width="11.42578125" style="348"/>
    <col min="7937" max="7937" width="13.7109375" style="348" customWidth="1"/>
    <col min="7938" max="7938" width="25.140625" style="348" customWidth="1"/>
    <col min="7939" max="7939" width="32.7109375" style="348" customWidth="1"/>
    <col min="7940" max="7940" width="17.5703125" style="348" customWidth="1"/>
    <col min="7941" max="7941" width="14.85546875" style="348" customWidth="1"/>
    <col min="7942" max="7942" width="24.5703125" style="348" customWidth="1"/>
    <col min="7943" max="7943" width="73.5703125" style="348" customWidth="1"/>
    <col min="7944" max="7944" width="35.140625" style="348" customWidth="1"/>
    <col min="7945" max="7945" width="10.5703125" style="348" customWidth="1"/>
    <col min="7946" max="7946" width="11.140625" style="348" customWidth="1"/>
    <col min="7947" max="7947" width="40.7109375" style="348" customWidth="1"/>
    <col min="7948" max="7948" width="38.140625" style="348" customWidth="1"/>
    <col min="7949" max="7949" width="31.7109375" style="348" customWidth="1"/>
    <col min="7950" max="7950" width="13.85546875" style="348" bestFit="1" customWidth="1"/>
    <col min="7951" max="8192" width="11.42578125" style="348"/>
    <col min="8193" max="8193" width="13.7109375" style="348" customWidth="1"/>
    <col min="8194" max="8194" width="25.140625" style="348" customWidth="1"/>
    <col min="8195" max="8195" width="32.7109375" style="348" customWidth="1"/>
    <col min="8196" max="8196" width="17.5703125" style="348" customWidth="1"/>
    <col min="8197" max="8197" width="14.85546875" style="348" customWidth="1"/>
    <col min="8198" max="8198" width="24.5703125" style="348" customWidth="1"/>
    <col min="8199" max="8199" width="73.5703125" style="348" customWidth="1"/>
    <col min="8200" max="8200" width="35.140625" style="348" customWidth="1"/>
    <col min="8201" max="8201" width="10.5703125" style="348" customWidth="1"/>
    <col min="8202" max="8202" width="11.140625" style="348" customWidth="1"/>
    <col min="8203" max="8203" width="40.7109375" style="348" customWidth="1"/>
    <col min="8204" max="8204" width="38.140625" style="348" customWidth="1"/>
    <col min="8205" max="8205" width="31.7109375" style="348" customWidth="1"/>
    <col min="8206" max="8206" width="13.85546875" style="348" bestFit="1" customWidth="1"/>
    <col min="8207" max="8448" width="11.42578125" style="348"/>
    <col min="8449" max="8449" width="13.7109375" style="348" customWidth="1"/>
    <col min="8450" max="8450" width="25.140625" style="348" customWidth="1"/>
    <col min="8451" max="8451" width="32.7109375" style="348" customWidth="1"/>
    <col min="8452" max="8452" width="17.5703125" style="348" customWidth="1"/>
    <col min="8453" max="8453" width="14.85546875" style="348" customWidth="1"/>
    <col min="8454" max="8454" width="24.5703125" style="348" customWidth="1"/>
    <col min="8455" max="8455" width="73.5703125" style="348" customWidth="1"/>
    <col min="8456" max="8456" width="35.140625" style="348" customWidth="1"/>
    <col min="8457" max="8457" width="10.5703125" style="348" customWidth="1"/>
    <col min="8458" max="8458" width="11.140625" style="348" customWidth="1"/>
    <col min="8459" max="8459" width="40.7109375" style="348" customWidth="1"/>
    <col min="8460" max="8460" width="38.140625" style="348" customWidth="1"/>
    <col min="8461" max="8461" width="31.7109375" style="348" customWidth="1"/>
    <col min="8462" max="8462" width="13.85546875" style="348" bestFit="1" customWidth="1"/>
    <col min="8463" max="8704" width="11.42578125" style="348"/>
    <col min="8705" max="8705" width="13.7109375" style="348" customWidth="1"/>
    <col min="8706" max="8706" width="25.140625" style="348" customWidth="1"/>
    <col min="8707" max="8707" width="32.7109375" style="348" customWidth="1"/>
    <col min="8708" max="8708" width="17.5703125" style="348" customWidth="1"/>
    <col min="8709" max="8709" width="14.85546875" style="348" customWidth="1"/>
    <col min="8710" max="8710" width="24.5703125" style="348" customWidth="1"/>
    <col min="8711" max="8711" width="73.5703125" style="348" customWidth="1"/>
    <col min="8712" max="8712" width="35.140625" style="348" customWidth="1"/>
    <col min="8713" max="8713" width="10.5703125" style="348" customWidth="1"/>
    <col min="8714" max="8714" width="11.140625" style="348" customWidth="1"/>
    <col min="8715" max="8715" width="40.7109375" style="348" customWidth="1"/>
    <col min="8716" max="8716" width="38.140625" style="348" customWidth="1"/>
    <col min="8717" max="8717" width="31.7109375" style="348" customWidth="1"/>
    <col min="8718" max="8718" width="13.85546875" style="348" bestFit="1" customWidth="1"/>
    <col min="8719" max="8960" width="11.42578125" style="348"/>
    <col min="8961" max="8961" width="13.7109375" style="348" customWidth="1"/>
    <col min="8962" max="8962" width="25.140625" style="348" customWidth="1"/>
    <col min="8963" max="8963" width="32.7109375" style="348" customWidth="1"/>
    <col min="8964" max="8964" width="17.5703125" style="348" customWidth="1"/>
    <col min="8965" max="8965" width="14.85546875" style="348" customWidth="1"/>
    <col min="8966" max="8966" width="24.5703125" style="348" customWidth="1"/>
    <col min="8967" max="8967" width="73.5703125" style="348" customWidth="1"/>
    <col min="8968" max="8968" width="35.140625" style="348" customWidth="1"/>
    <col min="8969" max="8969" width="10.5703125" style="348" customWidth="1"/>
    <col min="8970" max="8970" width="11.140625" style="348" customWidth="1"/>
    <col min="8971" max="8971" width="40.7109375" style="348" customWidth="1"/>
    <col min="8972" max="8972" width="38.140625" style="348" customWidth="1"/>
    <col min="8973" max="8973" width="31.7109375" style="348" customWidth="1"/>
    <col min="8974" max="8974" width="13.85546875" style="348" bestFit="1" customWidth="1"/>
    <col min="8975" max="9216" width="11.42578125" style="348"/>
    <col min="9217" max="9217" width="13.7109375" style="348" customWidth="1"/>
    <col min="9218" max="9218" width="25.140625" style="348" customWidth="1"/>
    <col min="9219" max="9219" width="32.7109375" style="348" customWidth="1"/>
    <col min="9220" max="9220" width="17.5703125" style="348" customWidth="1"/>
    <col min="9221" max="9221" width="14.85546875" style="348" customWidth="1"/>
    <col min="9222" max="9222" width="24.5703125" style="348" customWidth="1"/>
    <col min="9223" max="9223" width="73.5703125" style="348" customWidth="1"/>
    <col min="9224" max="9224" width="35.140625" style="348" customWidth="1"/>
    <col min="9225" max="9225" width="10.5703125" style="348" customWidth="1"/>
    <col min="9226" max="9226" width="11.140625" style="348" customWidth="1"/>
    <col min="9227" max="9227" width="40.7109375" style="348" customWidth="1"/>
    <col min="9228" max="9228" width="38.140625" style="348" customWidth="1"/>
    <col min="9229" max="9229" width="31.7109375" style="348" customWidth="1"/>
    <col min="9230" max="9230" width="13.85546875" style="348" bestFit="1" customWidth="1"/>
    <col min="9231" max="9472" width="11.42578125" style="348"/>
    <col min="9473" max="9473" width="13.7109375" style="348" customWidth="1"/>
    <col min="9474" max="9474" width="25.140625" style="348" customWidth="1"/>
    <col min="9475" max="9475" width="32.7109375" style="348" customWidth="1"/>
    <col min="9476" max="9476" width="17.5703125" style="348" customWidth="1"/>
    <col min="9477" max="9477" width="14.85546875" style="348" customWidth="1"/>
    <col min="9478" max="9478" width="24.5703125" style="348" customWidth="1"/>
    <col min="9479" max="9479" width="73.5703125" style="348" customWidth="1"/>
    <col min="9480" max="9480" width="35.140625" style="348" customWidth="1"/>
    <col min="9481" max="9481" width="10.5703125" style="348" customWidth="1"/>
    <col min="9482" max="9482" width="11.140625" style="348" customWidth="1"/>
    <col min="9483" max="9483" width="40.7109375" style="348" customWidth="1"/>
    <col min="9484" max="9484" width="38.140625" style="348" customWidth="1"/>
    <col min="9485" max="9485" width="31.7109375" style="348" customWidth="1"/>
    <col min="9486" max="9486" width="13.85546875" style="348" bestFit="1" customWidth="1"/>
    <col min="9487" max="9728" width="11.42578125" style="348"/>
    <col min="9729" max="9729" width="13.7109375" style="348" customWidth="1"/>
    <col min="9730" max="9730" width="25.140625" style="348" customWidth="1"/>
    <col min="9731" max="9731" width="32.7109375" style="348" customWidth="1"/>
    <col min="9732" max="9732" width="17.5703125" style="348" customWidth="1"/>
    <col min="9733" max="9733" width="14.85546875" style="348" customWidth="1"/>
    <col min="9734" max="9734" width="24.5703125" style="348" customWidth="1"/>
    <col min="9735" max="9735" width="73.5703125" style="348" customWidth="1"/>
    <col min="9736" max="9736" width="35.140625" style="348" customWidth="1"/>
    <col min="9737" max="9737" width="10.5703125" style="348" customWidth="1"/>
    <col min="9738" max="9738" width="11.140625" style="348" customWidth="1"/>
    <col min="9739" max="9739" width="40.7109375" style="348" customWidth="1"/>
    <col min="9740" max="9740" width="38.140625" style="348" customWidth="1"/>
    <col min="9741" max="9741" width="31.7109375" style="348" customWidth="1"/>
    <col min="9742" max="9742" width="13.85546875" style="348" bestFit="1" customWidth="1"/>
    <col min="9743" max="9984" width="11.42578125" style="348"/>
    <col min="9985" max="9985" width="13.7109375" style="348" customWidth="1"/>
    <col min="9986" max="9986" width="25.140625" style="348" customWidth="1"/>
    <col min="9987" max="9987" width="32.7109375" style="348" customWidth="1"/>
    <col min="9988" max="9988" width="17.5703125" style="348" customWidth="1"/>
    <col min="9989" max="9989" width="14.85546875" style="348" customWidth="1"/>
    <col min="9990" max="9990" width="24.5703125" style="348" customWidth="1"/>
    <col min="9991" max="9991" width="73.5703125" style="348" customWidth="1"/>
    <col min="9992" max="9992" width="35.140625" style="348" customWidth="1"/>
    <col min="9993" max="9993" width="10.5703125" style="348" customWidth="1"/>
    <col min="9994" max="9994" width="11.140625" style="348" customWidth="1"/>
    <col min="9995" max="9995" width="40.7109375" style="348" customWidth="1"/>
    <col min="9996" max="9996" width="38.140625" style="348" customWidth="1"/>
    <col min="9997" max="9997" width="31.7109375" style="348" customWidth="1"/>
    <col min="9998" max="9998" width="13.85546875" style="348" bestFit="1" customWidth="1"/>
    <col min="9999" max="10240" width="11.42578125" style="348"/>
    <col min="10241" max="10241" width="13.7109375" style="348" customWidth="1"/>
    <col min="10242" max="10242" width="25.140625" style="348" customWidth="1"/>
    <col min="10243" max="10243" width="32.7109375" style="348" customWidth="1"/>
    <col min="10244" max="10244" width="17.5703125" style="348" customWidth="1"/>
    <col min="10245" max="10245" width="14.85546875" style="348" customWidth="1"/>
    <col min="10246" max="10246" width="24.5703125" style="348" customWidth="1"/>
    <col min="10247" max="10247" width="73.5703125" style="348" customWidth="1"/>
    <col min="10248" max="10248" width="35.140625" style="348" customWidth="1"/>
    <col min="10249" max="10249" width="10.5703125" style="348" customWidth="1"/>
    <col min="10250" max="10250" width="11.140625" style="348" customWidth="1"/>
    <col min="10251" max="10251" width="40.7109375" style="348" customWidth="1"/>
    <col min="10252" max="10252" width="38.140625" style="348" customWidth="1"/>
    <col min="10253" max="10253" width="31.7109375" style="348" customWidth="1"/>
    <col min="10254" max="10254" width="13.85546875" style="348" bestFit="1" customWidth="1"/>
    <col min="10255" max="10496" width="11.42578125" style="348"/>
    <col min="10497" max="10497" width="13.7109375" style="348" customWidth="1"/>
    <col min="10498" max="10498" width="25.140625" style="348" customWidth="1"/>
    <col min="10499" max="10499" width="32.7109375" style="348" customWidth="1"/>
    <col min="10500" max="10500" width="17.5703125" style="348" customWidth="1"/>
    <col min="10501" max="10501" width="14.85546875" style="348" customWidth="1"/>
    <col min="10502" max="10502" width="24.5703125" style="348" customWidth="1"/>
    <col min="10503" max="10503" width="73.5703125" style="348" customWidth="1"/>
    <col min="10504" max="10504" width="35.140625" style="348" customWidth="1"/>
    <col min="10505" max="10505" width="10.5703125" style="348" customWidth="1"/>
    <col min="10506" max="10506" width="11.140625" style="348" customWidth="1"/>
    <col min="10507" max="10507" width="40.7109375" style="348" customWidth="1"/>
    <col min="10508" max="10508" width="38.140625" style="348" customWidth="1"/>
    <col min="10509" max="10509" width="31.7109375" style="348" customWidth="1"/>
    <col min="10510" max="10510" width="13.85546875" style="348" bestFit="1" customWidth="1"/>
    <col min="10511" max="10752" width="11.42578125" style="348"/>
    <col min="10753" max="10753" width="13.7109375" style="348" customWidth="1"/>
    <col min="10754" max="10754" width="25.140625" style="348" customWidth="1"/>
    <col min="10755" max="10755" width="32.7109375" style="348" customWidth="1"/>
    <col min="10756" max="10756" width="17.5703125" style="348" customWidth="1"/>
    <col min="10757" max="10757" width="14.85546875" style="348" customWidth="1"/>
    <col min="10758" max="10758" width="24.5703125" style="348" customWidth="1"/>
    <col min="10759" max="10759" width="73.5703125" style="348" customWidth="1"/>
    <col min="10760" max="10760" width="35.140625" style="348" customWidth="1"/>
    <col min="10761" max="10761" width="10.5703125" style="348" customWidth="1"/>
    <col min="10762" max="10762" width="11.140625" style="348" customWidth="1"/>
    <col min="10763" max="10763" width="40.7109375" style="348" customWidth="1"/>
    <col min="10764" max="10764" width="38.140625" style="348" customWidth="1"/>
    <col min="10765" max="10765" width="31.7109375" style="348" customWidth="1"/>
    <col min="10766" max="10766" width="13.85546875" style="348" bestFit="1" customWidth="1"/>
    <col min="10767" max="11008" width="11.42578125" style="348"/>
    <col min="11009" max="11009" width="13.7109375" style="348" customWidth="1"/>
    <col min="11010" max="11010" width="25.140625" style="348" customWidth="1"/>
    <col min="11011" max="11011" width="32.7109375" style="348" customWidth="1"/>
    <col min="11012" max="11012" width="17.5703125" style="348" customWidth="1"/>
    <col min="11013" max="11013" width="14.85546875" style="348" customWidth="1"/>
    <col min="11014" max="11014" width="24.5703125" style="348" customWidth="1"/>
    <col min="11015" max="11015" width="73.5703125" style="348" customWidth="1"/>
    <col min="11016" max="11016" width="35.140625" style="348" customWidth="1"/>
    <col min="11017" max="11017" width="10.5703125" style="348" customWidth="1"/>
    <col min="11018" max="11018" width="11.140625" style="348" customWidth="1"/>
    <col min="11019" max="11019" width="40.7109375" style="348" customWidth="1"/>
    <col min="11020" max="11020" width="38.140625" style="348" customWidth="1"/>
    <col min="11021" max="11021" width="31.7109375" style="348" customWidth="1"/>
    <col min="11022" max="11022" width="13.85546875" style="348" bestFit="1" customWidth="1"/>
    <col min="11023" max="11264" width="11.42578125" style="348"/>
    <col min="11265" max="11265" width="13.7109375" style="348" customWidth="1"/>
    <col min="11266" max="11266" width="25.140625" style="348" customWidth="1"/>
    <col min="11267" max="11267" width="32.7109375" style="348" customWidth="1"/>
    <col min="11268" max="11268" width="17.5703125" style="348" customWidth="1"/>
    <col min="11269" max="11269" width="14.85546875" style="348" customWidth="1"/>
    <col min="11270" max="11270" width="24.5703125" style="348" customWidth="1"/>
    <col min="11271" max="11271" width="73.5703125" style="348" customWidth="1"/>
    <col min="11272" max="11272" width="35.140625" style="348" customWidth="1"/>
    <col min="11273" max="11273" width="10.5703125" style="348" customWidth="1"/>
    <col min="11274" max="11274" width="11.140625" style="348" customWidth="1"/>
    <col min="11275" max="11275" width="40.7109375" style="348" customWidth="1"/>
    <col min="11276" max="11276" width="38.140625" style="348" customWidth="1"/>
    <col min="11277" max="11277" width="31.7109375" style="348" customWidth="1"/>
    <col min="11278" max="11278" width="13.85546875" style="348" bestFit="1" customWidth="1"/>
    <col min="11279" max="11520" width="11.42578125" style="348"/>
    <col min="11521" max="11521" width="13.7109375" style="348" customWidth="1"/>
    <col min="11522" max="11522" width="25.140625" style="348" customWidth="1"/>
    <col min="11523" max="11523" width="32.7109375" style="348" customWidth="1"/>
    <col min="11524" max="11524" width="17.5703125" style="348" customWidth="1"/>
    <col min="11525" max="11525" width="14.85546875" style="348" customWidth="1"/>
    <col min="11526" max="11526" width="24.5703125" style="348" customWidth="1"/>
    <col min="11527" max="11527" width="73.5703125" style="348" customWidth="1"/>
    <col min="11528" max="11528" width="35.140625" style="348" customWidth="1"/>
    <col min="11529" max="11529" width="10.5703125" style="348" customWidth="1"/>
    <col min="11530" max="11530" width="11.140625" style="348" customWidth="1"/>
    <col min="11531" max="11531" width="40.7109375" style="348" customWidth="1"/>
    <col min="11532" max="11532" width="38.140625" style="348" customWidth="1"/>
    <col min="11533" max="11533" width="31.7109375" style="348" customWidth="1"/>
    <col min="11534" max="11534" width="13.85546875" style="348" bestFit="1" customWidth="1"/>
    <col min="11535" max="11776" width="11.42578125" style="348"/>
    <col min="11777" max="11777" width="13.7109375" style="348" customWidth="1"/>
    <col min="11778" max="11778" width="25.140625" style="348" customWidth="1"/>
    <col min="11779" max="11779" width="32.7109375" style="348" customWidth="1"/>
    <col min="11780" max="11780" width="17.5703125" style="348" customWidth="1"/>
    <col min="11781" max="11781" width="14.85546875" style="348" customWidth="1"/>
    <col min="11782" max="11782" width="24.5703125" style="348" customWidth="1"/>
    <col min="11783" max="11783" width="73.5703125" style="348" customWidth="1"/>
    <col min="11784" max="11784" width="35.140625" style="348" customWidth="1"/>
    <col min="11785" max="11785" width="10.5703125" style="348" customWidth="1"/>
    <col min="11786" max="11786" width="11.140625" style="348" customWidth="1"/>
    <col min="11787" max="11787" width="40.7109375" style="348" customWidth="1"/>
    <col min="11788" max="11788" width="38.140625" style="348" customWidth="1"/>
    <col min="11789" max="11789" width="31.7109375" style="348" customWidth="1"/>
    <col min="11790" max="11790" width="13.85546875" style="348" bestFit="1" customWidth="1"/>
    <col min="11791" max="12032" width="11.42578125" style="348"/>
    <col min="12033" max="12033" width="13.7109375" style="348" customWidth="1"/>
    <col min="12034" max="12034" width="25.140625" style="348" customWidth="1"/>
    <col min="12035" max="12035" width="32.7109375" style="348" customWidth="1"/>
    <col min="12036" max="12036" width="17.5703125" style="348" customWidth="1"/>
    <col min="12037" max="12037" width="14.85546875" style="348" customWidth="1"/>
    <col min="12038" max="12038" width="24.5703125" style="348" customWidth="1"/>
    <col min="12039" max="12039" width="73.5703125" style="348" customWidth="1"/>
    <col min="12040" max="12040" width="35.140625" style="348" customWidth="1"/>
    <col min="12041" max="12041" width="10.5703125" style="348" customWidth="1"/>
    <col min="12042" max="12042" width="11.140625" style="348" customWidth="1"/>
    <col min="12043" max="12043" width="40.7109375" style="348" customWidth="1"/>
    <col min="12044" max="12044" width="38.140625" style="348" customWidth="1"/>
    <col min="12045" max="12045" width="31.7109375" style="348" customWidth="1"/>
    <col min="12046" max="12046" width="13.85546875" style="348" bestFit="1" customWidth="1"/>
    <col min="12047" max="12288" width="11.42578125" style="348"/>
    <col min="12289" max="12289" width="13.7109375" style="348" customWidth="1"/>
    <col min="12290" max="12290" width="25.140625" style="348" customWidth="1"/>
    <col min="12291" max="12291" width="32.7109375" style="348" customWidth="1"/>
    <col min="12292" max="12292" width="17.5703125" style="348" customWidth="1"/>
    <col min="12293" max="12293" width="14.85546875" style="348" customWidth="1"/>
    <col min="12294" max="12294" width="24.5703125" style="348" customWidth="1"/>
    <col min="12295" max="12295" width="73.5703125" style="348" customWidth="1"/>
    <col min="12296" max="12296" width="35.140625" style="348" customWidth="1"/>
    <col min="12297" max="12297" width="10.5703125" style="348" customWidth="1"/>
    <col min="12298" max="12298" width="11.140625" style="348" customWidth="1"/>
    <col min="12299" max="12299" width="40.7109375" style="348" customWidth="1"/>
    <col min="12300" max="12300" width="38.140625" style="348" customWidth="1"/>
    <col min="12301" max="12301" width="31.7109375" style="348" customWidth="1"/>
    <col min="12302" max="12302" width="13.85546875" style="348" bestFit="1" customWidth="1"/>
    <col min="12303" max="12544" width="11.42578125" style="348"/>
    <col min="12545" max="12545" width="13.7109375" style="348" customWidth="1"/>
    <col min="12546" max="12546" width="25.140625" style="348" customWidth="1"/>
    <col min="12547" max="12547" width="32.7109375" style="348" customWidth="1"/>
    <col min="12548" max="12548" width="17.5703125" style="348" customWidth="1"/>
    <col min="12549" max="12549" width="14.85546875" style="348" customWidth="1"/>
    <col min="12550" max="12550" width="24.5703125" style="348" customWidth="1"/>
    <col min="12551" max="12551" width="73.5703125" style="348" customWidth="1"/>
    <col min="12552" max="12552" width="35.140625" style="348" customWidth="1"/>
    <col min="12553" max="12553" width="10.5703125" style="348" customWidth="1"/>
    <col min="12554" max="12554" width="11.140625" style="348" customWidth="1"/>
    <col min="12555" max="12555" width="40.7109375" style="348" customWidth="1"/>
    <col min="12556" max="12556" width="38.140625" style="348" customWidth="1"/>
    <col min="12557" max="12557" width="31.7109375" style="348" customWidth="1"/>
    <col min="12558" max="12558" width="13.85546875" style="348" bestFit="1" customWidth="1"/>
    <col min="12559" max="12800" width="11.42578125" style="348"/>
    <col min="12801" max="12801" width="13.7109375" style="348" customWidth="1"/>
    <col min="12802" max="12802" width="25.140625" style="348" customWidth="1"/>
    <col min="12803" max="12803" width="32.7109375" style="348" customWidth="1"/>
    <col min="12804" max="12804" width="17.5703125" style="348" customWidth="1"/>
    <col min="12805" max="12805" width="14.85546875" style="348" customWidth="1"/>
    <col min="12806" max="12806" width="24.5703125" style="348" customWidth="1"/>
    <col min="12807" max="12807" width="73.5703125" style="348" customWidth="1"/>
    <col min="12808" max="12808" width="35.140625" style="348" customWidth="1"/>
    <col min="12809" max="12809" width="10.5703125" style="348" customWidth="1"/>
    <col min="12810" max="12810" width="11.140625" style="348" customWidth="1"/>
    <col min="12811" max="12811" width="40.7109375" style="348" customWidth="1"/>
    <col min="12812" max="12812" width="38.140625" style="348" customWidth="1"/>
    <col min="12813" max="12813" width="31.7109375" style="348" customWidth="1"/>
    <col min="12814" max="12814" width="13.85546875" style="348" bestFit="1" customWidth="1"/>
    <col min="12815" max="13056" width="11.42578125" style="348"/>
    <col min="13057" max="13057" width="13.7109375" style="348" customWidth="1"/>
    <col min="13058" max="13058" width="25.140625" style="348" customWidth="1"/>
    <col min="13059" max="13059" width="32.7109375" style="348" customWidth="1"/>
    <col min="13060" max="13060" width="17.5703125" style="348" customWidth="1"/>
    <col min="13061" max="13061" width="14.85546875" style="348" customWidth="1"/>
    <col min="13062" max="13062" width="24.5703125" style="348" customWidth="1"/>
    <col min="13063" max="13063" width="73.5703125" style="348" customWidth="1"/>
    <col min="13064" max="13064" width="35.140625" style="348" customWidth="1"/>
    <col min="13065" max="13065" width="10.5703125" style="348" customWidth="1"/>
    <col min="13066" max="13066" width="11.140625" style="348" customWidth="1"/>
    <col min="13067" max="13067" width="40.7109375" style="348" customWidth="1"/>
    <col min="13068" max="13068" width="38.140625" style="348" customWidth="1"/>
    <col min="13069" max="13069" width="31.7109375" style="348" customWidth="1"/>
    <col min="13070" max="13070" width="13.85546875" style="348" bestFit="1" customWidth="1"/>
    <col min="13071" max="13312" width="11.42578125" style="348"/>
    <col min="13313" max="13313" width="13.7109375" style="348" customWidth="1"/>
    <col min="13314" max="13314" width="25.140625" style="348" customWidth="1"/>
    <col min="13315" max="13315" width="32.7109375" style="348" customWidth="1"/>
    <col min="13316" max="13316" width="17.5703125" style="348" customWidth="1"/>
    <col min="13317" max="13317" width="14.85546875" style="348" customWidth="1"/>
    <col min="13318" max="13318" width="24.5703125" style="348" customWidth="1"/>
    <col min="13319" max="13319" width="73.5703125" style="348" customWidth="1"/>
    <col min="13320" max="13320" width="35.140625" style="348" customWidth="1"/>
    <col min="13321" max="13321" width="10.5703125" style="348" customWidth="1"/>
    <col min="13322" max="13322" width="11.140625" style="348" customWidth="1"/>
    <col min="13323" max="13323" width="40.7109375" style="348" customWidth="1"/>
    <col min="13324" max="13324" width="38.140625" style="348" customWidth="1"/>
    <col min="13325" max="13325" width="31.7109375" style="348" customWidth="1"/>
    <col min="13326" max="13326" width="13.85546875" style="348" bestFit="1" customWidth="1"/>
    <col min="13327" max="13568" width="11.42578125" style="348"/>
    <col min="13569" max="13569" width="13.7109375" style="348" customWidth="1"/>
    <col min="13570" max="13570" width="25.140625" style="348" customWidth="1"/>
    <col min="13571" max="13571" width="32.7109375" style="348" customWidth="1"/>
    <col min="13572" max="13572" width="17.5703125" style="348" customWidth="1"/>
    <col min="13573" max="13573" width="14.85546875" style="348" customWidth="1"/>
    <col min="13574" max="13574" width="24.5703125" style="348" customWidth="1"/>
    <col min="13575" max="13575" width="73.5703125" style="348" customWidth="1"/>
    <col min="13576" max="13576" width="35.140625" style="348" customWidth="1"/>
    <col min="13577" max="13577" width="10.5703125" style="348" customWidth="1"/>
    <col min="13578" max="13578" width="11.140625" style="348" customWidth="1"/>
    <col min="13579" max="13579" width="40.7109375" style="348" customWidth="1"/>
    <col min="13580" max="13580" width="38.140625" style="348" customWidth="1"/>
    <col min="13581" max="13581" width="31.7109375" style="348" customWidth="1"/>
    <col min="13582" max="13582" width="13.85546875" style="348" bestFit="1" customWidth="1"/>
    <col min="13583" max="13824" width="11.42578125" style="348"/>
    <col min="13825" max="13825" width="13.7109375" style="348" customWidth="1"/>
    <col min="13826" max="13826" width="25.140625" style="348" customWidth="1"/>
    <col min="13827" max="13827" width="32.7109375" style="348" customWidth="1"/>
    <col min="13828" max="13828" width="17.5703125" style="348" customWidth="1"/>
    <col min="13829" max="13829" width="14.85546875" style="348" customWidth="1"/>
    <col min="13830" max="13830" width="24.5703125" style="348" customWidth="1"/>
    <col min="13831" max="13831" width="73.5703125" style="348" customWidth="1"/>
    <col min="13832" max="13832" width="35.140625" style="348" customWidth="1"/>
    <col min="13833" max="13833" width="10.5703125" style="348" customWidth="1"/>
    <col min="13834" max="13834" width="11.140625" style="348" customWidth="1"/>
    <col min="13835" max="13835" width="40.7109375" style="348" customWidth="1"/>
    <col min="13836" max="13836" width="38.140625" style="348" customWidth="1"/>
    <col min="13837" max="13837" width="31.7109375" style="348" customWidth="1"/>
    <col min="13838" max="13838" width="13.85546875" style="348" bestFit="1" customWidth="1"/>
    <col min="13839" max="14080" width="11.42578125" style="348"/>
    <col min="14081" max="14081" width="13.7109375" style="348" customWidth="1"/>
    <col min="14082" max="14082" width="25.140625" style="348" customWidth="1"/>
    <col min="14083" max="14083" width="32.7109375" style="348" customWidth="1"/>
    <col min="14084" max="14084" width="17.5703125" style="348" customWidth="1"/>
    <col min="14085" max="14085" width="14.85546875" style="348" customWidth="1"/>
    <col min="14086" max="14086" width="24.5703125" style="348" customWidth="1"/>
    <col min="14087" max="14087" width="73.5703125" style="348" customWidth="1"/>
    <col min="14088" max="14088" width="35.140625" style="348" customWidth="1"/>
    <col min="14089" max="14089" width="10.5703125" style="348" customWidth="1"/>
    <col min="14090" max="14090" width="11.140625" style="348" customWidth="1"/>
    <col min="14091" max="14091" width="40.7109375" style="348" customWidth="1"/>
    <col min="14092" max="14092" width="38.140625" style="348" customWidth="1"/>
    <col min="14093" max="14093" width="31.7109375" style="348" customWidth="1"/>
    <col min="14094" max="14094" width="13.85546875" style="348" bestFit="1" customWidth="1"/>
    <col min="14095" max="14336" width="11.42578125" style="348"/>
    <col min="14337" max="14337" width="13.7109375" style="348" customWidth="1"/>
    <col min="14338" max="14338" width="25.140625" style="348" customWidth="1"/>
    <col min="14339" max="14339" width="32.7109375" style="348" customWidth="1"/>
    <col min="14340" max="14340" width="17.5703125" style="348" customWidth="1"/>
    <col min="14341" max="14341" width="14.85546875" style="348" customWidth="1"/>
    <col min="14342" max="14342" width="24.5703125" style="348" customWidth="1"/>
    <col min="14343" max="14343" width="73.5703125" style="348" customWidth="1"/>
    <col min="14344" max="14344" width="35.140625" style="348" customWidth="1"/>
    <col min="14345" max="14345" width="10.5703125" style="348" customWidth="1"/>
    <col min="14346" max="14346" width="11.140625" style="348" customWidth="1"/>
    <col min="14347" max="14347" width="40.7109375" style="348" customWidth="1"/>
    <col min="14348" max="14348" width="38.140625" style="348" customWidth="1"/>
    <col min="14349" max="14349" width="31.7109375" style="348" customWidth="1"/>
    <col min="14350" max="14350" width="13.85546875" style="348" bestFit="1" customWidth="1"/>
    <col min="14351" max="14592" width="11.42578125" style="348"/>
    <col min="14593" max="14593" width="13.7109375" style="348" customWidth="1"/>
    <col min="14594" max="14594" width="25.140625" style="348" customWidth="1"/>
    <col min="14595" max="14595" width="32.7109375" style="348" customWidth="1"/>
    <col min="14596" max="14596" width="17.5703125" style="348" customWidth="1"/>
    <col min="14597" max="14597" width="14.85546875" style="348" customWidth="1"/>
    <col min="14598" max="14598" width="24.5703125" style="348" customWidth="1"/>
    <col min="14599" max="14599" width="73.5703125" style="348" customWidth="1"/>
    <col min="14600" max="14600" width="35.140625" style="348" customWidth="1"/>
    <col min="14601" max="14601" width="10.5703125" style="348" customWidth="1"/>
    <col min="14602" max="14602" width="11.140625" style="348" customWidth="1"/>
    <col min="14603" max="14603" width="40.7109375" style="348" customWidth="1"/>
    <col min="14604" max="14604" width="38.140625" style="348" customWidth="1"/>
    <col min="14605" max="14605" width="31.7109375" style="348" customWidth="1"/>
    <col min="14606" max="14606" width="13.85546875" style="348" bestFit="1" customWidth="1"/>
    <col min="14607" max="14848" width="11.42578125" style="348"/>
    <col min="14849" max="14849" width="13.7109375" style="348" customWidth="1"/>
    <col min="14850" max="14850" width="25.140625" style="348" customWidth="1"/>
    <col min="14851" max="14851" width="32.7109375" style="348" customWidth="1"/>
    <col min="14852" max="14852" width="17.5703125" style="348" customWidth="1"/>
    <col min="14853" max="14853" width="14.85546875" style="348" customWidth="1"/>
    <col min="14854" max="14854" width="24.5703125" style="348" customWidth="1"/>
    <col min="14855" max="14855" width="73.5703125" style="348" customWidth="1"/>
    <col min="14856" max="14856" width="35.140625" style="348" customWidth="1"/>
    <col min="14857" max="14857" width="10.5703125" style="348" customWidth="1"/>
    <col min="14858" max="14858" width="11.140625" style="348" customWidth="1"/>
    <col min="14859" max="14859" width="40.7109375" style="348" customWidth="1"/>
    <col min="14860" max="14860" width="38.140625" style="348" customWidth="1"/>
    <col min="14861" max="14861" width="31.7109375" style="348" customWidth="1"/>
    <col min="14862" max="14862" width="13.85546875" style="348" bestFit="1" customWidth="1"/>
    <col min="14863" max="15104" width="11.42578125" style="348"/>
    <col min="15105" max="15105" width="13.7109375" style="348" customWidth="1"/>
    <col min="15106" max="15106" width="25.140625" style="348" customWidth="1"/>
    <col min="15107" max="15107" width="32.7109375" style="348" customWidth="1"/>
    <col min="15108" max="15108" width="17.5703125" style="348" customWidth="1"/>
    <col min="15109" max="15109" width="14.85546875" style="348" customWidth="1"/>
    <col min="15110" max="15110" width="24.5703125" style="348" customWidth="1"/>
    <col min="15111" max="15111" width="73.5703125" style="348" customWidth="1"/>
    <col min="15112" max="15112" width="35.140625" style="348" customWidth="1"/>
    <col min="15113" max="15113" width="10.5703125" style="348" customWidth="1"/>
    <col min="15114" max="15114" width="11.140625" style="348" customWidth="1"/>
    <col min="15115" max="15115" width="40.7109375" style="348" customWidth="1"/>
    <col min="15116" max="15116" width="38.140625" style="348" customWidth="1"/>
    <col min="15117" max="15117" width="31.7109375" style="348" customWidth="1"/>
    <col min="15118" max="15118" width="13.85546875" style="348" bestFit="1" customWidth="1"/>
    <col min="15119" max="15360" width="11.42578125" style="348"/>
    <col min="15361" max="15361" width="13.7109375" style="348" customWidth="1"/>
    <col min="15362" max="15362" width="25.140625" style="348" customWidth="1"/>
    <col min="15363" max="15363" width="32.7109375" style="348" customWidth="1"/>
    <col min="15364" max="15364" width="17.5703125" style="348" customWidth="1"/>
    <col min="15365" max="15365" width="14.85546875" style="348" customWidth="1"/>
    <col min="15366" max="15366" width="24.5703125" style="348" customWidth="1"/>
    <col min="15367" max="15367" width="73.5703125" style="348" customWidth="1"/>
    <col min="15368" max="15368" width="35.140625" style="348" customWidth="1"/>
    <col min="15369" max="15369" width="10.5703125" style="348" customWidth="1"/>
    <col min="15370" max="15370" width="11.140625" style="348" customWidth="1"/>
    <col min="15371" max="15371" width="40.7109375" style="348" customWidth="1"/>
    <col min="15372" max="15372" width="38.140625" style="348" customWidth="1"/>
    <col min="15373" max="15373" width="31.7109375" style="348" customWidth="1"/>
    <col min="15374" max="15374" width="13.85546875" style="348" bestFit="1" customWidth="1"/>
    <col min="15375" max="15616" width="11.42578125" style="348"/>
    <col min="15617" max="15617" width="13.7109375" style="348" customWidth="1"/>
    <col min="15618" max="15618" width="25.140625" style="348" customWidth="1"/>
    <col min="15619" max="15619" width="32.7109375" style="348" customWidth="1"/>
    <col min="15620" max="15620" width="17.5703125" style="348" customWidth="1"/>
    <col min="15621" max="15621" width="14.85546875" style="348" customWidth="1"/>
    <col min="15622" max="15622" width="24.5703125" style="348" customWidth="1"/>
    <col min="15623" max="15623" width="73.5703125" style="348" customWidth="1"/>
    <col min="15624" max="15624" width="35.140625" style="348" customWidth="1"/>
    <col min="15625" max="15625" width="10.5703125" style="348" customWidth="1"/>
    <col min="15626" max="15626" width="11.140625" style="348" customWidth="1"/>
    <col min="15627" max="15627" width="40.7109375" style="348" customWidth="1"/>
    <col min="15628" max="15628" width="38.140625" style="348" customWidth="1"/>
    <col min="15629" max="15629" width="31.7109375" style="348" customWidth="1"/>
    <col min="15630" max="15630" width="13.85546875" style="348" bestFit="1" customWidth="1"/>
    <col min="15631" max="15872" width="11.42578125" style="348"/>
    <col min="15873" max="15873" width="13.7109375" style="348" customWidth="1"/>
    <col min="15874" max="15874" width="25.140625" style="348" customWidth="1"/>
    <col min="15875" max="15875" width="32.7109375" style="348" customWidth="1"/>
    <col min="15876" max="15876" width="17.5703125" style="348" customWidth="1"/>
    <col min="15877" max="15877" width="14.85546875" style="348" customWidth="1"/>
    <col min="15878" max="15878" width="24.5703125" style="348" customWidth="1"/>
    <col min="15879" max="15879" width="73.5703125" style="348" customWidth="1"/>
    <col min="15880" max="15880" width="35.140625" style="348" customWidth="1"/>
    <col min="15881" max="15881" width="10.5703125" style="348" customWidth="1"/>
    <col min="15882" max="15882" width="11.140625" style="348" customWidth="1"/>
    <col min="15883" max="15883" width="40.7109375" style="348" customWidth="1"/>
    <col min="15884" max="15884" width="38.140625" style="348" customWidth="1"/>
    <col min="15885" max="15885" width="31.7109375" style="348" customWidth="1"/>
    <col min="15886" max="15886" width="13.85546875" style="348" bestFit="1" customWidth="1"/>
    <col min="15887" max="16128" width="11.42578125" style="348"/>
    <col min="16129" max="16129" width="13.7109375" style="348" customWidth="1"/>
    <col min="16130" max="16130" width="25.140625" style="348" customWidth="1"/>
    <col min="16131" max="16131" width="32.7109375" style="348" customWidth="1"/>
    <col min="16132" max="16132" width="17.5703125" style="348" customWidth="1"/>
    <col min="16133" max="16133" width="14.85546875" style="348" customWidth="1"/>
    <col min="16134" max="16134" width="24.5703125" style="348" customWidth="1"/>
    <col min="16135" max="16135" width="73.5703125" style="348" customWidth="1"/>
    <col min="16136" max="16136" width="35.140625" style="348" customWidth="1"/>
    <col min="16137" max="16137" width="10.5703125" style="348" customWidth="1"/>
    <col min="16138" max="16138" width="11.140625" style="348" customWidth="1"/>
    <col min="16139" max="16139" width="40.7109375" style="348" customWidth="1"/>
    <col min="16140" max="16140" width="38.140625" style="348" customWidth="1"/>
    <col min="16141" max="16141" width="31.7109375" style="348" customWidth="1"/>
    <col min="16142" max="16142" width="13.85546875" style="348" bestFit="1" customWidth="1"/>
    <col min="16143" max="16384" width="11.42578125" style="348"/>
  </cols>
  <sheetData>
    <row r="1" spans="1:15" x14ac:dyDescent="0.2">
      <c r="A1" s="520"/>
      <c r="B1" s="521"/>
      <c r="C1" s="526" t="s">
        <v>1</v>
      </c>
      <c r="D1" s="527"/>
      <c r="E1" s="527"/>
      <c r="F1" s="527"/>
      <c r="G1" s="527"/>
      <c r="H1" s="527"/>
      <c r="I1" s="527"/>
      <c r="J1" s="527"/>
      <c r="K1" s="528"/>
      <c r="L1" s="345" t="s">
        <v>180</v>
      </c>
      <c r="M1" s="346" t="s">
        <v>301</v>
      </c>
    </row>
    <row r="2" spans="1:15" x14ac:dyDescent="0.2">
      <c r="A2" s="522"/>
      <c r="B2" s="523"/>
      <c r="C2" s="349" t="s">
        <v>95</v>
      </c>
      <c r="D2" s="529" t="s">
        <v>181</v>
      </c>
      <c r="E2" s="529"/>
      <c r="F2" s="529"/>
      <c r="G2" s="529"/>
      <c r="H2" s="529"/>
      <c r="I2" s="529"/>
      <c r="J2" s="529"/>
      <c r="K2" s="530"/>
      <c r="L2" s="350" t="s">
        <v>182</v>
      </c>
      <c r="M2" s="351">
        <v>2</v>
      </c>
    </row>
    <row r="3" spans="1:15" ht="13.5" thickBot="1" x14ac:dyDescent="0.25">
      <c r="A3" s="524"/>
      <c r="B3" s="525"/>
      <c r="C3" s="352" t="s">
        <v>183</v>
      </c>
      <c r="D3" s="531" t="s">
        <v>302</v>
      </c>
      <c r="E3" s="531"/>
      <c r="F3" s="531"/>
      <c r="G3" s="531"/>
      <c r="H3" s="531"/>
      <c r="I3" s="531"/>
      <c r="J3" s="531"/>
      <c r="K3" s="532"/>
      <c r="L3" s="353" t="s">
        <v>184</v>
      </c>
      <c r="M3" s="354">
        <v>43123</v>
      </c>
    </row>
    <row r="4" spans="1:15" ht="13.5" thickBot="1" x14ac:dyDescent="0.25">
      <c r="A4" s="533"/>
      <c r="B4" s="533"/>
      <c r="C4" s="533"/>
      <c r="M4" s="355"/>
    </row>
    <row r="5" spans="1:15" ht="13.5" thickBot="1" x14ac:dyDescent="0.25">
      <c r="A5" s="533"/>
      <c r="B5" s="533"/>
      <c r="C5" s="533"/>
      <c r="K5" s="356" t="s">
        <v>6</v>
      </c>
      <c r="L5" s="1075">
        <v>43719</v>
      </c>
      <c r="M5" s="1076"/>
    </row>
    <row r="6" spans="1:15" x14ac:dyDescent="0.2">
      <c r="A6" s="534" t="s">
        <v>347</v>
      </c>
      <c r="B6" s="535"/>
      <c r="C6" s="535"/>
      <c r="D6" s="535"/>
      <c r="E6" s="535"/>
      <c r="F6" s="535"/>
      <c r="G6" s="535"/>
      <c r="H6" s="535"/>
      <c r="I6" s="535"/>
      <c r="J6" s="535"/>
      <c r="K6" s="535"/>
      <c r="L6" s="535"/>
      <c r="M6" s="536"/>
    </row>
    <row r="7" spans="1:15" ht="49.5" customHeight="1" thickBot="1" x14ac:dyDescent="0.25">
      <c r="A7" s="537" t="s">
        <v>192</v>
      </c>
      <c r="B7" s="538"/>
      <c r="C7" s="539"/>
      <c r="D7" s="540" t="s">
        <v>348</v>
      </c>
      <c r="E7" s="540"/>
      <c r="F7" s="540"/>
      <c r="G7" s="540"/>
      <c r="H7" s="540"/>
      <c r="I7" s="540"/>
      <c r="J7" s="540"/>
      <c r="K7" s="540"/>
      <c r="L7" s="540"/>
      <c r="M7" s="541"/>
      <c r="O7" s="357" t="s">
        <v>196</v>
      </c>
    </row>
    <row r="8" spans="1:15" ht="13.5" thickBot="1" x14ac:dyDescent="0.25">
      <c r="A8" s="542"/>
      <c r="B8" s="542"/>
      <c r="C8" s="542"/>
      <c r="D8" s="543"/>
      <c r="E8" s="543"/>
      <c r="F8" s="543"/>
      <c r="G8" s="543"/>
      <c r="H8" s="544"/>
      <c r="I8" s="544"/>
      <c r="J8" s="544"/>
      <c r="K8" s="544"/>
      <c r="L8" s="544"/>
    </row>
    <row r="9" spans="1:15" ht="13.5" thickBot="1" x14ac:dyDescent="0.25">
      <c r="A9" s="358" t="s">
        <v>7</v>
      </c>
      <c r="B9" s="359" t="s">
        <v>303</v>
      </c>
      <c r="C9" s="359" t="s">
        <v>8</v>
      </c>
      <c r="D9" s="516" t="s">
        <v>304</v>
      </c>
      <c r="E9" s="516"/>
      <c r="F9" s="516"/>
      <c r="G9" s="359" t="s">
        <v>9</v>
      </c>
      <c r="H9" s="517" t="s">
        <v>305</v>
      </c>
      <c r="I9" s="518"/>
      <c r="J9" s="518"/>
      <c r="K9" s="518"/>
      <c r="L9" s="519"/>
      <c r="M9" s="360" t="s">
        <v>10</v>
      </c>
    </row>
    <row r="10" spans="1:15" ht="39" thickBot="1" x14ac:dyDescent="0.25">
      <c r="A10" s="370" t="s">
        <v>229</v>
      </c>
      <c r="B10" s="420" t="s">
        <v>421</v>
      </c>
      <c r="C10" s="421" t="s">
        <v>387</v>
      </c>
      <c r="D10" s="545" t="s">
        <v>424</v>
      </c>
      <c r="E10" s="545"/>
      <c r="F10" s="545"/>
      <c r="G10" s="422" t="s">
        <v>390</v>
      </c>
      <c r="H10" s="545" t="s">
        <v>440</v>
      </c>
      <c r="I10" s="545"/>
      <c r="J10" s="545"/>
      <c r="K10" s="545"/>
      <c r="L10" s="545"/>
      <c r="M10" s="423" t="s">
        <v>138</v>
      </c>
    </row>
    <row r="11" spans="1:15" ht="38.25" customHeight="1" thickBot="1" x14ac:dyDescent="0.25">
      <c r="A11" s="371" t="s">
        <v>230</v>
      </c>
      <c r="B11" s="282" t="s">
        <v>422</v>
      </c>
      <c r="C11" s="424" t="s">
        <v>388</v>
      </c>
      <c r="D11" s="547" t="s">
        <v>449</v>
      </c>
      <c r="E11" s="547"/>
      <c r="F11" s="547"/>
      <c r="G11" s="425" t="s">
        <v>448</v>
      </c>
      <c r="H11" s="545" t="s">
        <v>447</v>
      </c>
      <c r="I11" s="545"/>
      <c r="J11" s="545"/>
      <c r="K11" s="545"/>
      <c r="L11" s="545"/>
      <c r="M11" s="426" t="s">
        <v>135</v>
      </c>
    </row>
    <row r="12" spans="1:15" ht="37.5" customHeight="1" thickBot="1" x14ac:dyDescent="0.25">
      <c r="A12" s="372" t="s">
        <v>231</v>
      </c>
      <c r="B12" s="427" t="s">
        <v>423</v>
      </c>
      <c r="C12" s="428" t="s">
        <v>389</v>
      </c>
      <c r="D12" s="548" t="s">
        <v>425</v>
      </c>
      <c r="E12" s="548"/>
      <c r="F12" s="548"/>
      <c r="G12" s="429" t="s">
        <v>391</v>
      </c>
      <c r="H12" s="545" t="s">
        <v>426</v>
      </c>
      <c r="I12" s="545"/>
      <c r="J12" s="545"/>
      <c r="K12" s="545"/>
      <c r="L12" s="545"/>
      <c r="M12" s="430" t="s">
        <v>135</v>
      </c>
    </row>
    <row r="13" spans="1:15" ht="13.5" thickBot="1" x14ac:dyDescent="0.25">
      <c r="A13" s="186"/>
      <c r="B13" s="186"/>
      <c r="C13" s="361"/>
      <c r="D13" s="361"/>
      <c r="E13" s="361"/>
      <c r="F13" s="361"/>
      <c r="G13" s="361"/>
      <c r="H13" s="361"/>
      <c r="I13" s="361"/>
      <c r="J13" s="361"/>
      <c r="K13" s="361"/>
      <c r="L13" s="362"/>
    </row>
    <row r="14" spans="1:15" ht="13.5" thickBot="1" x14ac:dyDescent="0.25">
      <c r="A14" s="358" t="s">
        <v>7</v>
      </c>
      <c r="B14" s="359" t="s">
        <v>303</v>
      </c>
      <c r="C14" s="359" t="s">
        <v>306</v>
      </c>
      <c r="D14" s="516" t="s">
        <v>307</v>
      </c>
      <c r="E14" s="516"/>
      <c r="F14" s="516"/>
      <c r="G14" s="516" t="s">
        <v>308</v>
      </c>
      <c r="H14" s="516"/>
      <c r="I14" s="516" t="s">
        <v>309</v>
      </c>
      <c r="J14" s="516"/>
      <c r="K14" s="516"/>
      <c r="L14" s="516" t="s">
        <v>310</v>
      </c>
      <c r="M14" s="546"/>
    </row>
    <row r="15" spans="1:15" ht="13.5" thickBot="1" x14ac:dyDescent="0.25">
      <c r="A15" s="363"/>
      <c r="B15" s="364"/>
      <c r="C15" s="365"/>
      <c r="D15" s="549"/>
      <c r="E15" s="549"/>
      <c r="F15" s="549"/>
      <c r="G15" s="549"/>
      <c r="H15" s="549"/>
      <c r="I15" s="549"/>
      <c r="J15" s="549"/>
      <c r="K15" s="549"/>
      <c r="L15" s="549"/>
      <c r="M15" s="550"/>
    </row>
    <row r="16" spans="1:15" s="347" customFormat="1" ht="13.5" thickBot="1" x14ac:dyDescent="0.25">
      <c r="A16" s="366"/>
      <c r="B16" s="366"/>
      <c r="D16" s="186"/>
      <c r="E16" s="186"/>
      <c r="F16" s="186"/>
      <c r="G16" s="185"/>
    </row>
    <row r="17" spans="1:13" ht="50.25" customHeight="1" x14ac:dyDescent="0.2">
      <c r="A17" s="551" t="s">
        <v>311</v>
      </c>
      <c r="B17" s="552"/>
      <c r="C17" s="552"/>
      <c r="D17" s="552"/>
      <c r="E17" s="553"/>
      <c r="F17" s="554" t="s">
        <v>4</v>
      </c>
      <c r="G17" s="552"/>
      <c r="H17" s="552"/>
      <c r="I17" s="552"/>
      <c r="J17" s="555"/>
      <c r="K17" s="556" t="s">
        <v>194</v>
      </c>
      <c r="L17" s="552"/>
      <c r="M17" s="557"/>
    </row>
    <row r="18" spans="1:13" ht="13.5" thickBot="1" x14ac:dyDescent="0.25">
      <c r="A18" s="563" t="s">
        <v>31</v>
      </c>
      <c r="B18" s="558"/>
      <c r="C18" s="367" t="s">
        <v>98</v>
      </c>
      <c r="D18" s="558" t="s">
        <v>184</v>
      </c>
      <c r="E18" s="564"/>
      <c r="F18" s="565" t="s">
        <v>31</v>
      </c>
      <c r="G18" s="558"/>
      <c r="H18" s="367" t="s">
        <v>98</v>
      </c>
      <c r="I18" s="558" t="s">
        <v>184</v>
      </c>
      <c r="J18" s="559"/>
      <c r="K18" s="368" t="s">
        <v>31</v>
      </c>
      <c r="L18" s="367" t="s">
        <v>98</v>
      </c>
      <c r="M18" s="369" t="s">
        <v>184</v>
      </c>
    </row>
    <row r="19" spans="1:13" ht="38.25" x14ac:dyDescent="0.2">
      <c r="A19" s="560" t="s">
        <v>427</v>
      </c>
      <c r="B19" s="561"/>
      <c r="C19" s="431" t="s">
        <v>430</v>
      </c>
      <c r="D19" s="562">
        <v>43683</v>
      </c>
      <c r="E19" s="561"/>
      <c r="F19" s="561" t="s">
        <v>428</v>
      </c>
      <c r="G19" s="561"/>
      <c r="H19" s="431" t="s">
        <v>433</v>
      </c>
      <c r="I19" s="562">
        <v>43683</v>
      </c>
      <c r="J19" s="561"/>
      <c r="K19" s="432" t="s">
        <v>434</v>
      </c>
      <c r="L19" s="431" t="s">
        <v>435</v>
      </c>
      <c r="M19" s="433">
        <v>43683</v>
      </c>
    </row>
    <row r="20" spans="1:13" x14ac:dyDescent="0.2">
      <c r="A20" s="566" t="s">
        <v>428</v>
      </c>
      <c r="B20" s="567"/>
      <c r="C20" s="434" t="s">
        <v>431</v>
      </c>
      <c r="D20" s="568">
        <v>43683</v>
      </c>
      <c r="E20" s="569"/>
      <c r="F20" s="570"/>
      <c r="G20" s="567"/>
      <c r="H20" s="434"/>
      <c r="I20" s="568"/>
      <c r="J20" s="569"/>
      <c r="K20" s="435"/>
      <c r="L20" s="434"/>
      <c r="M20" s="436"/>
    </row>
    <row r="21" spans="1:13" ht="13.5" thickBot="1" x14ac:dyDescent="0.25">
      <c r="A21" s="571" t="s">
        <v>429</v>
      </c>
      <c r="B21" s="572"/>
      <c r="C21" s="437" t="s">
        <v>432</v>
      </c>
      <c r="D21" s="573">
        <v>43683</v>
      </c>
      <c r="E21" s="572"/>
      <c r="F21" s="572"/>
      <c r="G21" s="572"/>
      <c r="H21" s="437"/>
      <c r="I21" s="573"/>
      <c r="J21" s="572"/>
      <c r="K21" s="438"/>
      <c r="L21" s="438"/>
      <c r="M21" s="439"/>
    </row>
  </sheetData>
  <mergeCells count="46">
    <mergeCell ref="A20:B20"/>
    <mergeCell ref="D20:E20"/>
    <mergeCell ref="F20:G20"/>
    <mergeCell ref="I20:J20"/>
    <mergeCell ref="A21:B21"/>
    <mergeCell ref="D21:E21"/>
    <mergeCell ref="F21:G21"/>
    <mergeCell ref="I21:J21"/>
    <mergeCell ref="I18:J18"/>
    <mergeCell ref="A19:B19"/>
    <mergeCell ref="D19:E19"/>
    <mergeCell ref="F19:G19"/>
    <mergeCell ref="I19:J19"/>
    <mergeCell ref="A18:B18"/>
    <mergeCell ref="D18:E18"/>
    <mergeCell ref="F18:G18"/>
    <mergeCell ref="I15:K15"/>
    <mergeCell ref="L15:M15"/>
    <mergeCell ref="A17:E17"/>
    <mergeCell ref="F17:J17"/>
    <mergeCell ref="K17:M17"/>
    <mergeCell ref="D15:F15"/>
    <mergeCell ref="G15:H15"/>
    <mergeCell ref="D10:F10"/>
    <mergeCell ref="H10:L10"/>
    <mergeCell ref="D14:F14"/>
    <mergeCell ref="G14:H14"/>
    <mergeCell ref="I14:K14"/>
    <mergeCell ref="L14:M14"/>
    <mergeCell ref="H11:L11"/>
    <mergeCell ref="H12:L12"/>
    <mergeCell ref="D11:F11"/>
    <mergeCell ref="D12:F12"/>
    <mergeCell ref="D9:F9"/>
    <mergeCell ref="H9:L9"/>
    <mergeCell ref="A1:B3"/>
    <mergeCell ref="C1:K1"/>
    <mergeCell ref="D2:K2"/>
    <mergeCell ref="D3:K3"/>
    <mergeCell ref="A4:C5"/>
    <mergeCell ref="L5:M5"/>
    <mergeCell ref="A6:M6"/>
    <mergeCell ref="A7:C7"/>
    <mergeCell ref="D7:M7"/>
    <mergeCell ref="A8:C8"/>
    <mergeCell ref="D8:L8"/>
  </mergeCells>
  <dataValidations count="1">
    <dataValidation type="list" errorStyle="warning" allowBlank="1" showInputMessage="1" showErrorMessage="1" errorTitle="RIESGO INCORRECTO" error="Este tipo de riesgo no es correcto" sqref="M10:M12 JI10:JI12 TE10:TE12 ADA10:ADA12 AMW10:AMW12 AWS10:AWS12 BGO10:BGO12 BQK10:BQK12 CAG10:CAG12 CKC10:CKC12 CTY10:CTY12 DDU10:DDU12 DNQ10:DNQ12 DXM10:DXM12 EHI10:EHI12 ERE10:ERE12 FBA10:FBA12 FKW10:FKW12 FUS10:FUS12 GEO10:GEO12 GOK10:GOK12 GYG10:GYG12 HIC10:HIC12 HRY10:HRY12 IBU10:IBU12 ILQ10:ILQ12 IVM10:IVM12 JFI10:JFI12 JPE10:JPE12 JZA10:JZA12 KIW10:KIW12 KSS10:KSS12 LCO10:LCO12 LMK10:LMK12 LWG10:LWG12 MGC10:MGC12 MPY10:MPY12 MZU10:MZU12 NJQ10:NJQ12 NTM10:NTM12 ODI10:ODI12 ONE10:ONE12 OXA10:OXA12 PGW10:PGW12 PQS10:PQS12 QAO10:QAO12 QKK10:QKK12 QUG10:QUG12 REC10:REC12 RNY10:RNY12 RXU10:RXU12 SHQ10:SHQ12 SRM10:SRM12 TBI10:TBI12 TLE10:TLE12 TVA10:TVA12 UEW10:UEW12 UOS10:UOS12 UYO10:UYO12 VIK10:VIK12 VSG10:VSG12 WCC10:WCC12 WLY10:WLY12 WVU10:WVU12 M65548:M65549 JI65548:JI65549 TE65548:TE65549 ADA65548:ADA65549 AMW65548:AMW65549 AWS65548:AWS65549 BGO65548:BGO65549 BQK65548:BQK65549 CAG65548:CAG65549 CKC65548:CKC65549 CTY65548:CTY65549 DDU65548:DDU65549 DNQ65548:DNQ65549 DXM65548:DXM65549 EHI65548:EHI65549 ERE65548:ERE65549 FBA65548:FBA65549 FKW65548:FKW65549 FUS65548:FUS65549 GEO65548:GEO65549 GOK65548:GOK65549 GYG65548:GYG65549 HIC65548:HIC65549 HRY65548:HRY65549 IBU65548:IBU65549 ILQ65548:ILQ65549 IVM65548:IVM65549 JFI65548:JFI65549 JPE65548:JPE65549 JZA65548:JZA65549 KIW65548:KIW65549 KSS65548:KSS65549 LCO65548:LCO65549 LMK65548:LMK65549 LWG65548:LWG65549 MGC65548:MGC65549 MPY65548:MPY65549 MZU65548:MZU65549 NJQ65548:NJQ65549 NTM65548:NTM65549 ODI65548:ODI65549 ONE65548:ONE65549 OXA65548:OXA65549 PGW65548:PGW65549 PQS65548:PQS65549 QAO65548:QAO65549 QKK65548:QKK65549 QUG65548:QUG65549 REC65548:REC65549 RNY65548:RNY65549 RXU65548:RXU65549 SHQ65548:SHQ65549 SRM65548:SRM65549 TBI65548:TBI65549 TLE65548:TLE65549 TVA65548:TVA65549 UEW65548:UEW65549 UOS65548:UOS65549 UYO65548:UYO65549 VIK65548:VIK65549 VSG65548:VSG65549 WCC65548:WCC65549 WLY65548:WLY65549 WVU65548:WVU65549 M131084:M131085 JI131084:JI131085 TE131084:TE131085 ADA131084:ADA131085 AMW131084:AMW131085 AWS131084:AWS131085 BGO131084:BGO131085 BQK131084:BQK131085 CAG131084:CAG131085 CKC131084:CKC131085 CTY131084:CTY131085 DDU131084:DDU131085 DNQ131084:DNQ131085 DXM131084:DXM131085 EHI131084:EHI131085 ERE131084:ERE131085 FBA131084:FBA131085 FKW131084:FKW131085 FUS131084:FUS131085 GEO131084:GEO131085 GOK131084:GOK131085 GYG131084:GYG131085 HIC131084:HIC131085 HRY131084:HRY131085 IBU131084:IBU131085 ILQ131084:ILQ131085 IVM131084:IVM131085 JFI131084:JFI131085 JPE131084:JPE131085 JZA131084:JZA131085 KIW131084:KIW131085 KSS131084:KSS131085 LCO131084:LCO131085 LMK131084:LMK131085 LWG131084:LWG131085 MGC131084:MGC131085 MPY131084:MPY131085 MZU131084:MZU131085 NJQ131084:NJQ131085 NTM131084:NTM131085 ODI131084:ODI131085 ONE131084:ONE131085 OXA131084:OXA131085 PGW131084:PGW131085 PQS131084:PQS131085 QAO131084:QAO131085 QKK131084:QKK131085 QUG131084:QUG131085 REC131084:REC131085 RNY131084:RNY131085 RXU131084:RXU131085 SHQ131084:SHQ131085 SRM131084:SRM131085 TBI131084:TBI131085 TLE131084:TLE131085 TVA131084:TVA131085 UEW131084:UEW131085 UOS131084:UOS131085 UYO131084:UYO131085 VIK131084:VIK131085 VSG131084:VSG131085 WCC131084:WCC131085 WLY131084:WLY131085 WVU131084:WVU131085 M196620:M196621 JI196620:JI196621 TE196620:TE196621 ADA196620:ADA196621 AMW196620:AMW196621 AWS196620:AWS196621 BGO196620:BGO196621 BQK196620:BQK196621 CAG196620:CAG196621 CKC196620:CKC196621 CTY196620:CTY196621 DDU196620:DDU196621 DNQ196620:DNQ196621 DXM196620:DXM196621 EHI196620:EHI196621 ERE196620:ERE196621 FBA196620:FBA196621 FKW196620:FKW196621 FUS196620:FUS196621 GEO196620:GEO196621 GOK196620:GOK196621 GYG196620:GYG196621 HIC196620:HIC196621 HRY196620:HRY196621 IBU196620:IBU196621 ILQ196620:ILQ196621 IVM196620:IVM196621 JFI196620:JFI196621 JPE196620:JPE196621 JZA196620:JZA196621 KIW196620:KIW196621 KSS196620:KSS196621 LCO196620:LCO196621 LMK196620:LMK196621 LWG196620:LWG196621 MGC196620:MGC196621 MPY196620:MPY196621 MZU196620:MZU196621 NJQ196620:NJQ196621 NTM196620:NTM196621 ODI196620:ODI196621 ONE196620:ONE196621 OXA196620:OXA196621 PGW196620:PGW196621 PQS196620:PQS196621 QAO196620:QAO196621 QKK196620:QKK196621 QUG196620:QUG196621 REC196620:REC196621 RNY196620:RNY196621 RXU196620:RXU196621 SHQ196620:SHQ196621 SRM196620:SRM196621 TBI196620:TBI196621 TLE196620:TLE196621 TVA196620:TVA196621 UEW196620:UEW196621 UOS196620:UOS196621 UYO196620:UYO196621 VIK196620:VIK196621 VSG196620:VSG196621 WCC196620:WCC196621 WLY196620:WLY196621 WVU196620:WVU196621 M262156:M262157 JI262156:JI262157 TE262156:TE262157 ADA262156:ADA262157 AMW262156:AMW262157 AWS262156:AWS262157 BGO262156:BGO262157 BQK262156:BQK262157 CAG262156:CAG262157 CKC262156:CKC262157 CTY262156:CTY262157 DDU262156:DDU262157 DNQ262156:DNQ262157 DXM262156:DXM262157 EHI262156:EHI262157 ERE262156:ERE262157 FBA262156:FBA262157 FKW262156:FKW262157 FUS262156:FUS262157 GEO262156:GEO262157 GOK262156:GOK262157 GYG262156:GYG262157 HIC262156:HIC262157 HRY262156:HRY262157 IBU262156:IBU262157 ILQ262156:ILQ262157 IVM262156:IVM262157 JFI262156:JFI262157 JPE262156:JPE262157 JZA262156:JZA262157 KIW262156:KIW262157 KSS262156:KSS262157 LCO262156:LCO262157 LMK262156:LMK262157 LWG262156:LWG262157 MGC262156:MGC262157 MPY262156:MPY262157 MZU262156:MZU262157 NJQ262156:NJQ262157 NTM262156:NTM262157 ODI262156:ODI262157 ONE262156:ONE262157 OXA262156:OXA262157 PGW262156:PGW262157 PQS262156:PQS262157 QAO262156:QAO262157 QKK262156:QKK262157 QUG262156:QUG262157 REC262156:REC262157 RNY262156:RNY262157 RXU262156:RXU262157 SHQ262156:SHQ262157 SRM262156:SRM262157 TBI262156:TBI262157 TLE262156:TLE262157 TVA262156:TVA262157 UEW262156:UEW262157 UOS262156:UOS262157 UYO262156:UYO262157 VIK262156:VIK262157 VSG262156:VSG262157 WCC262156:WCC262157 WLY262156:WLY262157 WVU262156:WVU262157 M327692:M327693 JI327692:JI327693 TE327692:TE327693 ADA327692:ADA327693 AMW327692:AMW327693 AWS327692:AWS327693 BGO327692:BGO327693 BQK327692:BQK327693 CAG327692:CAG327693 CKC327692:CKC327693 CTY327692:CTY327693 DDU327692:DDU327693 DNQ327692:DNQ327693 DXM327692:DXM327693 EHI327692:EHI327693 ERE327692:ERE327693 FBA327692:FBA327693 FKW327692:FKW327693 FUS327692:FUS327693 GEO327692:GEO327693 GOK327692:GOK327693 GYG327692:GYG327693 HIC327692:HIC327693 HRY327692:HRY327693 IBU327692:IBU327693 ILQ327692:ILQ327693 IVM327692:IVM327693 JFI327692:JFI327693 JPE327692:JPE327693 JZA327692:JZA327693 KIW327692:KIW327693 KSS327692:KSS327693 LCO327692:LCO327693 LMK327692:LMK327693 LWG327692:LWG327693 MGC327692:MGC327693 MPY327692:MPY327693 MZU327692:MZU327693 NJQ327692:NJQ327693 NTM327692:NTM327693 ODI327692:ODI327693 ONE327692:ONE327693 OXA327692:OXA327693 PGW327692:PGW327693 PQS327692:PQS327693 QAO327692:QAO327693 QKK327692:QKK327693 QUG327692:QUG327693 REC327692:REC327693 RNY327692:RNY327693 RXU327692:RXU327693 SHQ327692:SHQ327693 SRM327692:SRM327693 TBI327692:TBI327693 TLE327692:TLE327693 TVA327692:TVA327693 UEW327692:UEW327693 UOS327692:UOS327693 UYO327692:UYO327693 VIK327692:VIK327693 VSG327692:VSG327693 WCC327692:WCC327693 WLY327692:WLY327693 WVU327692:WVU327693 M393228:M393229 JI393228:JI393229 TE393228:TE393229 ADA393228:ADA393229 AMW393228:AMW393229 AWS393228:AWS393229 BGO393228:BGO393229 BQK393228:BQK393229 CAG393228:CAG393229 CKC393228:CKC393229 CTY393228:CTY393229 DDU393228:DDU393229 DNQ393228:DNQ393229 DXM393228:DXM393229 EHI393228:EHI393229 ERE393228:ERE393229 FBA393228:FBA393229 FKW393228:FKW393229 FUS393228:FUS393229 GEO393228:GEO393229 GOK393228:GOK393229 GYG393228:GYG393229 HIC393228:HIC393229 HRY393228:HRY393229 IBU393228:IBU393229 ILQ393228:ILQ393229 IVM393228:IVM393229 JFI393228:JFI393229 JPE393228:JPE393229 JZA393228:JZA393229 KIW393228:KIW393229 KSS393228:KSS393229 LCO393228:LCO393229 LMK393228:LMK393229 LWG393228:LWG393229 MGC393228:MGC393229 MPY393228:MPY393229 MZU393228:MZU393229 NJQ393228:NJQ393229 NTM393228:NTM393229 ODI393228:ODI393229 ONE393228:ONE393229 OXA393228:OXA393229 PGW393228:PGW393229 PQS393228:PQS393229 QAO393228:QAO393229 QKK393228:QKK393229 QUG393228:QUG393229 REC393228:REC393229 RNY393228:RNY393229 RXU393228:RXU393229 SHQ393228:SHQ393229 SRM393228:SRM393229 TBI393228:TBI393229 TLE393228:TLE393229 TVA393228:TVA393229 UEW393228:UEW393229 UOS393228:UOS393229 UYO393228:UYO393229 VIK393228:VIK393229 VSG393228:VSG393229 WCC393228:WCC393229 WLY393228:WLY393229 WVU393228:WVU393229 M458764:M458765 JI458764:JI458765 TE458764:TE458765 ADA458764:ADA458765 AMW458764:AMW458765 AWS458764:AWS458765 BGO458764:BGO458765 BQK458764:BQK458765 CAG458764:CAG458765 CKC458764:CKC458765 CTY458764:CTY458765 DDU458764:DDU458765 DNQ458764:DNQ458765 DXM458764:DXM458765 EHI458764:EHI458765 ERE458764:ERE458765 FBA458764:FBA458765 FKW458764:FKW458765 FUS458764:FUS458765 GEO458764:GEO458765 GOK458764:GOK458765 GYG458764:GYG458765 HIC458764:HIC458765 HRY458764:HRY458765 IBU458764:IBU458765 ILQ458764:ILQ458765 IVM458764:IVM458765 JFI458764:JFI458765 JPE458764:JPE458765 JZA458764:JZA458765 KIW458764:KIW458765 KSS458764:KSS458765 LCO458764:LCO458765 LMK458764:LMK458765 LWG458764:LWG458765 MGC458764:MGC458765 MPY458764:MPY458765 MZU458764:MZU458765 NJQ458764:NJQ458765 NTM458764:NTM458765 ODI458764:ODI458765 ONE458764:ONE458765 OXA458764:OXA458765 PGW458764:PGW458765 PQS458764:PQS458765 QAO458764:QAO458765 QKK458764:QKK458765 QUG458764:QUG458765 REC458764:REC458765 RNY458764:RNY458765 RXU458764:RXU458765 SHQ458764:SHQ458765 SRM458764:SRM458765 TBI458764:TBI458765 TLE458764:TLE458765 TVA458764:TVA458765 UEW458764:UEW458765 UOS458764:UOS458765 UYO458764:UYO458765 VIK458764:VIK458765 VSG458764:VSG458765 WCC458764:WCC458765 WLY458764:WLY458765 WVU458764:WVU458765 M524300:M524301 JI524300:JI524301 TE524300:TE524301 ADA524300:ADA524301 AMW524300:AMW524301 AWS524300:AWS524301 BGO524300:BGO524301 BQK524300:BQK524301 CAG524300:CAG524301 CKC524300:CKC524301 CTY524300:CTY524301 DDU524300:DDU524301 DNQ524300:DNQ524301 DXM524300:DXM524301 EHI524300:EHI524301 ERE524300:ERE524301 FBA524300:FBA524301 FKW524300:FKW524301 FUS524300:FUS524301 GEO524300:GEO524301 GOK524300:GOK524301 GYG524300:GYG524301 HIC524300:HIC524301 HRY524300:HRY524301 IBU524300:IBU524301 ILQ524300:ILQ524301 IVM524300:IVM524301 JFI524300:JFI524301 JPE524300:JPE524301 JZA524300:JZA524301 KIW524300:KIW524301 KSS524300:KSS524301 LCO524300:LCO524301 LMK524300:LMK524301 LWG524300:LWG524301 MGC524300:MGC524301 MPY524300:MPY524301 MZU524300:MZU524301 NJQ524300:NJQ524301 NTM524300:NTM524301 ODI524300:ODI524301 ONE524300:ONE524301 OXA524300:OXA524301 PGW524300:PGW524301 PQS524300:PQS524301 QAO524300:QAO524301 QKK524300:QKK524301 QUG524300:QUG524301 REC524300:REC524301 RNY524300:RNY524301 RXU524300:RXU524301 SHQ524300:SHQ524301 SRM524300:SRM524301 TBI524300:TBI524301 TLE524300:TLE524301 TVA524300:TVA524301 UEW524300:UEW524301 UOS524300:UOS524301 UYO524300:UYO524301 VIK524300:VIK524301 VSG524300:VSG524301 WCC524300:WCC524301 WLY524300:WLY524301 WVU524300:WVU524301 M589836:M589837 JI589836:JI589837 TE589836:TE589837 ADA589836:ADA589837 AMW589836:AMW589837 AWS589836:AWS589837 BGO589836:BGO589837 BQK589836:BQK589837 CAG589836:CAG589837 CKC589836:CKC589837 CTY589836:CTY589837 DDU589836:DDU589837 DNQ589836:DNQ589837 DXM589836:DXM589837 EHI589836:EHI589837 ERE589836:ERE589837 FBA589836:FBA589837 FKW589836:FKW589837 FUS589836:FUS589837 GEO589836:GEO589837 GOK589836:GOK589837 GYG589836:GYG589837 HIC589836:HIC589837 HRY589836:HRY589837 IBU589836:IBU589837 ILQ589836:ILQ589837 IVM589836:IVM589837 JFI589836:JFI589837 JPE589836:JPE589837 JZA589836:JZA589837 KIW589836:KIW589837 KSS589836:KSS589837 LCO589836:LCO589837 LMK589836:LMK589837 LWG589836:LWG589837 MGC589836:MGC589837 MPY589836:MPY589837 MZU589836:MZU589837 NJQ589836:NJQ589837 NTM589836:NTM589837 ODI589836:ODI589837 ONE589836:ONE589837 OXA589836:OXA589837 PGW589836:PGW589837 PQS589836:PQS589837 QAO589836:QAO589837 QKK589836:QKK589837 QUG589836:QUG589837 REC589836:REC589837 RNY589836:RNY589837 RXU589836:RXU589837 SHQ589836:SHQ589837 SRM589836:SRM589837 TBI589836:TBI589837 TLE589836:TLE589837 TVA589836:TVA589837 UEW589836:UEW589837 UOS589836:UOS589837 UYO589836:UYO589837 VIK589836:VIK589837 VSG589836:VSG589837 WCC589836:WCC589837 WLY589836:WLY589837 WVU589836:WVU589837 M655372:M655373 JI655372:JI655373 TE655372:TE655373 ADA655372:ADA655373 AMW655372:AMW655373 AWS655372:AWS655373 BGO655372:BGO655373 BQK655372:BQK655373 CAG655372:CAG655373 CKC655372:CKC655373 CTY655372:CTY655373 DDU655372:DDU655373 DNQ655372:DNQ655373 DXM655372:DXM655373 EHI655372:EHI655373 ERE655372:ERE655373 FBA655372:FBA655373 FKW655372:FKW655373 FUS655372:FUS655373 GEO655372:GEO655373 GOK655372:GOK655373 GYG655372:GYG655373 HIC655372:HIC655373 HRY655372:HRY655373 IBU655372:IBU655373 ILQ655372:ILQ655373 IVM655372:IVM655373 JFI655372:JFI655373 JPE655372:JPE655373 JZA655372:JZA655373 KIW655372:KIW655373 KSS655372:KSS655373 LCO655372:LCO655373 LMK655372:LMK655373 LWG655372:LWG655373 MGC655372:MGC655373 MPY655372:MPY655373 MZU655372:MZU655373 NJQ655372:NJQ655373 NTM655372:NTM655373 ODI655372:ODI655373 ONE655372:ONE655373 OXA655372:OXA655373 PGW655372:PGW655373 PQS655372:PQS655373 QAO655372:QAO655373 QKK655372:QKK655373 QUG655372:QUG655373 REC655372:REC655373 RNY655372:RNY655373 RXU655372:RXU655373 SHQ655372:SHQ655373 SRM655372:SRM655373 TBI655372:TBI655373 TLE655372:TLE655373 TVA655372:TVA655373 UEW655372:UEW655373 UOS655372:UOS655373 UYO655372:UYO655373 VIK655372:VIK655373 VSG655372:VSG655373 WCC655372:WCC655373 WLY655372:WLY655373 WVU655372:WVU655373 M720908:M720909 JI720908:JI720909 TE720908:TE720909 ADA720908:ADA720909 AMW720908:AMW720909 AWS720908:AWS720909 BGO720908:BGO720909 BQK720908:BQK720909 CAG720908:CAG720909 CKC720908:CKC720909 CTY720908:CTY720909 DDU720908:DDU720909 DNQ720908:DNQ720909 DXM720908:DXM720909 EHI720908:EHI720909 ERE720908:ERE720909 FBA720908:FBA720909 FKW720908:FKW720909 FUS720908:FUS720909 GEO720908:GEO720909 GOK720908:GOK720909 GYG720908:GYG720909 HIC720908:HIC720909 HRY720908:HRY720909 IBU720908:IBU720909 ILQ720908:ILQ720909 IVM720908:IVM720909 JFI720908:JFI720909 JPE720908:JPE720909 JZA720908:JZA720909 KIW720908:KIW720909 KSS720908:KSS720909 LCO720908:LCO720909 LMK720908:LMK720909 LWG720908:LWG720909 MGC720908:MGC720909 MPY720908:MPY720909 MZU720908:MZU720909 NJQ720908:NJQ720909 NTM720908:NTM720909 ODI720908:ODI720909 ONE720908:ONE720909 OXA720908:OXA720909 PGW720908:PGW720909 PQS720908:PQS720909 QAO720908:QAO720909 QKK720908:QKK720909 QUG720908:QUG720909 REC720908:REC720909 RNY720908:RNY720909 RXU720908:RXU720909 SHQ720908:SHQ720909 SRM720908:SRM720909 TBI720908:TBI720909 TLE720908:TLE720909 TVA720908:TVA720909 UEW720908:UEW720909 UOS720908:UOS720909 UYO720908:UYO720909 VIK720908:VIK720909 VSG720908:VSG720909 WCC720908:WCC720909 WLY720908:WLY720909 WVU720908:WVU720909 M786444:M786445 JI786444:JI786445 TE786444:TE786445 ADA786444:ADA786445 AMW786444:AMW786445 AWS786444:AWS786445 BGO786444:BGO786445 BQK786444:BQK786445 CAG786444:CAG786445 CKC786444:CKC786445 CTY786444:CTY786445 DDU786444:DDU786445 DNQ786444:DNQ786445 DXM786444:DXM786445 EHI786444:EHI786445 ERE786444:ERE786445 FBA786444:FBA786445 FKW786444:FKW786445 FUS786444:FUS786445 GEO786444:GEO786445 GOK786444:GOK786445 GYG786444:GYG786445 HIC786444:HIC786445 HRY786444:HRY786445 IBU786444:IBU786445 ILQ786444:ILQ786445 IVM786444:IVM786445 JFI786444:JFI786445 JPE786444:JPE786445 JZA786444:JZA786445 KIW786444:KIW786445 KSS786444:KSS786445 LCO786444:LCO786445 LMK786444:LMK786445 LWG786444:LWG786445 MGC786444:MGC786445 MPY786444:MPY786445 MZU786444:MZU786445 NJQ786444:NJQ786445 NTM786444:NTM786445 ODI786444:ODI786445 ONE786444:ONE786445 OXA786444:OXA786445 PGW786444:PGW786445 PQS786444:PQS786445 QAO786444:QAO786445 QKK786444:QKK786445 QUG786444:QUG786445 REC786444:REC786445 RNY786444:RNY786445 RXU786444:RXU786445 SHQ786444:SHQ786445 SRM786444:SRM786445 TBI786444:TBI786445 TLE786444:TLE786445 TVA786444:TVA786445 UEW786444:UEW786445 UOS786444:UOS786445 UYO786444:UYO786445 VIK786444:VIK786445 VSG786444:VSG786445 WCC786444:WCC786445 WLY786444:WLY786445 WVU786444:WVU786445 M851980:M851981 JI851980:JI851981 TE851980:TE851981 ADA851980:ADA851981 AMW851980:AMW851981 AWS851980:AWS851981 BGO851980:BGO851981 BQK851980:BQK851981 CAG851980:CAG851981 CKC851980:CKC851981 CTY851980:CTY851981 DDU851980:DDU851981 DNQ851980:DNQ851981 DXM851980:DXM851981 EHI851980:EHI851981 ERE851980:ERE851981 FBA851980:FBA851981 FKW851980:FKW851981 FUS851980:FUS851981 GEO851980:GEO851981 GOK851980:GOK851981 GYG851980:GYG851981 HIC851980:HIC851981 HRY851980:HRY851981 IBU851980:IBU851981 ILQ851980:ILQ851981 IVM851980:IVM851981 JFI851980:JFI851981 JPE851980:JPE851981 JZA851980:JZA851981 KIW851980:KIW851981 KSS851980:KSS851981 LCO851980:LCO851981 LMK851980:LMK851981 LWG851980:LWG851981 MGC851980:MGC851981 MPY851980:MPY851981 MZU851980:MZU851981 NJQ851980:NJQ851981 NTM851980:NTM851981 ODI851980:ODI851981 ONE851980:ONE851981 OXA851980:OXA851981 PGW851980:PGW851981 PQS851980:PQS851981 QAO851980:QAO851981 QKK851980:QKK851981 QUG851980:QUG851981 REC851980:REC851981 RNY851980:RNY851981 RXU851980:RXU851981 SHQ851980:SHQ851981 SRM851980:SRM851981 TBI851980:TBI851981 TLE851980:TLE851981 TVA851980:TVA851981 UEW851980:UEW851981 UOS851980:UOS851981 UYO851980:UYO851981 VIK851980:VIK851981 VSG851980:VSG851981 WCC851980:WCC851981 WLY851980:WLY851981 WVU851980:WVU851981 M917516:M917517 JI917516:JI917517 TE917516:TE917517 ADA917516:ADA917517 AMW917516:AMW917517 AWS917516:AWS917517 BGO917516:BGO917517 BQK917516:BQK917517 CAG917516:CAG917517 CKC917516:CKC917517 CTY917516:CTY917517 DDU917516:DDU917517 DNQ917516:DNQ917517 DXM917516:DXM917517 EHI917516:EHI917517 ERE917516:ERE917517 FBA917516:FBA917517 FKW917516:FKW917517 FUS917516:FUS917517 GEO917516:GEO917517 GOK917516:GOK917517 GYG917516:GYG917517 HIC917516:HIC917517 HRY917516:HRY917517 IBU917516:IBU917517 ILQ917516:ILQ917517 IVM917516:IVM917517 JFI917516:JFI917517 JPE917516:JPE917517 JZA917516:JZA917517 KIW917516:KIW917517 KSS917516:KSS917517 LCO917516:LCO917517 LMK917516:LMK917517 LWG917516:LWG917517 MGC917516:MGC917517 MPY917516:MPY917517 MZU917516:MZU917517 NJQ917516:NJQ917517 NTM917516:NTM917517 ODI917516:ODI917517 ONE917516:ONE917517 OXA917516:OXA917517 PGW917516:PGW917517 PQS917516:PQS917517 QAO917516:QAO917517 QKK917516:QKK917517 QUG917516:QUG917517 REC917516:REC917517 RNY917516:RNY917517 RXU917516:RXU917517 SHQ917516:SHQ917517 SRM917516:SRM917517 TBI917516:TBI917517 TLE917516:TLE917517 TVA917516:TVA917517 UEW917516:UEW917517 UOS917516:UOS917517 UYO917516:UYO917517 VIK917516:VIK917517 VSG917516:VSG917517 WCC917516:WCC917517 WLY917516:WLY917517 WVU917516:WVU917517 M983052:M983053 JI983052:JI983053 TE983052:TE983053 ADA983052:ADA983053 AMW983052:AMW983053 AWS983052:AWS983053 BGO983052:BGO983053 BQK983052:BQK983053 CAG983052:CAG983053 CKC983052:CKC983053 CTY983052:CTY983053 DDU983052:DDU983053 DNQ983052:DNQ983053 DXM983052:DXM983053 EHI983052:EHI983053 ERE983052:ERE983053 FBA983052:FBA983053 FKW983052:FKW983053 FUS983052:FUS983053 GEO983052:GEO983053 GOK983052:GOK983053 GYG983052:GYG983053 HIC983052:HIC983053 HRY983052:HRY983053 IBU983052:IBU983053 ILQ983052:ILQ983053 IVM983052:IVM983053 JFI983052:JFI983053 JPE983052:JPE983053 JZA983052:JZA983053 KIW983052:KIW983053 KSS983052:KSS983053 LCO983052:LCO983053 LMK983052:LMK983053 LWG983052:LWG983053 MGC983052:MGC983053 MPY983052:MPY983053 MZU983052:MZU983053 NJQ983052:NJQ983053 NTM983052:NTM983053 ODI983052:ODI983053 ONE983052:ONE983053 OXA983052:OXA983053 PGW983052:PGW983053 PQS983052:PQS983053 QAO983052:QAO983053 QKK983052:QKK983053 QUG983052:QUG983053 REC983052:REC983053 RNY983052:RNY983053 RXU983052:RXU983053 SHQ983052:SHQ983053 SRM983052:SRM983053 TBI983052:TBI983053 TLE983052:TLE983053 TVA983052:TVA983053 UEW983052:UEW983053 UOS983052:UOS983053 UYO983052:UYO983053 VIK983052:VIK983053 VSG983052:VSG983053 WCC983052:WCC983053 WLY983052:WLY983053 WVU983052:WVU98305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xr:uid="{B590D49B-C58E-4743-A0FC-9737D044FD2D}">
      <formula1>TIPODERIESGO</formula1>
    </dataValidation>
  </dataValidations>
  <pageMargins left="0.7" right="0.7" top="0.75" bottom="0.75" header="0.3" footer="0.3"/>
  <pageSetup orientation="portrait" horizontalDpi="4294967293"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zoomScale="55" zoomScaleNormal="55" workbookViewId="0">
      <selection activeCell="D27" sqref="D27"/>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83"/>
      <c r="C5" s="583"/>
      <c r="D5" s="584" t="s">
        <v>0</v>
      </c>
      <c r="E5" s="584"/>
      <c r="F5" s="584"/>
      <c r="G5" s="584"/>
      <c r="H5" s="143" t="s">
        <v>233</v>
      </c>
    </row>
    <row r="6" spans="2:16" ht="26.25" customHeight="1" x14ac:dyDescent="0.3">
      <c r="B6" s="583"/>
      <c r="C6" s="583"/>
      <c r="D6" s="584" t="s">
        <v>1</v>
      </c>
      <c r="E6" s="584"/>
      <c r="F6" s="584"/>
      <c r="G6" s="584"/>
      <c r="H6" s="143" t="s">
        <v>234</v>
      </c>
    </row>
    <row r="7" spans="2:16" ht="18" customHeight="1" x14ac:dyDescent="0.3">
      <c r="B7" s="583"/>
      <c r="C7" s="583"/>
      <c r="D7" s="584" t="s">
        <v>2</v>
      </c>
      <c r="E7" s="584"/>
      <c r="F7" s="584"/>
      <c r="G7" s="584"/>
      <c r="H7" s="105" t="s">
        <v>235</v>
      </c>
    </row>
    <row r="8" spans="2:16" ht="20.25" x14ac:dyDescent="0.3">
      <c r="B8" s="583"/>
      <c r="C8" s="583"/>
      <c r="D8" s="584" t="s">
        <v>236</v>
      </c>
      <c r="E8" s="584"/>
      <c r="F8" s="584"/>
      <c r="G8" s="584"/>
      <c r="H8" s="144" t="s">
        <v>237</v>
      </c>
    </row>
    <row r="9" spans="2:16" ht="18" customHeight="1" thickBot="1" x14ac:dyDescent="0.25">
      <c r="B9" s="145"/>
      <c r="C9" s="146"/>
      <c r="D9" s="147"/>
      <c r="E9" s="147"/>
      <c r="F9" s="147"/>
      <c r="G9" s="147"/>
      <c r="H9" s="147"/>
      <c r="M9" s="5" t="s">
        <v>238</v>
      </c>
    </row>
    <row r="10" spans="2:16" ht="18" customHeight="1" thickBot="1" x14ac:dyDescent="0.25">
      <c r="B10" s="593" t="s">
        <v>36</v>
      </c>
      <c r="C10" s="594"/>
      <c r="D10" s="597" t="s">
        <v>37</v>
      </c>
      <c r="E10" s="598"/>
      <c r="F10" s="599"/>
      <c r="G10" s="148"/>
      <c r="H10" s="148"/>
      <c r="M10" s="585">
        <v>5</v>
      </c>
      <c r="N10" s="586"/>
      <c r="O10" s="586"/>
      <c r="P10" s="587"/>
    </row>
    <row r="11" spans="2:16" ht="18.75" thickBot="1" x14ac:dyDescent="0.25">
      <c r="B11" s="595"/>
      <c r="C11" s="596"/>
      <c r="D11" s="6" t="s">
        <v>38</v>
      </c>
      <c r="E11" s="22" t="s">
        <v>39</v>
      </c>
      <c r="F11" s="22" t="s">
        <v>40</v>
      </c>
      <c r="M11" s="585">
        <v>10</v>
      </c>
      <c r="N11" s="588"/>
      <c r="O11" s="588"/>
      <c r="P11" s="589"/>
    </row>
    <row r="12" spans="2:16" ht="18" customHeight="1" thickBot="1" x14ac:dyDescent="0.25">
      <c r="B12" s="149"/>
      <c r="C12" s="150"/>
      <c r="D12" s="22">
        <v>7</v>
      </c>
      <c r="E12" s="22">
        <v>11</v>
      </c>
      <c r="F12" s="151">
        <v>13</v>
      </c>
      <c r="G12" s="152"/>
      <c r="H12" s="152"/>
      <c r="M12" s="585">
        <v>20</v>
      </c>
      <c r="N12" s="588"/>
      <c r="O12" s="588"/>
      <c r="P12" s="589"/>
    </row>
    <row r="13" spans="2:16" ht="26.25" thickBot="1" x14ac:dyDescent="0.25">
      <c r="B13" s="574" t="s">
        <v>239</v>
      </c>
      <c r="C13" s="574">
        <v>1</v>
      </c>
      <c r="D13" s="153">
        <f>+C13*$D$12</f>
        <v>7</v>
      </c>
      <c r="E13" s="154">
        <f>+C13*$E$12</f>
        <v>11</v>
      </c>
      <c r="F13" s="155">
        <f>+C13*F$12</f>
        <v>13</v>
      </c>
      <c r="G13" s="156"/>
      <c r="H13" s="62" t="s">
        <v>41</v>
      </c>
      <c r="I13" s="63" t="s">
        <v>42</v>
      </c>
    </row>
    <row r="14" spans="2:16" ht="18" customHeight="1" thickBot="1" x14ac:dyDescent="0.25">
      <c r="B14" s="575"/>
      <c r="C14" s="575"/>
      <c r="D14" s="157" t="s">
        <v>240</v>
      </c>
      <c r="E14" s="29" t="s">
        <v>241</v>
      </c>
      <c r="F14" s="35" t="s">
        <v>242</v>
      </c>
      <c r="G14" s="158"/>
      <c r="H14" s="159"/>
      <c r="I14" s="159"/>
      <c r="M14" s="585">
        <v>7</v>
      </c>
      <c r="N14" s="585">
        <v>11</v>
      </c>
      <c r="O14" s="585">
        <v>13</v>
      </c>
    </row>
    <row r="15" spans="2:16" ht="18" customHeight="1" x14ac:dyDescent="0.2">
      <c r="B15" s="575"/>
      <c r="C15" s="575"/>
      <c r="D15" s="160" t="s">
        <v>46</v>
      </c>
      <c r="E15" s="23" t="s">
        <v>46</v>
      </c>
      <c r="F15" s="36"/>
      <c r="G15" s="161"/>
      <c r="H15" s="590" t="s">
        <v>43</v>
      </c>
      <c r="I15" s="162" t="s">
        <v>44</v>
      </c>
      <c r="M15" s="586"/>
      <c r="N15" s="588"/>
      <c r="O15" s="588"/>
    </row>
    <row r="16" spans="2:16" ht="36.75" customHeight="1" x14ac:dyDescent="0.2">
      <c r="B16" s="575"/>
      <c r="C16" s="575"/>
      <c r="D16" s="163"/>
      <c r="E16" s="30"/>
      <c r="F16" s="36" t="s">
        <v>47</v>
      </c>
      <c r="G16" s="161"/>
      <c r="H16" s="591"/>
      <c r="I16" s="164" t="s">
        <v>45</v>
      </c>
      <c r="M16" s="586"/>
      <c r="N16" s="588"/>
      <c r="O16" s="588"/>
    </row>
    <row r="17" spans="2:15" ht="18" customHeight="1" thickBot="1" x14ac:dyDescent="0.25">
      <c r="B17" s="576"/>
      <c r="C17" s="576"/>
      <c r="D17" s="165"/>
      <c r="E17" s="31"/>
      <c r="F17" s="166"/>
      <c r="G17" s="161"/>
      <c r="H17" s="592"/>
      <c r="I17" s="164" t="s">
        <v>48</v>
      </c>
      <c r="M17" s="587"/>
      <c r="N17" s="589"/>
      <c r="O17" s="589"/>
    </row>
    <row r="18" spans="2:15" ht="18" x14ac:dyDescent="0.2">
      <c r="B18" s="574" t="s">
        <v>243</v>
      </c>
      <c r="C18" s="574">
        <v>2</v>
      </c>
      <c r="D18" s="167">
        <f>+C18*$D$12</f>
        <v>14</v>
      </c>
      <c r="E18" s="168">
        <f>+C18*$E$12</f>
        <v>22</v>
      </c>
      <c r="F18" s="169">
        <f>+C18*F$12</f>
        <v>26</v>
      </c>
      <c r="G18" s="156"/>
      <c r="H18" s="600" t="s">
        <v>53</v>
      </c>
      <c r="I18" s="170" t="s">
        <v>50</v>
      </c>
    </row>
    <row r="19" spans="2:15" ht="18" customHeight="1" x14ac:dyDescent="0.2">
      <c r="B19" s="575"/>
      <c r="C19" s="575"/>
      <c r="D19" s="157" t="s">
        <v>244</v>
      </c>
      <c r="E19" s="171" t="s">
        <v>245</v>
      </c>
      <c r="F19" s="172" t="s">
        <v>246</v>
      </c>
      <c r="G19" s="158"/>
      <c r="H19" s="601"/>
      <c r="I19" s="170" t="s">
        <v>52</v>
      </c>
    </row>
    <row r="20" spans="2:15" ht="18" customHeight="1" x14ac:dyDescent="0.2">
      <c r="B20" s="575"/>
      <c r="C20" s="575"/>
      <c r="D20" s="160" t="s">
        <v>46</v>
      </c>
      <c r="E20" s="171" t="s">
        <v>46</v>
      </c>
      <c r="F20" s="172"/>
      <c r="G20" s="161"/>
      <c r="H20" s="601"/>
      <c r="I20" s="170" t="s">
        <v>54</v>
      </c>
    </row>
    <row r="21" spans="2:15" ht="18" x14ac:dyDescent="0.2">
      <c r="B21" s="575"/>
      <c r="C21" s="575"/>
      <c r="D21" s="163"/>
      <c r="E21" s="171"/>
      <c r="F21" s="172" t="s">
        <v>47</v>
      </c>
      <c r="G21" s="161"/>
      <c r="H21" s="601"/>
      <c r="I21" s="170" t="s">
        <v>55</v>
      </c>
    </row>
    <row r="22" spans="2:15" ht="18" customHeight="1" thickBot="1" x14ac:dyDescent="0.25">
      <c r="B22" s="576"/>
      <c r="C22" s="576"/>
      <c r="D22" s="165"/>
      <c r="E22" s="171"/>
      <c r="F22" s="173"/>
      <c r="G22" s="161"/>
      <c r="H22" s="601"/>
      <c r="I22" s="170" t="s">
        <v>56</v>
      </c>
    </row>
    <row r="23" spans="2:15" ht="18" x14ac:dyDescent="0.2">
      <c r="B23" s="574" t="s">
        <v>247</v>
      </c>
      <c r="C23" s="574">
        <v>3</v>
      </c>
      <c r="D23" s="174">
        <f>+C23*$D$12</f>
        <v>21</v>
      </c>
      <c r="E23" s="169">
        <f>+C23*$E$12</f>
        <v>33</v>
      </c>
      <c r="F23" s="175">
        <f>+C23*F$12</f>
        <v>39</v>
      </c>
      <c r="G23" s="156"/>
      <c r="H23" s="577" t="s">
        <v>58</v>
      </c>
      <c r="I23" s="176" t="s">
        <v>57</v>
      </c>
    </row>
    <row r="24" spans="2:15" ht="18" customHeight="1" x14ac:dyDescent="0.2">
      <c r="B24" s="575"/>
      <c r="C24" s="575"/>
      <c r="D24" s="171" t="s">
        <v>248</v>
      </c>
      <c r="E24" s="177" t="s">
        <v>249</v>
      </c>
      <c r="F24" s="178" t="s">
        <v>250</v>
      </c>
      <c r="G24" s="158"/>
      <c r="H24" s="578"/>
      <c r="I24" s="176" t="s">
        <v>59</v>
      </c>
    </row>
    <row r="25" spans="2:15" ht="18" customHeight="1" x14ac:dyDescent="0.2">
      <c r="B25" s="575"/>
      <c r="C25" s="575"/>
      <c r="D25" s="179" t="s">
        <v>47</v>
      </c>
      <c r="E25" s="177" t="s">
        <v>47</v>
      </c>
      <c r="F25" s="178" t="s">
        <v>47</v>
      </c>
      <c r="G25" s="161"/>
      <c r="H25" s="578"/>
      <c r="I25" s="176" t="s">
        <v>60</v>
      </c>
    </row>
    <row r="26" spans="2:15" ht="18" x14ac:dyDescent="0.2">
      <c r="B26" s="575"/>
      <c r="C26" s="575"/>
      <c r="D26" s="179" t="s">
        <v>49</v>
      </c>
      <c r="E26" s="177" t="s">
        <v>49</v>
      </c>
      <c r="F26" s="178" t="s">
        <v>49</v>
      </c>
      <c r="G26" s="161"/>
      <c r="H26" s="579"/>
      <c r="I26" s="176" t="s">
        <v>61</v>
      </c>
    </row>
    <row r="27" spans="2:15" ht="18" customHeight="1" thickBot="1" x14ac:dyDescent="0.25">
      <c r="B27" s="576"/>
      <c r="C27" s="576"/>
      <c r="D27" s="180" t="s">
        <v>51</v>
      </c>
      <c r="E27" s="181" t="s">
        <v>51</v>
      </c>
      <c r="F27" s="178" t="s">
        <v>51</v>
      </c>
      <c r="G27" s="161"/>
      <c r="H27" s="580" t="s">
        <v>67</v>
      </c>
      <c r="I27" s="182" t="s">
        <v>62</v>
      </c>
    </row>
    <row r="28" spans="2:15" ht="18" x14ac:dyDescent="0.2">
      <c r="B28" s="574" t="s">
        <v>251</v>
      </c>
      <c r="C28" s="574">
        <v>4</v>
      </c>
      <c r="D28" s="183">
        <f>+C28*$D$12</f>
        <v>28</v>
      </c>
      <c r="E28" s="184">
        <f>+C28*$E$12</f>
        <v>44</v>
      </c>
      <c r="F28" s="175">
        <f>+C28*F$12</f>
        <v>52</v>
      </c>
      <c r="G28" s="156"/>
      <c r="H28" s="581"/>
      <c r="I28" s="182" t="s">
        <v>63</v>
      </c>
      <c r="K28" s="185"/>
      <c r="L28" s="186"/>
    </row>
    <row r="29" spans="2:15" ht="18" customHeight="1" thickBot="1" x14ac:dyDescent="0.25">
      <c r="B29" s="575"/>
      <c r="C29" s="575"/>
      <c r="D29" s="187" t="s">
        <v>252</v>
      </c>
      <c r="E29" s="188" t="s">
        <v>253</v>
      </c>
      <c r="F29" s="178" t="s">
        <v>254</v>
      </c>
      <c r="G29" s="158"/>
      <c r="H29" s="582"/>
      <c r="I29" s="189" t="s">
        <v>64</v>
      </c>
      <c r="K29" s="190"/>
      <c r="L29" s="186"/>
    </row>
    <row r="30" spans="2:15" ht="18" customHeight="1" x14ac:dyDescent="0.2">
      <c r="B30" s="575"/>
      <c r="C30" s="575"/>
      <c r="D30" s="183" t="s">
        <v>47</v>
      </c>
      <c r="E30" s="191" t="s">
        <v>47</v>
      </c>
      <c r="F30" s="178" t="s">
        <v>47</v>
      </c>
      <c r="G30" s="161"/>
      <c r="H30" s="161"/>
      <c r="K30" s="190"/>
      <c r="L30" s="186"/>
    </row>
    <row r="31" spans="2:15" ht="18" x14ac:dyDescent="0.2">
      <c r="B31" s="575"/>
      <c r="C31" s="575"/>
      <c r="D31" s="183" t="s">
        <v>49</v>
      </c>
      <c r="E31" s="191" t="s">
        <v>49</v>
      </c>
      <c r="F31" s="178" t="s">
        <v>49</v>
      </c>
      <c r="G31" s="161"/>
      <c r="H31" s="161"/>
      <c r="K31" s="185"/>
      <c r="L31" s="186"/>
    </row>
    <row r="32" spans="2:15" ht="77.25" customHeight="1" thickBot="1" x14ac:dyDescent="0.25">
      <c r="B32" s="576"/>
      <c r="C32" s="576"/>
      <c r="D32" s="192" t="s">
        <v>51</v>
      </c>
      <c r="E32" s="193" t="s">
        <v>51</v>
      </c>
      <c r="F32" s="194" t="s">
        <v>51</v>
      </c>
      <c r="G32" s="161"/>
      <c r="H32" s="161"/>
      <c r="K32" s="185"/>
      <c r="L32" s="186"/>
    </row>
    <row r="33" spans="2:12" ht="18" x14ac:dyDescent="0.2">
      <c r="B33" s="574" t="s">
        <v>255</v>
      </c>
      <c r="C33" s="574">
        <v>5</v>
      </c>
      <c r="D33" s="195">
        <f>+C33*$D$12</f>
        <v>35</v>
      </c>
      <c r="E33" s="28">
        <f>+C33*$E$12</f>
        <v>55</v>
      </c>
      <c r="F33" s="196">
        <f>+C33*F$12</f>
        <v>65</v>
      </c>
      <c r="G33" s="156"/>
      <c r="H33" s="156"/>
      <c r="K33" s="185"/>
      <c r="L33" s="186"/>
    </row>
    <row r="34" spans="2:12" ht="18" x14ac:dyDescent="0.2">
      <c r="B34" s="575"/>
      <c r="C34" s="575"/>
      <c r="D34" s="183" t="s">
        <v>256</v>
      </c>
      <c r="E34" s="25" t="s">
        <v>257</v>
      </c>
      <c r="F34" s="26" t="s">
        <v>258</v>
      </c>
      <c r="G34" s="158"/>
      <c r="H34" s="158"/>
      <c r="K34" s="185"/>
      <c r="L34" s="186"/>
    </row>
    <row r="35" spans="2:12" ht="18" x14ac:dyDescent="0.2">
      <c r="B35" s="575"/>
      <c r="C35" s="575"/>
      <c r="D35" s="183" t="s">
        <v>47</v>
      </c>
      <c r="E35" s="24" t="s">
        <v>47</v>
      </c>
      <c r="F35" s="33" t="s">
        <v>49</v>
      </c>
      <c r="G35" s="161"/>
      <c r="H35" s="161"/>
      <c r="K35" s="185"/>
      <c r="L35" s="186"/>
    </row>
    <row r="36" spans="2:12" ht="18" x14ac:dyDescent="0.2">
      <c r="B36" s="575"/>
      <c r="C36" s="575"/>
      <c r="D36" s="183" t="s">
        <v>49</v>
      </c>
      <c r="E36" s="24" t="s">
        <v>49</v>
      </c>
      <c r="F36" s="33" t="s">
        <v>47</v>
      </c>
      <c r="G36" s="161"/>
      <c r="H36" s="161"/>
      <c r="K36" s="185"/>
      <c r="L36" s="186"/>
    </row>
    <row r="37" spans="2:12" ht="69" customHeight="1" thickBot="1" x14ac:dyDescent="0.25">
      <c r="B37" s="576"/>
      <c r="C37" s="576"/>
      <c r="D37" s="192" t="s">
        <v>51</v>
      </c>
      <c r="E37" s="32" t="s">
        <v>51</v>
      </c>
      <c r="F37" s="34" t="s">
        <v>51</v>
      </c>
      <c r="G37" s="161"/>
      <c r="H37" s="161"/>
      <c r="K37" s="185"/>
      <c r="L37" s="186"/>
    </row>
    <row r="40" spans="2:12" ht="18" x14ac:dyDescent="0.25">
      <c r="B40" s="197" t="s">
        <v>232</v>
      </c>
    </row>
  </sheetData>
  <mergeCells count="27">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 ref="B5:C8"/>
    <mergeCell ref="D5:G5"/>
    <mergeCell ref="D6:G6"/>
    <mergeCell ref="D7:G7"/>
    <mergeCell ref="D8:G8"/>
    <mergeCell ref="B23:B27"/>
    <mergeCell ref="C23:C27"/>
    <mergeCell ref="H23:H26"/>
    <mergeCell ref="H27:H29"/>
    <mergeCell ref="B28:B32"/>
    <mergeCell ref="C28:C3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Q65"/>
  <sheetViews>
    <sheetView zoomScale="90" zoomScaleNormal="90" workbookViewId="0">
      <selection activeCell="A61" sqref="A61:P61"/>
    </sheetView>
  </sheetViews>
  <sheetFormatPr baseColWidth="10" defaultRowHeight="12.75" x14ac:dyDescent="0.2"/>
  <cols>
    <col min="1" max="5" width="6.42578125" style="93" customWidth="1"/>
    <col min="6" max="7" width="4.85546875" style="93" customWidth="1"/>
    <col min="8" max="8" width="10.42578125" style="93" customWidth="1"/>
    <col min="9" max="15" width="3.7109375" style="93" customWidth="1"/>
    <col min="16" max="16" width="25.28515625" style="93" customWidth="1"/>
    <col min="17" max="17" width="11.42578125" style="93" customWidth="1"/>
    <col min="18" max="18" width="3.7109375" style="93" customWidth="1"/>
    <col min="19" max="19" width="12.42578125" style="93" customWidth="1"/>
    <col min="20" max="22" width="3.7109375" style="93" customWidth="1"/>
    <col min="23" max="23" width="15.85546875" style="93" customWidth="1"/>
    <col min="24" max="24" width="10.7109375" style="93" customWidth="1"/>
    <col min="25" max="25" width="3.7109375" style="93" customWidth="1"/>
    <col min="26" max="26" width="16" style="93" customWidth="1"/>
    <col min="27" max="27" width="17.28515625" style="93" customWidth="1"/>
    <col min="28" max="28" width="11.140625" style="93" customWidth="1"/>
    <col min="29" max="29" width="14.7109375" style="93" customWidth="1"/>
    <col min="30" max="30" width="15" style="93" customWidth="1"/>
    <col min="31" max="35" width="6" style="93" customWidth="1"/>
    <col min="36" max="36" width="4.85546875" style="93" customWidth="1"/>
    <col min="37" max="37" width="10.42578125" style="93" bestFit="1" customWidth="1"/>
    <col min="38" max="38" width="11.7109375" style="93" customWidth="1"/>
    <col min="39" max="42" width="4.85546875" style="93" customWidth="1"/>
    <col min="43" max="258" width="11.42578125" style="93"/>
    <col min="259" max="263" width="6.42578125" style="93" customWidth="1"/>
    <col min="264" max="265" width="4.85546875" style="93" customWidth="1"/>
    <col min="266" max="266" width="10.42578125" style="93" customWidth="1"/>
    <col min="267" max="271" width="3.7109375" style="93" customWidth="1"/>
    <col min="272" max="272" width="12.28515625" style="93" customWidth="1"/>
    <col min="273" max="273" width="11.42578125" style="93" customWidth="1"/>
    <col min="274" max="274" width="3.7109375" style="93" customWidth="1"/>
    <col min="275" max="275" width="12.42578125" style="93" customWidth="1"/>
    <col min="276" max="278" width="3.7109375" style="93" customWidth="1"/>
    <col min="279" max="279" width="15.85546875" style="93" customWidth="1"/>
    <col min="280" max="280" width="10.7109375" style="93" customWidth="1"/>
    <col min="281" max="281" width="3.7109375" style="93" customWidth="1"/>
    <col min="282" max="282" width="16" style="93" customWidth="1"/>
    <col min="283" max="283" width="17.28515625" style="93" customWidth="1"/>
    <col min="284" max="284" width="11.140625" style="93" customWidth="1"/>
    <col min="285" max="285" width="14.7109375" style="93" customWidth="1"/>
    <col min="286" max="286" width="15" style="93" customWidth="1"/>
    <col min="287" max="291" width="6" style="93" customWidth="1"/>
    <col min="292" max="292" width="4.85546875" style="93" customWidth="1"/>
    <col min="293" max="293" width="10.42578125" style="93" bestFit="1" customWidth="1"/>
    <col min="294" max="294" width="11.7109375" style="93" customWidth="1"/>
    <col min="295" max="298" width="4.85546875" style="93" customWidth="1"/>
    <col min="299" max="514" width="11.42578125" style="93"/>
    <col min="515" max="519" width="6.42578125" style="93" customWidth="1"/>
    <col min="520" max="521" width="4.85546875" style="93" customWidth="1"/>
    <col min="522" max="522" width="10.42578125" style="93" customWidth="1"/>
    <col min="523" max="527" width="3.7109375" style="93" customWidth="1"/>
    <col min="528" max="528" width="12.28515625" style="93" customWidth="1"/>
    <col min="529" max="529" width="11.42578125" style="93" customWidth="1"/>
    <col min="530" max="530" width="3.7109375" style="93" customWidth="1"/>
    <col min="531" max="531" width="12.42578125" style="93" customWidth="1"/>
    <col min="532" max="534" width="3.7109375" style="93" customWidth="1"/>
    <col min="535" max="535" width="15.85546875" style="93" customWidth="1"/>
    <col min="536" max="536" width="10.7109375" style="93" customWidth="1"/>
    <col min="537" max="537" width="3.7109375" style="93" customWidth="1"/>
    <col min="538" max="538" width="16" style="93" customWidth="1"/>
    <col min="539" max="539" width="17.28515625" style="93" customWidth="1"/>
    <col min="540" max="540" width="11.140625" style="93" customWidth="1"/>
    <col min="541" max="541" width="14.7109375" style="93" customWidth="1"/>
    <col min="542" max="542" width="15" style="93" customWidth="1"/>
    <col min="543" max="547" width="6" style="93" customWidth="1"/>
    <col min="548" max="548" width="4.85546875" style="93" customWidth="1"/>
    <col min="549" max="549" width="10.42578125" style="93" bestFit="1" customWidth="1"/>
    <col min="550" max="550" width="11.7109375" style="93" customWidth="1"/>
    <col min="551" max="554" width="4.85546875" style="93" customWidth="1"/>
    <col min="555" max="770" width="11.42578125" style="93"/>
    <col min="771" max="775" width="6.42578125" style="93" customWidth="1"/>
    <col min="776" max="777" width="4.85546875" style="93" customWidth="1"/>
    <col min="778" max="778" width="10.42578125" style="93" customWidth="1"/>
    <col min="779" max="783" width="3.7109375" style="93" customWidth="1"/>
    <col min="784" max="784" width="12.28515625" style="93" customWidth="1"/>
    <col min="785" max="785" width="11.42578125" style="93" customWidth="1"/>
    <col min="786" max="786" width="3.7109375" style="93" customWidth="1"/>
    <col min="787" max="787" width="12.42578125" style="93" customWidth="1"/>
    <col min="788" max="790" width="3.7109375" style="93" customWidth="1"/>
    <col min="791" max="791" width="15.85546875" style="93" customWidth="1"/>
    <col min="792" max="792" width="10.7109375" style="93" customWidth="1"/>
    <col min="793" max="793" width="3.7109375" style="93" customWidth="1"/>
    <col min="794" max="794" width="16" style="93" customWidth="1"/>
    <col min="795" max="795" width="17.28515625" style="93" customWidth="1"/>
    <col min="796" max="796" width="11.140625" style="93" customWidth="1"/>
    <col min="797" max="797" width="14.7109375" style="93" customWidth="1"/>
    <col min="798" max="798" width="15" style="93" customWidth="1"/>
    <col min="799" max="803" width="6" style="93" customWidth="1"/>
    <col min="804" max="804" width="4.85546875" style="93" customWidth="1"/>
    <col min="805" max="805" width="10.42578125" style="93" bestFit="1" customWidth="1"/>
    <col min="806" max="806" width="11.7109375" style="93" customWidth="1"/>
    <col min="807" max="810" width="4.85546875" style="93" customWidth="1"/>
    <col min="811" max="1026" width="11.42578125" style="93"/>
    <col min="1027" max="1031" width="6.42578125" style="93" customWidth="1"/>
    <col min="1032" max="1033" width="4.85546875" style="93" customWidth="1"/>
    <col min="1034" max="1034" width="10.42578125" style="93" customWidth="1"/>
    <col min="1035" max="1039" width="3.7109375" style="93" customWidth="1"/>
    <col min="1040" max="1040" width="12.28515625" style="93" customWidth="1"/>
    <col min="1041" max="1041" width="11.42578125" style="93" customWidth="1"/>
    <col min="1042" max="1042" width="3.7109375" style="93" customWidth="1"/>
    <col min="1043" max="1043" width="12.42578125" style="93" customWidth="1"/>
    <col min="1044" max="1046" width="3.7109375" style="93" customWidth="1"/>
    <col min="1047" max="1047" width="15.85546875" style="93" customWidth="1"/>
    <col min="1048" max="1048" width="10.7109375" style="93" customWidth="1"/>
    <col min="1049" max="1049" width="3.7109375" style="93" customWidth="1"/>
    <col min="1050" max="1050" width="16" style="93" customWidth="1"/>
    <col min="1051" max="1051" width="17.28515625" style="93" customWidth="1"/>
    <col min="1052" max="1052" width="11.140625" style="93" customWidth="1"/>
    <col min="1053" max="1053" width="14.7109375" style="93" customWidth="1"/>
    <col min="1054" max="1054" width="15" style="93" customWidth="1"/>
    <col min="1055" max="1059" width="6" style="93" customWidth="1"/>
    <col min="1060" max="1060" width="4.85546875" style="93" customWidth="1"/>
    <col min="1061" max="1061" width="10.42578125" style="93" bestFit="1" customWidth="1"/>
    <col min="1062" max="1062" width="11.7109375" style="93" customWidth="1"/>
    <col min="1063" max="1066" width="4.85546875" style="93" customWidth="1"/>
    <col min="1067" max="1282" width="11.42578125" style="93"/>
    <col min="1283" max="1287" width="6.42578125" style="93" customWidth="1"/>
    <col min="1288" max="1289" width="4.85546875" style="93" customWidth="1"/>
    <col min="1290" max="1290" width="10.42578125" style="93" customWidth="1"/>
    <col min="1291" max="1295" width="3.7109375" style="93" customWidth="1"/>
    <col min="1296" max="1296" width="12.28515625" style="93" customWidth="1"/>
    <col min="1297" max="1297" width="11.42578125" style="93" customWidth="1"/>
    <col min="1298" max="1298" width="3.7109375" style="93" customWidth="1"/>
    <col min="1299" max="1299" width="12.42578125" style="93" customWidth="1"/>
    <col min="1300" max="1302" width="3.7109375" style="93" customWidth="1"/>
    <col min="1303" max="1303" width="15.85546875" style="93" customWidth="1"/>
    <col min="1304" max="1304" width="10.7109375" style="93" customWidth="1"/>
    <col min="1305" max="1305" width="3.7109375" style="93" customWidth="1"/>
    <col min="1306" max="1306" width="16" style="93" customWidth="1"/>
    <col min="1307" max="1307" width="17.28515625" style="93" customWidth="1"/>
    <col min="1308" max="1308" width="11.140625" style="93" customWidth="1"/>
    <col min="1309" max="1309" width="14.7109375" style="93" customWidth="1"/>
    <col min="1310" max="1310" width="15" style="93" customWidth="1"/>
    <col min="1311" max="1315" width="6" style="93" customWidth="1"/>
    <col min="1316" max="1316" width="4.85546875" style="93" customWidth="1"/>
    <col min="1317" max="1317" width="10.42578125" style="93" bestFit="1" customWidth="1"/>
    <col min="1318" max="1318" width="11.7109375" style="93" customWidth="1"/>
    <col min="1319" max="1322" width="4.85546875" style="93" customWidth="1"/>
    <col min="1323" max="1538" width="11.42578125" style="93"/>
    <col min="1539" max="1543" width="6.42578125" style="93" customWidth="1"/>
    <col min="1544" max="1545" width="4.85546875" style="93" customWidth="1"/>
    <col min="1546" max="1546" width="10.42578125" style="93" customWidth="1"/>
    <col min="1547" max="1551" width="3.7109375" style="93" customWidth="1"/>
    <col min="1552" max="1552" width="12.28515625" style="93" customWidth="1"/>
    <col min="1553" max="1553" width="11.42578125" style="93" customWidth="1"/>
    <col min="1554" max="1554" width="3.7109375" style="93" customWidth="1"/>
    <col min="1555" max="1555" width="12.42578125" style="93" customWidth="1"/>
    <col min="1556" max="1558" width="3.7109375" style="93" customWidth="1"/>
    <col min="1559" max="1559" width="15.85546875" style="93" customWidth="1"/>
    <col min="1560" max="1560" width="10.7109375" style="93" customWidth="1"/>
    <col min="1561" max="1561" width="3.7109375" style="93" customWidth="1"/>
    <col min="1562" max="1562" width="16" style="93" customWidth="1"/>
    <col min="1563" max="1563" width="17.28515625" style="93" customWidth="1"/>
    <col min="1564" max="1564" width="11.140625" style="93" customWidth="1"/>
    <col min="1565" max="1565" width="14.7109375" style="93" customWidth="1"/>
    <col min="1566" max="1566" width="15" style="93" customWidth="1"/>
    <col min="1567" max="1571" width="6" style="93" customWidth="1"/>
    <col min="1572" max="1572" width="4.85546875" style="93" customWidth="1"/>
    <col min="1573" max="1573" width="10.42578125" style="93" bestFit="1" customWidth="1"/>
    <col min="1574" max="1574" width="11.7109375" style="93" customWidth="1"/>
    <col min="1575" max="1578" width="4.85546875" style="93" customWidth="1"/>
    <col min="1579" max="1794" width="11.42578125" style="93"/>
    <col min="1795" max="1799" width="6.42578125" style="93" customWidth="1"/>
    <col min="1800" max="1801" width="4.85546875" style="93" customWidth="1"/>
    <col min="1802" max="1802" width="10.42578125" style="93" customWidth="1"/>
    <col min="1803" max="1807" width="3.7109375" style="93" customWidth="1"/>
    <col min="1808" max="1808" width="12.28515625" style="93" customWidth="1"/>
    <col min="1809" max="1809" width="11.42578125" style="93" customWidth="1"/>
    <col min="1810" max="1810" width="3.7109375" style="93" customWidth="1"/>
    <col min="1811" max="1811" width="12.42578125" style="93" customWidth="1"/>
    <col min="1812" max="1814" width="3.7109375" style="93" customWidth="1"/>
    <col min="1815" max="1815" width="15.85546875" style="93" customWidth="1"/>
    <col min="1816" max="1816" width="10.7109375" style="93" customWidth="1"/>
    <col min="1817" max="1817" width="3.7109375" style="93" customWidth="1"/>
    <col min="1818" max="1818" width="16" style="93" customWidth="1"/>
    <col min="1819" max="1819" width="17.28515625" style="93" customWidth="1"/>
    <col min="1820" max="1820" width="11.140625" style="93" customWidth="1"/>
    <col min="1821" max="1821" width="14.7109375" style="93" customWidth="1"/>
    <col min="1822" max="1822" width="15" style="93" customWidth="1"/>
    <col min="1823" max="1827" width="6" style="93" customWidth="1"/>
    <col min="1828" max="1828" width="4.85546875" style="93" customWidth="1"/>
    <col min="1829" max="1829" width="10.42578125" style="93" bestFit="1" customWidth="1"/>
    <col min="1830" max="1830" width="11.7109375" style="93" customWidth="1"/>
    <col min="1831" max="1834" width="4.85546875" style="93" customWidth="1"/>
    <col min="1835" max="2050" width="11.42578125" style="93"/>
    <col min="2051" max="2055" width="6.42578125" style="93" customWidth="1"/>
    <col min="2056" max="2057" width="4.85546875" style="93" customWidth="1"/>
    <col min="2058" max="2058" width="10.42578125" style="93" customWidth="1"/>
    <col min="2059" max="2063" width="3.7109375" style="93" customWidth="1"/>
    <col min="2064" max="2064" width="12.28515625" style="93" customWidth="1"/>
    <col min="2065" max="2065" width="11.42578125" style="93" customWidth="1"/>
    <col min="2066" max="2066" width="3.7109375" style="93" customWidth="1"/>
    <col min="2067" max="2067" width="12.42578125" style="93" customWidth="1"/>
    <col min="2068" max="2070" width="3.7109375" style="93" customWidth="1"/>
    <col min="2071" max="2071" width="15.85546875" style="93" customWidth="1"/>
    <col min="2072" max="2072" width="10.7109375" style="93" customWidth="1"/>
    <col min="2073" max="2073" width="3.7109375" style="93" customWidth="1"/>
    <col min="2074" max="2074" width="16" style="93" customWidth="1"/>
    <col min="2075" max="2075" width="17.28515625" style="93" customWidth="1"/>
    <col min="2076" max="2076" width="11.140625" style="93" customWidth="1"/>
    <col min="2077" max="2077" width="14.7109375" style="93" customWidth="1"/>
    <col min="2078" max="2078" width="15" style="93" customWidth="1"/>
    <col min="2079" max="2083" width="6" style="93" customWidth="1"/>
    <col min="2084" max="2084" width="4.85546875" style="93" customWidth="1"/>
    <col min="2085" max="2085" width="10.42578125" style="93" bestFit="1" customWidth="1"/>
    <col min="2086" max="2086" width="11.7109375" style="93" customWidth="1"/>
    <col min="2087" max="2090" width="4.85546875" style="93" customWidth="1"/>
    <col min="2091" max="2306" width="11.42578125" style="93"/>
    <col min="2307" max="2311" width="6.42578125" style="93" customWidth="1"/>
    <col min="2312" max="2313" width="4.85546875" style="93" customWidth="1"/>
    <col min="2314" max="2314" width="10.42578125" style="93" customWidth="1"/>
    <col min="2315" max="2319" width="3.7109375" style="93" customWidth="1"/>
    <col min="2320" max="2320" width="12.28515625" style="93" customWidth="1"/>
    <col min="2321" max="2321" width="11.42578125" style="93" customWidth="1"/>
    <col min="2322" max="2322" width="3.7109375" style="93" customWidth="1"/>
    <col min="2323" max="2323" width="12.42578125" style="93" customWidth="1"/>
    <col min="2324" max="2326" width="3.7109375" style="93" customWidth="1"/>
    <col min="2327" max="2327" width="15.85546875" style="93" customWidth="1"/>
    <col min="2328" max="2328" width="10.7109375" style="93" customWidth="1"/>
    <col min="2329" max="2329" width="3.7109375" style="93" customWidth="1"/>
    <col min="2330" max="2330" width="16" style="93" customWidth="1"/>
    <col min="2331" max="2331" width="17.28515625" style="93" customWidth="1"/>
    <col min="2332" max="2332" width="11.140625" style="93" customWidth="1"/>
    <col min="2333" max="2333" width="14.7109375" style="93" customWidth="1"/>
    <col min="2334" max="2334" width="15" style="93" customWidth="1"/>
    <col min="2335" max="2339" width="6" style="93" customWidth="1"/>
    <col min="2340" max="2340" width="4.85546875" style="93" customWidth="1"/>
    <col min="2341" max="2341" width="10.42578125" style="93" bestFit="1" customWidth="1"/>
    <col min="2342" max="2342" width="11.7109375" style="93" customWidth="1"/>
    <col min="2343" max="2346" width="4.85546875" style="93" customWidth="1"/>
    <col min="2347" max="2562" width="11.42578125" style="93"/>
    <col min="2563" max="2567" width="6.42578125" style="93" customWidth="1"/>
    <col min="2568" max="2569" width="4.85546875" style="93" customWidth="1"/>
    <col min="2570" max="2570" width="10.42578125" style="93" customWidth="1"/>
    <col min="2571" max="2575" width="3.7109375" style="93" customWidth="1"/>
    <col min="2576" max="2576" width="12.28515625" style="93" customWidth="1"/>
    <col min="2577" max="2577" width="11.42578125" style="93" customWidth="1"/>
    <col min="2578" max="2578" width="3.7109375" style="93" customWidth="1"/>
    <col min="2579" max="2579" width="12.42578125" style="93" customWidth="1"/>
    <col min="2580" max="2582" width="3.7109375" style="93" customWidth="1"/>
    <col min="2583" max="2583" width="15.85546875" style="93" customWidth="1"/>
    <col min="2584" max="2584" width="10.7109375" style="93" customWidth="1"/>
    <col min="2585" max="2585" width="3.7109375" style="93" customWidth="1"/>
    <col min="2586" max="2586" width="16" style="93" customWidth="1"/>
    <col min="2587" max="2587" width="17.28515625" style="93" customWidth="1"/>
    <col min="2588" max="2588" width="11.140625" style="93" customWidth="1"/>
    <col min="2589" max="2589" width="14.7109375" style="93" customWidth="1"/>
    <col min="2590" max="2590" width="15" style="93" customWidth="1"/>
    <col min="2591" max="2595" width="6" style="93" customWidth="1"/>
    <col min="2596" max="2596" width="4.85546875" style="93" customWidth="1"/>
    <col min="2597" max="2597" width="10.42578125" style="93" bestFit="1" customWidth="1"/>
    <col min="2598" max="2598" width="11.7109375" style="93" customWidth="1"/>
    <col min="2599" max="2602" width="4.85546875" style="93" customWidth="1"/>
    <col min="2603" max="2818" width="11.42578125" style="93"/>
    <col min="2819" max="2823" width="6.42578125" style="93" customWidth="1"/>
    <col min="2824" max="2825" width="4.85546875" style="93" customWidth="1"/>
    <col min="2826" max="2826" width="10.42578125" style="93" customWidth="1"/>
    <col min="2827" max="2831" width="3.7109375" style="93" customWidth="1"/>
    <col min="2832" max="2832" width="12.28515625" style="93" customWidth="1"/>
    <col min="2833" max="2833" width="11.42578125" style="93" customWidth="1"/>
    <col min="2834" max="2834" width="3.7109375" style="93" customWidth="1"/>
    <col min="2835" max="2835" width="12.42578125" style="93" customWidth="1"/>
    <col min="2836" max="2838" width="3.7109375" style="93" customWidth="1"/>
    <col min="2839" max="2839" width="15.85546875" style="93" customWidth="1"/>
    <col min="2840" max="2840" width="10.7109375" style="93" customWidth="1"/>
    <col min="2841" max="2841" width="3.7109375" style="93" customWidth="1"/>
    <col min="2842" max="2842" width="16" style="93" customWidth="1"/>
    <col min="2843" max="2843" width="17.28515625" style="93" customWidth="1"/>
    <col min="2844" max="2844" width="11.140625" style="93" customWidth="1"/>
    <col min="2845" max="2845" width="14.7109375" style="93" customWidth="1"/>
    <col min="2846" max="2846" width="15" style="93" customWidth="1"/>
    <col min="2847" max="2851" width="6" style="93" customWidth="1"/>
    <col min="2852" max="2852" width="4.85546875" style="93" customWidth="1"/>
    <col min="2853" max="2853" width="10.42578125" style="93" bestFit="1" customWidth="1"/>
    <col min="2854" max="2854" width="11.7109375" style="93" customWidth="1"/>
    <col min="2855" max="2858" width="4.85546875" style="93" customWidth="1"/>
    <col min="2859" max="3074" width="11.42578125" style="93"/>
    <col min="3075" max="3079" width="6.42578125" style="93" customWidth="1"/>
    <col min="3080" max="3081" width="4.85546875" style="93" customWidth="1"/>
    <col min="3082" max="3082" width="10.42578125" style="93" customWidth="1"/>
    <col min="3083" max="3087" width="3.7109375" style="93" customWidth="1"/>
    <col min="3088" max="3088" width="12.28515625" style="93" customWidth="1"/>
    <col min="3089" max="3089" width="11.42578125" style="93" customWidth="1"/>
    <col min="3090" max="3090" width="3.7109375" style="93" customWidth="1"/>
    <col min="3091" max="3091" width="12.42578125" style="93" customWidth="1"/>
    <col min="3092" max="3094" width="3.7109375" style="93" customWidth="1"/>
    <col min="3095" max="3095" width="15.85546875" style="93" customWidth="1"/>
    <col min="3096" max="3096" width="10.7109375" style="93" customWidth="1"/>
    <col min="3097" max="3097" width="3.7109375" style="93" customWidth="1"/>
    <col min="3098" max="3098" width="16" style="93" customWidth="1"/>
    <col min="3099" max="3099" width="17.28515625" style="93" customWidth="1"/>
    <col min="3100" max="3100" width="11.140625" style="93" customWidth="1"/>
    <col min="3101" max="3101" width="14.7109375" style="93" customWidth="1"/>
    <col min="3102" max="3102" width="15" style="93" customWidth="1"/>
    <col min="3103" max="3107" width="6" style="93" customWidth="1"/>
    <col min="3108" max="3108" width="4.85546875" style="93" customWidth="1"/>
    <col min="3109" max="3109" width="10.42578125" style="93" bestFit="1" customWidth="1"/>
    <col min="3110" max="3110" width="11.7109375" style="93" customWidth="1"/>
    <col min="3111" max="3114" width="4.85546875" style="93" customWidth="1"/>
    <col min="3115" max="3330" width="11.42578125" style="93"/>
    <col min="3331" max="3335" width="6.42578125" style="93" customWidth="1"/>
    <col min="3336" max="3337" width="4.85546875" style="93" customWidth="1"/>
    <col min="3338" max="3338" width="10.42578125" style="93" customWidth="1"/>
    <col min="3339" max="3343" width="3.7109375" style="93" customWidth="1"/>
    <col min="3344" max="3344" width="12.28515625" style="93" customWidth="1"/>
    <col min="3345" max="3345" width="11.42578125" style="93" customWidth="1"/>
    <col min="3346" max="3346" width="3.7109375" style="93" customWidth="1"/>
    <col min="3347" max="3347" width="12.42578125" style="93" customWidth="1"/>
    <col min="3348" max="3350" width="3.7109375" style="93" customWidth="1"/>
    <col min="3351" max="3351" width="15.85546875" style="93" customWidth="1"/>
    <col min="3352" max="3352" width="10.7109375" style="93" customWidth="1"/>
    <col min="3353" max="3353" width="3.7109375" style="93" customWidth="1"/>
    <col min="3354" max="3354" width="16" style="93" customWidth="1"/>
    <col min="3355" max="3355" width="17.28515625" style="93" customWidth="1"/>
    <col min="3356" max="3356" width="11.140625" style="93" customWidth="1"/>
    <col min="3357" max="3357" width="14.7109375" style="93" customWidth="1"/>
    <col min="3358" max="3358" width="15" style="93" customWidth="1"/>
    <col min="3359" max="3363" width="6" style="93" customWidth="1"/>
    <col min="3364" max="3364" width="4.85546875" style="93" customWidth="1"/>
    <col min="3365" max="3365" width="10.42578125" style="93" bestFit="1" customWidth="1"/>
    <col min="3366" max="3366" width="11.7109375" style="93" customWidth="1"/>
    <col min="3367" max="3370" width="4.85546875" style="93" customWidth="1"/>
    <col min="3371" max="3586" width="11.42578125" style="93"/>
    <col min="3587" max="3591" width="6.42578125" style="93" customWidth="1"/>
    <col min="3592" max="3593" width="4.85546875" style="93" customWidth="1"/>
    <col min="3594" max="3594" width="10.42578125" style="93" customWidth="1"/>
    <col min="3595" max="3599" width="3.7109375" style="93" customWidth="1"/>
    <col min="3600" max="3600" width="12.28515625" style="93" customWidth="1"/>
    <col min="3601" max="3601" width="11.42578125" style="93" customWidth="1"/>
    <col min="3602" max="3602" width="3.7109375" style="93" customWidth="1"/>
    <col min="3603" max="3603" width="12.42578125" style="93" customWidth="1"/>
    <col min="3604" max="3606" width="3.7109375" style="93" customWidth="1"/>
    <col min="3607" max="3607" width="15.85546875" style="93" customWidth="1"/>
    <col min="3608" max="3608" width="10.7109375" style="93" customWidth="1"/>
    <col min="3609" max="3609" width="3.7109375" style="93" customWidth="1"/>
    <col min="3610" max="3610" width="16" style="93" customWidth="1"/>
    <col min="3611" max="3611" width="17.28515625" style="93" customWidth="1"/>
    <col min="3612" max="3612" width="11.140625" style="93" customWidth="1"/>
    <col min="3613" max="3613" width="14.7109375" style="93" customWidth="1"/>
    <col min="3614" max="3614" width="15" style="93" customWidth="1"/>
    <col min="3615" max="3619" width="6" style="93" customWidth="1"/>
    <col min="3620" max="3620" width="4.85546875" style="93" customWidth="1"/>
    <col min="3621" max="3621" width="10.42578125" style="93" bestFit="1" customWidth="1"/>
    <col min="3622" max="3622" width="11.7109375" style="93" customWidth="1"/>
    <col min="3623" max="3626" width="4.85546875" style="93" customWidth="1"/>
    <col min="3627" max="3842" width="11.42578125" style="93"/>
    <col min="3843" max="3847" width="6.42578125" style="93" customWidth="1"/>
    <col min="3848" max="3849" width="4.85546875" style="93" customWidth="1"/>
    <col min="3850" max="3850" width="10.42578125" style="93" customWidth="1"/>
    <col min="3851" max="3855" width="3.7109375" style="93" customWidth="1"/>
    <col min="3856" max="3856" width="12.28515625" style="93" customWidth="1"/>
    <col min="3857" max="3857" width="11.42578125" style="93" customWidth="1"/>
    <col min="3858" max="3858" width="3.7109375" style="93" customWidth="1"/>
    <col min="3859" max="3859" width="12.42578125" style="93" customWidth="1"/>
    <col min="3860" max="3862" width="3.7109375" style="93" customWidth="1"/>
    <col min="3863" max="3863" width="15.85546875" style="93" customWidth="1"/>
    <col min="3864" max="3864" width="10.7109375" style="93" customWidth="1"/>
    <col min="3865" max="3865" width="3.7109375" style="93" customWidth="1"/>
    <col min="3866" max="3866" width="16" style="93" customWidth="1"/>
    <col min="3867" max="3867" width="17.28515625" style="93" customWidth="1"/>
    <col min="3868" max="3868" width="11.140625" style="93" customWidth="1"/>
    <col min="3869" max="3869" width="14.7109375" style="93" customWidth="1"/>
    <col min="3870" max="3870" width="15" style="93" customWidth="1"/>
    <col min="3871" max="3875" width="6" style="93" customWidth="1"/>
    <col min="3876" max="3876" width="4.85546875" style="93" customWidth="1"/>
    <col min="3877" max="3877" width="10.42578125" style="93" bestFit="1" customWidth="1"/>
    <col min="3878" max="3878" width="11.7109375" style="93" customWidth="1"/>
    <col min="3879" max="3882" width="4.85546875" style="93" customWidth="1"/>
    <col min="3883" max="4098" width="11.42578125" style="93"/>
    <col min="4099" max="4103" width="6.42578125" style="93" customWidth="1"/>
    <col min="4104" max="4105" width="4.85546875" style="93" customWidth="1"/>
    <col min="4106" max="4106" width="10.42578125" style="93" customWidth="1"/>
    <col min="4107" max="4111" width="3.7109375" style="93" customWidth="1"/>
    <col min="4112" max="4112" width="12.28515625" style="93" customWidth="1"/>
    <col min="4113" max="4113" width="11.42578125" style="93" customWidth="1"/>
    <col min="4114" max="4114" width="3.7109375" style="93" customWidth="1"/>
    <col min="4115" max="4115" width="12.42578125" style="93" customWidth="1"/>
    <col min="4116" max="4118" width="3.7109375" style="93" customWidth="1"/>
    <col min="4119" max="4119" width="15.85546875" style="93" customWidth="1"/>
    <col min="4120" max="4120" width="10.7109375" style="93" customWidth="1"/>
    <col min="4121" max="4121" width="3.7109375" style="93" customWidth="1"/>
    <col min="4122" max="4122" width="16" style="93" customWidth="1"/>
    <col min="4123" max="4123" width="17.28515625" style="93" customWidth="1"/>
    <col min="4124" max="4124" width="11.140625" style="93" customWidth="1"/>
    <col min="4125" max="4125" width="14.7109375" style="93" customWidth="1"/>
    <col min="4126" max="4126" width="15" style="93" customWidth="1"/>
    <col min="4127" max="4131" width="6" style="93" customWidth="1"/>
    <col min="4132" max="4132" width="4.85546875" style="93" customWidth="1"/>
    <col min="4133" max="4133" width="10.42578125" style="93" bestFit="1" customWidth="1"/>
    <col min="4134" max="4134" width="11.7109375" style="93" customWidth="1"/>
    <col min="4135" max="4138" width="4.85546875" style="93" customWidth="1"/>
    <col min="4139" max="4354" width="11.42578125" style="93"/>
    <col min="4355" max="4359" width="6.42578125" style="93" customWidth="1"/>
    <col min="4360" max="4361" width="4.85546875" style="93" customWidth="1"/>
    <col min="4362" max="4362" width="10.42578125" style="93" customWidth="1"/>
    <col min="4363" max="4367" width="3.7109375" style="93" customWidth="1"/>
    <col min="4368" max="4368" width="12.28515625" style="93" customWidth="1"/>
    <col min="4369" max="4369" width="11.42578125" style="93" customWidth="1"/>
    <col min="4370" max="4370" width="3.7109375" style="93" customWidth="1"/>
    <col min="4371" max="4371" width="12.42578125" style="93" customWidth="1"/>
    <col min="4372" max="4374" width="3.7109375" style="93" customWidth="1"/>
    <col min="4375" max="4375" width="15.85546875" style="93" customWidth="1"/>
    <col min="4376" max="4376" width="10.7109375" style="93" customWidth="1"/>
    <col min="4377" max="4377" width="3.7109375" style="93" customWidth="1"/>
    <col min="4378" max="4378" width="16" style="93" customWidth="1"/>
    <col min="4379" max="4379" width="17.28515625" style="93" customWidth="1"/>
    <col min="4380" max="4380" width="11.140625" style="93" customWidth="1"/>
    <col min="4381" max="4381" width="14.7109375" style="93" customWidth="1"/>
    <col min="4382" max="4382" width="15" style="93" customWidth="1"/>
    <col min="4383" max="4387" width="6" style="93" customWidth="1"/>
    <col min="4388" max="4388" width="4.85546875" style="93" customWidth="1"/>
    <col min="4389" max="4389" width="10.42578125" style="93" bestFit="1" customWidth="1"/>
    <col min="4390" max="4390" width="11.7109375" style="93" customWidth="1"/>
    <col min="4391" max="4394" width="4.85546875" style="93" customWidth="1"/>
    <col min="4395" max="4610" width="11.42578125" style="93"/>
    <col min="4611" max="4615" width="6.42578125" style="93" customWidth="1"/>
    <col min="4616" max="4617" width="4.85546875" style="93" customWidth="1"/>
    <col min="4618" max="4618" width="10.42578125" style="93" customWidth="1"/>
    <col min="4619" max="4623" width="3.7109375" style="93" customWidth="1"/>
    <col min="4624" max="4624" width="12.28515625" style="93" customWidth="1"/>
    <col min="4625" max="4625" width="11.42578125" style="93" customWidth="1"/>
    <col min="4626" max="4626" width="3.7109375" style="93" customWidth="1"/>
    <col min="4627" max="4627" width="12.42578125" style="93" customWidth="1"/>
    <col min="4628" max="4630" width="3.7109375" style="93" customWidth="1"/>
    <col min="4631" max="4631" width="15.85546875" style="93" customWidth="1"/>
    <col min="4632" max="4632" width="10.7109375" style="93" customWidth="1"/>
    <col min="4633" max="4633" width="3.7109375" style="93" customWidth="1"/>
    <col min="4634" max="4634" width="16" style="93" customWidth="1"/>
    <col min="4635" max="4635" width="17.28515625" style="93" customWidth="1"/>
    <col min="4636" max="4636" width="11.140625" style="93" customWidth="1"/>
    <col min="4637" max="4637" width="14.7109375" style="93" customWidth="1"/>
    <col min="4638" max="4638" width="15" style="93" customWidth="1"/>
    <col min="4639" max="4643" width="6" style="93" customWidth="1"/>
    <col min="4644" max="4644" width="4.85546875" style="93" customWidth="1"/>
    <col min="4645" max="4645" width="10.42578125" style="93" bestFit="1" customWidth="1"/>
    <col min="4646" max="4646" width="11.7109375" style="93" customWidth="1"/>
    <col min="4647" max="4650" width="4.85546875" style="93" customWidth="1"/>
    <col min="4651" max="4866" width="11.42578125" style="93"/>
    <col min="4867" max="4871" width="6.42578125" style="93" customWidth="1"/>
    <col min="4872" max="4873" width="4.85546875" style="93" customWidth="1"/>
    <col min="4874" max="4874" width="10.42578125" style="93" customWidth="1"/>
    <col min="4875" max="4879" width="3.7109375" style="93" customWidth="1"/>
    <col min="4880" max="4880" width="12.28515625" style="93" customWidth="1"/>
    <col min="4881" max="4881" width="11.42578125" style="93" customWidth="1"/>
    <col min="4882" max="4882" width="3.7109375" style="93" customWidth="1"/>
    <col min="4883" max="4883" width="12.42578125" style="93" customWidth="1"/>
    <col min="4884" max="4886" width="3.7109375" style="93" customWidth="1"/>
    <col min="4887" max="4887" width="15.85546875" style="93" customWidth="1"/>
    <col min="4888" max="4888" width="10.7109375" style="93" customWidth="1"/>
    <col min="4889" max="4889" width="3.7109375" style="93" customWidth="1"/>
    <col min="4890" max="4890" width="16" style="93" customWidth="1"/>
    <col min="4891" max="4891" width="17.28515625" style="93" customWidth="1"/>
    <col min="4892" max="4892" width="11.140625" style="93" customWidth="1"/>
    <col min="4893" max="4893" width="14.7109375" style="93" customWidth="1"/>
    <col min="4894" max="4894" width="15" style="93" customWidth="1"/>
    <col min="4895" max="4899" width="6" style="93" customWidth="1"/>
    <col min="4900" max="4900" width="4.85546875" style="93" customWidth="1"/>
    <col min="4901" max="4901" width="10.42578125" style="93" bestFit="1" customWidth="1"/>
    <col min="4902" max="4902" width="11.7109375" style="93" customWidth="1"/>
    <col min="4903" max="4906" width="4.85546875" style="93" customWidth="1"/>
    <col min="4907" max="5122" width="11.42578125" style="93"/>
    <col min="5123" max="5127" width="6.42578125" style="93" customWidth="1"/>
    <col min="5128" max="5129" width="4.85546875" style="93" customWidth="1"/>
    <col min="5130" max="5130" width="10.42578125" style="93" customWidth="1"/>
    <col min="5131" max="5135" width="3.7109375" style="93" customWidth="1"/>
    <col min="5136" max="5136" width="12.28515625" style="93" customWidth="1"/>
    <col min="5137" max="5137" width="11.42578125" style="93" customWidth="1"/>
    <col min="5138" max="5138" width="3.7109375" style="93" customWidth="1"/>
    <col min="5139" max="5139" width="12.42578125" style="93" customWidth="1"/>
    <col min="5140" max="5142" width="3.7109375" style="93" customWidth="1"/>
    <col min="5143" max="5143" width="15.85546875" style="93" customWidth="1"/>
    <col min="5144" max="5144" width="10.7109375" style="93" customWidth="1"/>
    <col min="5145" max="5145" width="3.7109375" style="93" customWidth="1"/>
    <col min="5146" max="5146" width="16" style="93" customWidth="1"/>
    <col min="5147" max="5147" width="17.28515625" style="93" customWidth="1"/>
    <col min="5148" max="5148" width="11.140625" style="93" customWidth="1"/>
    <col min="5149" max="5149" width="14.7109375" style="93" customWidth="1"/>
    <col min="5150" max="5150" width="15" style="93" customWidth="1"/>
    <col min="5151" max="5155" width="6" style="93" customWidth="1"/>
    <col min="5156" max="5156" width="4.85546875" style="93" customWidth="1"/>
    <col min="5157" max="5157" width="10.42578125" style="93" bestFit="1" customWidth="1"/>
    <col min="5158" max="5158" width="11.7109375" style="93" customWidth="1"/>
    <col min="5159" max="5162" width="4.85546875" style="93" customWidth="1"/>
    <col min="5163" max="5378" width="11.42578125" style="93"/>
    <col min="5379" max="5383" width="6.42578125" style="93" customWidth="1"/>
    <col min="5384" max="5385" width="4.85546875" style="93" customWidth="1"/>
    <col min="5386" max="5386" width="10.42578125" style="93" customWidth="1"/>
    <col min="5387" max="5391" width="3.7109375" style="93" customWidth="1"/>
    <col min="5392" max="5392" width="12.28515625" style="93" customWidth="1"/>
    <col min="5393" max="5393" width="11.42578125" style="93" customWidth="1"/>
    <col min="5394" max="5394" width="3.7109375" style="93" customWidth="1"/>
    <col min="5395" max="5395" width="12.42578125" style="93" customWidth="1"/>
    <col min="5396" max="5398" width="3.7109375" style="93" customWidth="1"/>
    <col min="5399" max="5399" width="15.85546875" style="93" customWidth="1"/>
    <col min="5400" max="5400" width="10.7109375" style="93" customWidth="1"/>
    <col min="5401" max="5401" width="3.7109375" style="93" customWidth="1"/>
    <col min="5402" max="5402" width="16" style="93" customWidth="1"/>
    <col min="5403" max="5403" width="17.28515625" style="93" customWidth="1"/>
    <col min="5404" max="5404" width="11.140625" style="93" customWidth="1"/>
    <col min="5405" max="5405" width="14.7109375" style="93" customWidth="1"/>
    <col min="5406" max="5406" width="15" style="93" customWidth="1"/>
    <col min="5407" max="5411" width="6" style="93" customWidth="1"/>
    <col min="5412" max="5412" width="4.85546875" style="93" customWidth="1"/>
    <col min="5413" max="5413" width="10.42578125" style="93" bestFit="1" customWidth="1"/>
    <col min="5414" max="5414" width="11.7109375" style="93" customWidth="1"/>
    <col min="5415" max="5418" width="4.85546875" style="93" customWidth="1"/>
    <col min="5419" max="5634" width="11.42578125" style="93"/>
    <col min="5635" max="5639" width="6.42578125" style="93" customWidth="1"/>
    <col min="5640" max="5641" width="4.85546875" style="93" customWidth="1"/>
    <col min="5642" max="5642" width="10.42578125" style="93" customWidth="1"/>
    <col min="5643" max="5647" width="3.7109375" style="93" customWidth="1"/>
    <col min="5648" max="5648" width="12.28515625" style="93" customWidth="1"/>
    <col min="5649" max="5649" width="11.42578125" style="93" customWidth="1"/>
    <col min="5650" max="5650" width="3.7109375" style="93" customWidth="1"/>
    <col min="5651" max="5651" width="12.42578125" style="93" customWidth="1"/>
    <col min="5652" max="5654" width="3.7109375" style="93" customWidth="1"/>
    <col min="5655" max="5655" width="15.85546875" style="93" customWidth="1"/>
    <col min="5656" max="5656" width="10.7109375" style="93" customWidth="1"/>
    <col min="5657" max="5657" width="3.7109375" style="93" customWidth="1"/>
    <col min="5658" max="5658" width="16" style="93" customWidth="1"/>
    <col min="5659" max="5659" width="17.28515625" style="93" customWidth="1"/>
    <col min="5660" max="5660" width="11.140625" style="93" customWidth="1"/>
    <col min="5661" max="5661" width="14.7109375" style="93" customWidth="1"/>
    <col min="5662" max="5662" width="15" style="93" customWidth="1"/>
    <col min="5663" max="5667" width="6" style="93" customWidth="1"/>
    <col min="5668" max="5668" width="4.85546875" style="93" customWidth="1"/>
    <col min="5669" max="5669" width="10.42578125" style="93" bestFit="1" customWidth="1"/>
    <col min="5670" max="5670" width="11.7109375" style="93" customWidth="1"/>
    <col min="5671" max="5674" width="4.85546875" style="93" customWidth="1"/>
    <col min="5675" max="5890" width="11.42578125" style="93"/>
    <col min="5891" max="5895" width="6.42578125" style="93" customWidth="1"/>
    <col min="5896" max="5897" width="4.85546875" style="93" customWidth="1"/>
    <col min="5898" max="5898" width="10.42578125" style="93" customWidth="1"/>
    <col min="5899" max="5903" width="3.7109375" style="93" customWidth="1"/>
    <col min="5904" max="5904" width="12.28515625" style="93" customWidth="1"/>
    <col min="5905" max="5905" width="11.42578125" style="93" customWidth="1"/>
    <col min="5906" max="5906" width="3.7109375" style="93" customWidth="1"/>
    <col min="5907" max="5907" width="12.42578125" style="93" customWidth="1"/>
    <col min="5908" max="5910" width="3.7109375" style="93" customWidth="1"/>
    <col min="5911" max="5911" width="15.85546875" style="93" customWidth="1"/>
    <col min="5912" max="5912" width="10.7109375" style="93" customWidth="1"/>
    <col min="5913" max="5913" width="3.7109375" style="93" customWidth="1"/>
    <col min="5914" max="5914" width="16" style="93" customWidth="1"/>
    <col min="5915" max="5915" width="17.28515625" style="93" customWidth="1"/>
    <col min="5916" max="5916" width="11.140625" style="93" customWidth="1"/>
    <col min="5917" max="5917" width="14.7109375" style="93" customWidth="1"/>
    <col min="5918" max="5918" width="15" style="93" customWidth="1"/>
    <col min="5919" max="5923" width="6" style="93" customWidth="1"/>
    <col min="5924" max="5924" width="4.85546875" style="93" customWidth="1"/>
    <col min="5925" max="5925" width="10.42578125" style="93" bestFit="1" customWidth="1"/>
    <col min="5926" max="5926" width="11.7109375" style="93" customWidth="1"/>
    <col min="5927" max="5930" width="4.85546875" style="93" customWidth="1"/>
    <col min="5931" max="6146" width="11.42578125" style="93"/>
    <col min="6147" max="6151" width="6.42578125" style="93" customWidth="1"/>
    <col min="6152" max="6153" width="4.85546875" style="93" customWidth="1"/>
    <col min="6154" max="6154" width="10.42578125" style="93" customWidth="1"/>
    <col min="6155" max="6159" width="3.7109375" style="93" customWidth="1"/>
    <col min="6160" max="6160" width="12.28515625" style="93" customWidth="1"/>
    <col min="6161" max="6161" width="11.42578125" style="93" customWidth="1"/>
    <col min="6162" max="6162" width="3.7109375" style="93" customWidth="1"/>
    <col min="6163" max="6163" width="12.42578125" style="93" customWidth="1"/>
    <col min="6164" max="6166" width="3.7109375" style="93" customWidth="1"/>
    <col min="6167" max="6167" width="15.85546875" style="93" customWidth="1"/>
    <col min="6168" max="6168" width="10.7109375" style="93" customWidth="1"/>
    <col min="6169" max="6169" width="3.7109375" style="93" customWidth="1"/>
    <col min="6170" max="6170" width="16" style="93" customWidth="1"/>
    <col min="6171" max="6171" width="17.28515625" style="93" customWidth="1"/>
    <col min="6172" max="6172" width="11.140625" style="93" customWidth="1"/>
    <col min="6173" max="6173" width="14.7109375" style="93" customWidth="1"/>
    <col min="6174" max="6174" width="15" style="93" customWidth="1"/>
    <col min="6175" max="6179" width="6" style="93" customWidth="1"/>
    <col min="6180" max="6180" width="4.85546875" style="93" customWidth="1"/>
    <col min="6181" max="6181" width="10.42578125" style="93" bestFit="1" customWidth="1"/>
    <col min="6182" max="6182" width="11.7109375" style="93" customWidth="1"/>
    <col min="6183" max="6186" width="4.85546875" style="93" customWidth="1"/>
    <col min="6187" max="6402" width="11.42578125" style="93"/>
    <col min="6403" max="6407" width="6.42578125" style="93" customWidth="1"/>
    <col min="6408" max="6409" width="4.85546875" style="93" customWidth="1"/>
    <col min="6410" max="6410" width="10.42578125" style="93" customWidth="1"/>
    <col min="6411" max="6415" width="3.7109375" style="93" customWidth="1"/>
    <col min="6416" max="6416" width="12.28515625" style="93" customWidth="1"/>
    <col min="6417" max="6417" width="11.42578125" style="93" customWidth="1"/>
    <col min="6418" max="6418" width="3.7109375" style="93" customWidth="1"/>
    <col min="6419" max="6419" width="12.42578125" style="93" customWidth="1"/>
    <col min="6420" max="6422" width="3.7109375" style="93" customWidth="1"/>
    <col min="6423" max="6423" width="15.85546875" style="93" customWidth="1"/>
    <col min="6424" max="6424" width="10.7109375" style="93" customWidth="1"/>
    <col min="6425" max="6425" width="3.7109375" style="93" customWidth="1"/>
    <col min="6426" max="6426" width="16" style="93" customWidth="1"/>
    <col min="6427" max="6427" width="17.28515625" style="93" customWidth="1"/>
    <col min="6428" max="6428" width="11.140625" style="93" customWidth="1"/>
    <col min="6429" max="6429" width="14.7109375" style="93" customWidth="1"/>
    <col min="6430" max="6430" width="15" style="93" customWidth="1"/>
    <col min="6431" max="6435" width="6" style="93" customWidth="1"/>
    <col min="6436" max="6436" width="4.85546875" style="93" customWidth="1"/>
    <col min="6437" max="6437" width="10.42578125" style="93" bestFit="1" customWidth="1"/>
    <col min="6438" max="6438" width="11.7109375" style="93" customWidth="1"/>
    <col min="6439" max="6442" width="4.85546875" style="93" customWidth="1"/>
    <col min="6443" max="6658" width="11.42578125" style="93"/>
    <col min="6659" max="6663" width="6.42578125" style="93" customWidth="1"/>
    <col min="6664" max="6665" width="4.85546875" style="93" customWidth="1"/>
    <col min="6666" max="6666" width="10.42578125" style="93" customWidth="1"/>
    <col min="6667" max="6671" width="3.7109375" style="93" customWidth="1"/>
    <col min="6672" max="6672" width="12.28515625" style="93" customWidth="1"/>
    <col min="6673" max="6673" width="11.42578125" style="93" customWidth="1"/>
    <col min="6674" max="6674" width="3.7109375" style="93" customWidth="1"/>
    <col min="6675" max="6675" width="12.42578125" style="93" customWidth="1"/>
    <col min="6676" max="6678" width="3.7109375" style="93" customWidth="1"/>
    <col min="6679" max="6679" width="15.85546875" style="93" customWidth="1"/>
    <col min="6680" max="6680" width="10.7109375" style="93" customWidth="1"/>
    <col min="6681" max="6681" width="3.7109375" style="93" customWidth="1"/>
    <col min="6682" max="6682" width="16" style="93" customWidth="1"/>
    <col min="6683" max="6683" width="17.28515625" style="93" customWidth="1"/>
    <col min="6684" max="6684" width="11.140625" style="93" customWidth="1"/>
    <col min="6685" max="6685" width="14.7109375" style="93" customWidth="1"/>
    <col min="6686" max="6686" width="15" style="93" customWidth="1"/>
    <col min="6687" max="6691" width="6" style="93" customWidth="1"/>
    <col min="6692" max="6692" width="4.85546875" style="93" customWidth="1"/>
    <col min="6693" max="6693" width="10.42578125" style="93" bestFit="1" customWidth="1"/>
    <col min="6694" max="6694" width="11.7109375" style="93" customWidth="1"/>
    <col min="6695" max="6698" width="4.85546875" style="93" customWidth="1"/>
    <col min="6699" max="6914" width="11.42578125" style="93"/>
    <col min="6915" max="6919" width="6.42578125" style="93" customWidth="1"/>
    <col min="6920" max="6921" width="4.85546875" style="93" customWidth="1"/>
    <col min="6922" max="6922" width="10.42578125" style="93" customWidth="1"/>
    <col min="6923" max="6927" width="3.7109375" style="93" customWidth="1"/>
    <col min="6928" max="6928" width="12.28515625" style="93" customWidth="1"/>
    <col min="6929" max="6929" width="11.42578125" style="93" customWidth="1"/>
    <col min="6930" max="6930" width="3.7109375" style="93" customWidth="1"/>
    <col min="6931" max="6931" width="12.42578125" style="93" customWidth="1"/>
    <col min="6932" max="6934" width="3.7109375" style="93" customWidth="1"/>
    <col min="6935" max="6935" width="15.85546875" style="93" customWidth="1"/>
    <col min="6936" max="6936" width="10.7109375" style="93" customWidth="1"/>
    <col min="6937" max="6937" width="3.7109375" style="93" customWidth="1"/>
    <col min="6938" max="6938" width="16" style="93" customWidth="1"/>
    <col min="6939" max="6939" width="17.28515625" style="93" customWidth="1"/>
    <col min="6940" max="6940" width="11.140625" style="93" customWidth="1"/>
    <col min="6941" max="6941" width="14.7109375" style="93" customWidth="1"/>
    <col min="6942" max="6942" width="15" style="93" customWidth="1"/>
    <col min="6943" max="6947" width="6" style="93" customWidth="1"/>
    <col min="6948" max="6948" width="4.85546875" style="93" customWidth="1"/>
    <col min="6949" max="6949" width="10.42578125" style="93" bestFit="1" customWidth="1"/>
    <col min="6950" max="6950" width="11.7109375" style="93" customWidth="1"/>
    <col min="6951" max="6954" width="4.85546875" style="93" customWidth="1"/>
    <col min="6955" max="7170" width="11.42578125" style="93"/>
    <col min="7171" max="7175" width="6.42578125" style="93" customWidth="1"/>
    <col min="7176" max="7177" width="4.85546875" style="93" customWidth="1"/>
    <col min="7178" max="7178" width="10.42578125" style="93" customWidth="1"/>
    <col min="7179" max="7183" width="3.7109375" style="93" customWidth="1"/>
    <col min="7184" max="7184" width="12.28515625" style="93" customWidth="1"/>
    <col min="7185" max="7185" width="11.42578125" style="93" customWidth="1"/>
    <col min="7186" max="7186" width="3.7109375" style="93" customWidth="1"/>
    <col min="7187" max="7187" width="12.42578125" style="93" customWidth="1"/>
    <col min="7188" max="7190" width="3.7109375" style="93" customWidth="1"/>
    <col min="7191" max="7191" width="15.85546875" style="93" customWidth="1"/>
    <col min="7192" max="7192" width="10.7109375" style="93" customWidth="1"/>
    <col min="7193" max="7193" width="3.7109375" style="93" customWidth="1"/>
    <col min="7194" max="7194" width="16" style="93" customWidth="1"/>
    <col min="7195" max="7195" width="17.28515625" style="93" customWidth="1"/>
    <col min="7196" max="7196" width="11.140625" style="93" customWidth="1"/>
    <col min="7197" max="7197" width="14.7109375" style="93" customWidth="1"/>
    <col min="7198" max="7198" width="15" style="93" customWidth="1"/>
    <col min="7199" max="7203" width="6" style="93" customWidth="1"/>
    <col min="7204" max="7204" width="4.85546875" style="93" customWidth="1"/>
    <col min="7205" max="7205" width="10.42578125" style="93" bestFit="1" customWidth="1"/>
    <col min="7206" max="7206" width="11.7109375" style="93" customWidth="1"/>
    <col min="7207" max="7210" width="4.85546875" style="93" customWidth="1"/>
    <col min="7211" max="7426" width="11.42578125" style="93"/>
    <col min="7427" max="7431" width="6.42578125" style="93" customWidth="1"/>
    <col min="7432" max="7433" width="4.85546875" style="93" customWidth="1"/>
    <col min="7434" max="7434" width="10.42578125" style="93" customWidth="1"/>
    <col min="7435" max="7439" width="3.7109375" style="93" customWidth="1"/>
    <col min="7440" max="7440" width="12.28515625" style="93" customWidth="1"/>
    <col min="7441" max="7441" width="11.42578125" style="93" customWidth="1"/>
    <col min="7442" max="7442" width="3.7109375" style="93" customWidth="1"/>
    <col min="7443" max="7443" width="12.42578125" style="93" customWidth="1"/>
    <col min="7444" max="7446" width="3.7109375" style="93" customWidth="1"/>
    <col min="7447" max="7447" width="15.85546875" style="93" customWidth="1"/>
    <col min="7448" max="7448" width="10.7109375" style="93" customWidth="1"/>
    <col min="7449" max="7449" width="3.7109375" style="93" customWidth="1"/>
    <col min="7450" max="7450" width="16" style="93" customWidth="1"/>
    <col min="7451" max="7451" width="17.28515625" style="93" customWidth="1"/>
    <col min="7452" max="7452" width="11.140625" style="93" customWidth="1"/>
    <col min="7453" max="7453" width="14.7109375" style="93" customWidth="1"/>
    <col min="7454" max="7454" width="15" style="93" customWidth="1"/>
    <col min="7455" max="7459" width="6" style="93" customWidth="1"/>
    <col min="7460" max="7460" width="4.85546875" style="93" customWidth="1"/>
    <col min="7461" max="7461" width="10.42578125" style="93" bestFit="1" customWidth="1"/>
    <col min="7462" max="7462" width="11.7109375" style="93" customWidth="1"/>
    <col min="7463" max="7466" width="4.85546875" style="93" customWidth="1"/>
    <col min="7467" max="7682" width="11.42578125" style="93"/>
    <col min="7683" max="7687" width="6.42578125" style="93" customWidth="1"/>
    <col min="7688" max="7689" width="4.85546875" style="93" customWidth="1"/>
    <col min="7690" max="7690" width="10.42578125" style="93" customWidth="1"/>
    <col min="7691" max="7695" width="3.7109375" style="93" customWidth="1"/>
    <col min="7696" max="7696" width="12.28515625" style="93" customWidth="1"/>
    <col min="7697" max="7697" width="11.42578125" style="93" customWidth="1"/>
    <col min="7698" max="7698" width="3.7109375" style="93" customWidth="1"/>
    <col min="7699" max="7699" width="12.42578125" style="93" customWidth="1"/>
    <col min="7700" max="7702" width="3.7109375" style="93" customWidth="1"/>
    <col min="7703" max="7703" width="15.85546875" style="93" customWidth="1"/>
    <col min="7704" max="7704" width="10.7109375" style="93" customWidth="1"/>
    <col min="7705" max="7705" width="3.7109375" style="93" customWidth="1"/>
    <col min="7706" max="7706" width="16" style="93" customWidth="1"/>
    <col min="7707" max="7707" width="17.28515625" style="93" customWidth="1"/>
    <col min="7708" max="7708" width="11.140625" style="93" customWidth="1"/>
    <col min="7709" max="7709" width="14.7109375" style="93" customWidth="1"/>
    <col min="7710" max="7710" width="15" style="93" customWidth="1"/>
    <col min="7711" max="7715" width="6" style="93" customWidth="1"/>
    <col min="7716" max="7716" width="4.85546875" style="93" customWidth="1"/>
    <col min="7717" max="7717" width="10.42578125" style="93" bestFit="1" customWidth="1"/>
    <col min="7718" max="7718" width="11.7109375" style="93" customWidth="1"/>
    <col min="7719" max="7722" width="4.85546875" style="93" customWidth="1"/>
    <col min="7723" max="7938" width="11.42578125" style="93"/>
    <col min="7939" max="7943" width="6.42578125" style="93" customWidth="1"/>
    <col min="7944" max="7945" width="4.85546875" style="93" customWidth="1"/>
    <col min="7946" max="7946" width="10.42578125" style="93" customWidth="1"/>
    <col min="7947" max="7951" width="3.7109375" style="93" customWidth="1"/>
    <col min="7952" max="7952" width="12.28515625" style="93" customWidth="1"/>
    <col min="7953" max="7953" width="11.42578125" style="93" customWidth="1"/>
    <col min="7954" max="7954" width="3.7109375" style="93" customWidth="1"/>
    <col min="7955" max="7955" width="12.42578125" style="93" customWidth="1"/>
    <col min="7956" max="7958" width="3.7109375" style="93" customWidth="1"/>
    <col min="7959" max="7959" width="15.85546875" style="93" customWidth="1"/>
    <col min="7960" max="7960" width="10.7109375" style="93" customWidth="1"/>
    <col min="7961" max="7961" width="3.7109375" style="93" customWidth="1"/>
    <col min="7962" max="7962" width="16" style="93" customWidth="1"/>
    <col min="7963" max="7963" width="17.28515625" style="93" customWidth="1"/>
    <col min="7964" max="7964" width="11.140625" style="93" customWidth="1"/>
    <col min="7965" max="7965" width="14.7109375" style="93" customWidth="1"/>
    <col min="7966" max="7966" width="15" style="93" customWidth="1"/>
    <col min="7967" max="7971" width="6" style="93" customWidth="1"/>
    <col min="7972" max="7972" width="4.85546875" style="93" customWidth="1"/>
    <col min="7973" max="7973" width="10.42578125" style="93" bestFit="1" customWidth="1"/>
    <col min="7974" max="7974" width="11.7109375" style="93" customWidth="1"/>
    <col min="7975" max="7978" width="4.85546875" style="93" customWidth="1"/>
    <col min="7979" max="8194" width="11.42578125" style="93"/>
    <col min="8195" max="8199" width="6.42578125" style="93" customWidth="1"/>
    <col min="8200" max="8201" width="4.85546875" style="93" customWidth="1"/>
    <col min="8202" max="8202" width="10.42578125" style="93" customWidth="1"/>
    <col min="8203" max="8207" width="3.7109375" style="93" customWidth="1"/>
    <col min="8208" max="8208" width="12.28515625" style="93" customWidth="1"/>
    <col min="8209" max="8209" width="11.42578125" style="93" customWidth="1"/>
    <col min="8210" max="8210" width="3.7109375" style="93" customWidth="1"/>
    <col min="8211" max="8211" width="12.42578125" style="93" customWidth="1"/>
    <col min="8212" max="8214" width="3.7109375" style="93" customWidth="1"/>
    <col min="8215" max="8215" width="15.85546875" style="93" customWidth="1"/>
    <col min="8216" max="8216" width="10.7109375" style="93" customWidth="1"/>
    <col min="8217" max="8217" width="3.7109375" style="93" customWidth="1"/>
    <col min="8218" max="8218" width="16" style="93" customWidth="1"/>
    <col min="8219" max="8219" width="17.28515625" style="93" customWidth="1"/>
    <col min="8220" max="8220" width="11.140625" style="93" customWidth="1"/>
    <col min="8221" max="8221" width="14.7109375" style="93" customWidth="1"/>
    <col min="8222" max="8222" width="15" style="93" customWidth="1"/>
    <col min="8223" max="8227" width="6" style="93" customWidth="1"/>
    <col min="8228" max="8228" width="4.85546875" style="93" customWidth="1"/>
    <col min="8229" max="8229" width="10.42578125" style="93" bestFit="1" customWidth="1"/>
    <col min="8230" max="8230" width="11.7109375" style="93" customWidth="1"/>
    <col min="8231" max="8234" width="4.85546875" style="93" customWidth="1"/>
    <col min="8235" max="8450" width="11.42578125" style="93"/>
    <col min="8451" max="8455" width="6.42578125" style="93" customWidth="1"/>
    <col min="8456" max="8457" width="4.85546875" style="93" customWidth="1"/>
    <col min="8458" max="8458" width="10.42578125" style="93" customWidth="1"/>
    <col min="8459" max="8463" width="3.7109375" style="93" customWidth="1"/>
    <col min="8464" max="8464" width="12.28515625" style="93" customWidth="1"/>
    <col min="8465" max="8465" width="11.42578125" style="93" customWidth="1"/>
    <col min="8466" max="8466" width="3.7109375" style="93" customWidth="1"/>
    <col min="8467" max="8467" width="12.42578125" style="93" customWidth="1"/>
    <col min="8468" max="8470" width="3.7109375" style="93" customWidth="1"/>
    <col min="8471" max="8471" width="15.85546875" style="93" customWidth="1"/>
    <col min="8472" max="8472" width="10.7109375" style="93" customWidth="1"/>
    <col min="8473" max="8473" width="3.7109375" style="93" customWidth="1"/>
    <col min="8474" max="8474" width="16" style="93" customWidth="1"/>
    <col min="8475" max="8475" width="17.28515625" style="93" customWidth="1"/>
    <col min="8476" max="8476" width="11.140625" style="93" customWidth="1"/>
    <col min="8477" max="8477" width="14.7109375" style="93" customWidth="1"/>
    <col min="8478" max="8478" width="15" style="93" customWidth="1"/>
    <col min="8479" max="8483" width="6" style="93" customWidth="1"/>
    <col min="8484" max="8484" width="4.85546875" style="93" customWidth="1"/>
    <col min="8485" max="8485" width="10.42578125" style="93" bestFit="1" customWidth="1"/>
    <col min="8486" max="8486" width="11.7109375" style="93" customWidth="1"/>
    <col min="8487" max="8490" width="4.85546875" style="93" customWidth="1"/>
    <col min="8491" max="8706" width="11.42578125" style="93"/>
    <col min="8707" max="8711" width="6.42578125" style="93" customWidth="1"/>
    <col min="8712" max="8713" width="4.85546875" style="93" customWidth="1"/>
    <col min="8714" max="8714" width="10.42578125" style="93" customWidth="1"/>
    <col min="8715" max="8719" width="3.7109375" style="93" customWidth="1"/>
    <col min="8720" max="8720" width="12.28515625" style="93" customWidth="1"/>
    <col min="8721" max="8721" width="11.42578125" style="93" customWidth="1"/>
    <col min="8722" max="8722" width="3.7109375" style="93" customWidth="1"/>
    <col min="8723" max="8723" width="12.42578125" style="93" customWidth="1"/>
    <col min="8724" max="8726" width="3.7109375" style="93" customWidth="1"/>
    <col min="8727" max="8727" width="15.85546875" style="93" customWidth="1"/>
    <col min="8728" max="8728" width="10.7109375" style="93" customWidth="1"/>
    <col min="8729" max="8729" width="3.7109375" style="93" customWidth="1"/>
    <col min="8730" max="8730" width="16" style="93" customWidth="1"/>
    <col min="8731" max="8731" width="17.28515625" style="93" customWidth="1"/>
    <col min="8732" max="8732" width="11.140625" style="93" customWidth="1"/>
    <col min="8733" max="8733" width="14.7109375" style="93" customWidth="1"/>
    <col min="8734" max="8734" width="15" style="93" customWidth="1"/>
    <col min="8735" max="8739" width="6" style="93" customWidth="1"/>
    <col min="8740" max="8740" width="4.85546875" style="93" customWidth="1"/>
    <col min="8741" max="8741" width="10.42578125" style="93" bestFit="1" customWidth="1"/>
    <col min="8742" max="8742" width="11.7109375" style="93" customWidth="1"/>
    <col min="8743" max="8746" width="4.85546875" style="93" customWidth="1"/>
    <col min="8747" max="8962" width="11.42578125" style="93"/>
    <col min="8963" max="8967" width="6.42578125" style="93" customWidth="1"/>
    <col min="8968" max="8969" width="4.85546875" style="93" customWidth="1"/>
    <col min="8970" max="8970" width="10.42578125" style="93" customWidth="1"/>
    <col min="8971" max="8975" width="3.7109375" style="93" customWidth="1"/>
    <col min="8976" max="8976" width="12.28515625" style="93" customWidth="1"/>
    <col min="8977" max="8977" width="11.42578125" style="93" customWidth="1"/>
    <col min="8978" max="8978" width="3.7109375" style="93" customWidth="1"/>
    <col min="8979" max="8979" width="12.42578125" style="93" customWidth="1"/>
    <col min="8980" max="8982" width="3.7109375" style="93" customWidth="1"/>
    <col min="8983" max="8983" width="15.85546875" style="93" customWidth="1"/>
    <col min="8984" max="8984" width="10.7109375" style="93" customWidth="1"/>
    <col min="8985" max="8985" width="3.7109375" style="93" customWidth="1"/>
    <col min="8986" max="8986" width="16" style="93" customWidth="1"/>
    <col min="8987" max="8987" width="17.28515625" style="93" customWidth="1"/>
    <col min="8988" max="8988" width="11.140625" style="93" customWidth="1"/>
    <col min="8989" max="8989" width="14.7109375" style="93" customWidth="1"/>
    <col min="8990" max="8990" width="15" style="93" customWidth="1"/>
    <col min="8991" max="8995" width="6" style="93" customWidth="1"/>
    <col min="8996" max="8996" width="4.85546875" style="93" customWidth="1"/>
    <col min="8997" max="8997" width="10.42578125" style="93" bestFit="1" customWidth="1"/>
    <col min="8998" max="8998" width="11.7109375" style="93" customWidth="1"/>
    <col min="8999" max="9002" width="4.85546875" style="93" customWidth="1"/>
    <col min="9003" max="9218" width="11.42578125" style="93"/>
    <col min="9219" max="9223" width="6.42578125" style="93" customWidth="1"/>
    <col min="9224" max="9225" width="4.85546875" style="93" customWidth="1"/>
    <col min="9226" max="9226" width="10.42578125" style="93" customWidth="1"/>
    <col min="9227" max="9231" width="3.7109375" style="93" customWidth="1"/>
    <col min="9232" max="9232" width="12.28515625" style="93" customWidth="1"/>
    <col min="9233" max="9233" width="11.42578125" style="93" customWidth="1"/>
    <col min="9234" max="9234" width="3.7109375" style="93" customWidth="1"/>
    <col min="9235" max="9235" width="12.42578125" style="93" customWidth="1"/>
    <col min="9236" max="9238" width="3.7109375" style="93" customWidth="1"/>
    <col min="9239" max="9239" width="15.85546875" style="93" customWidth="1"/>
    <col min="9240" max="9240" width="10.7109375" style="93" customWidth="1"/>
    <col min="9241" max="9241" width="3.7109375" style="93" customWidth="1"/>
    <col min="9242" max="9242" width="16" style="93" customWidth="1"/>
    <col min="9243" max="9243" width="17.28515625" style="93" customWidth="1"/>
    <col min="9244" max="9244" width="11.140625" style="93" customWidth="1"/>
    <col min="9245" max="9245" width="14.7109375" style="93" customWidth="1"/>
    <col min="9246" max="9246" width="15" style="93" customWidth="1"/>
    <col min="9247" max="9251" width="6" style="93" customWidth="1"/>
    <col min="9252" max="9252" width="4.85546875" style="93" customWidth="1"/>
    <col min="9253" max="9253" width="10.42578125" style="93" bestFit="1" customWidth="1"/>
    <col min="9254" max="9254" width="11.7109375" style="93" customWidth="1"/>
    <col min="9255" max="9258" width="4.85546875" style="93" customWidth="1"/>
    <col min="9259" max="9474" width="11.42578125" style="93"/>
    <col min="9475" max="9479" width="6.42578125" style="93" customWidth="1"/>
    <col min="9480" max="9481" width="4.85546875" style="93" customWidth="1"/>
    <col min="9482" max="9482" width="10.42578125" style="93" customWidth="1"/>
    <col min="9483" max="9487" width="3.7109375" style="93" customWidth="1"/>
    <col min="9488" max="9488" width="12.28515625" style="93" customWidth="1"/>
    <col min="9489" max="9489" width="11.42578125" style="93" customWidth="1"/>
    <col min="9490" max="9490" width="3.7109375" style="93" customWidth="1"/>
    <col min="9491" max="9491" width="12.42578125" style="93" customWidth="1"/>
    <col min="9492" max="9494" width="3.7109375" style="93" customWidth="1"/>
    <col min="9495" max="9495" width="15.85546875" style="93" customWidth="1"/>
    <col min="9496" max="9496" width="10.7109375" style="93" customWidth="1"/>
    <col min="9497" max="9497" width="3.7109375" style="93" customWidth="1"/>
    <col min="9498" max="9498" width="16" style="93" customWidth="1"/>
    <col min="9499" max="9499" width="17.28515625" style="93" customWidth="1"/>
    <col min="9500" max="9500" width="11.140625" style="93" customWidth="1"/>
    <col min="9501" max="9501" width="14.7109375" style="93" customWidth="1"/>
    <col min="9502" max="9502" width="15" style="93" customWidth="1"/>
    <col min="9503" max="9507" width="6" style="93" customWidth="1"/>
    <col min="9508" max="9508" width="4.85546875" style="93" customWidth="1"/>
    <col min="9509" max="9509" width="10.42578125" style="93" bestFit="1" customWidth="1"/>
    <col min="9510" max="9510" width="11.7109375" style="93" customWidth="1"/>
    <col min="9511" max="9514" width="4.85546875" style="93" customWidth="1"/>
    <col min="9515" max="9730" width="11.42578125" style="93"/>
    <col min="9731" max="9735" width="6.42578125" style="93" customWidth="1"/>
    <col min="9736" max="9737" width="4.85546875" style="93" customWidth="1"/>
    <col min="9738" max="9738" width="10.42578125" style="93" customWidth="1"/>
    <col min="9739" max="9743" width="3.7109375" style="93" customWidth="1"/>
    <col min="9744" max="9744" width="12.28515625" style="93" customWidth="1"/>
    <col min="9745" max="9745" width="11.42578125" style="93" customWidth="1"/>
    <col min="9746" max="9746" width="3.7109375" style="93" customWidth="1"/>
    <col min="9747" max="9747" width="12.42578125" style="93" customWidth="1"/>
    <col min="9748" max="9750" width="3.7109375" style="93" customWidth="1"/>
    <col min="9751" max="9751" width="15.85546875" style="93" customWidth="1"/>
    <col min="9752" max="9752" width="10.7109375" style="93" customWidth="1"/>
    <col min="9753" max="9753" width="3.7109375" style="93" customWidth="1"/>
    <col min="9754" max="9754" width="16" style="93" customWidth="1"/>
    <col min="9755" max="9755" width="17.28515625" style="93" customWidth="1"/>
    <col min="9756" max="9756" width="11.140625" style="93" customWidth="1"/>
    <col min="9757" max="9757" width="14.7109375" style="93" customWidth="1"/>
    <col min="9758" max="9758" width="15" style="93" customWidth="1"/>
    <col min="9759" max="9763" width="6" style="93" customWidth="1"/>
    <col min="9764" max="9764" width="4.85546875" style="93" customWidth="1"/>
    <col min="9765" max="9765" width="10.42578125" style="93" bestFit="1" customWidth="1"/>
    <col min="9766" max="9766" width="11.7109375" style="93" customWidth="1"/>
    <col min="9767" max="9770" width="4.85546875" style="93" customWidth="1"/>
    <col min="9771" max="9986" width="11.42578125" style="93"/>
    <col min="9987" max="9991" width="6.42578125" style="93" customWidth="1"/>
    <col min="9992" max="9993" width="4.85546875" style="93" customWidth="1"/>
    <col min="9994" max="9994" width="10.42578125" style="93" customWidth="1"/>
    <col min="9995" max="9999" width="3.7109375" style="93" customWidth="1"/>
    <col min="10000" max="10000" width="12.28515625" style="93" customWidth="1"/>
    <col min="10001" max="10001" width="11.42578125" style="93" customWidth="1"/>
    <col min="10002" max="10002" width="3.7109375" style="93" customWidth="1"/>
    <col min="10003" max="10003" width="12.42578125" style="93" customWidth="1"/>
    <col min="10004" max="10006" width="3.7109375" style="93" customWidth="1"/>
    <col min="10007" max="10007" width="15.85546875" style="93" customWidth="1"/>
    <col min="10008" max="10008" width="10.7109375" style="93" customWidth="1"/>
    <col min="10009" max="10009" width="3.7109375" style="93" customWidth="1"/>
    <col min="10010" max="10010" width="16" style="93" customWidth="1"/>
    <col min="10011" max="10011" width="17.28515625" style="93" customWidth="1"/>
    <col min="10012" max="10012" width="11.140625" style="93" customWidth="1"/>
    <col min="10013" max="10013" width="14.7109375" style="93" customWidth="1"/>
    <col min="10014" max="10014" width="15" style="93" customWidth="1"/>
    <col min="10015" max="10019" width="6" style="93" customWidth="1"/>
    <col min="10020" max="10020" width="4.85546875" style="93" customWidth="1"/>
    <col min="10021" max="10021" width="10.42578125" style="93" bestFit="1" customWidth="1"/>
    <col min="10022" max="10022" width="11.7109375" style="93" customWidth="1"/>
    <col min="10023" max="10026" width="4.85546875" style="93" customWidth="1"/>
    <col min="10027" max="10242" width="11.42578125" style="93"/>
    <col min="10243" max="10247" width="6.42578125" style="93" customWidth="1"/>
    <col min="10248" max="10249" width="4.85546875" style="93" customWidth="1"/>
    <col min="10250" max="10250" width="10.42578125" style="93" customWidth="1"/>
    <col min="10251" max="10255" width="3.7109375" style="93" customWidth="1"/>
    <col min="10256" max="10256" width="12.28515625" style="93" customWidth="1"/>
    <col min="10257" max="10257" width="11.42578125" style="93" customWidth="1"/>
    <col min="10258" max="10258" width="3.7109375" style="93" customWidth="1"/>
    <col min="10259" max="10259" width="12.42578125" style="93" customWidth="1"/>
    <col min="10260" max="10262" width="3.7109375" style="93" customWidth="1"/>
    <col min="10263" max="10263" width="15.85546875" style="93" customWidth="1"/>
    <col min="10264" max="10264" width="10.7109375" style="93" customWidth="1"/>
    <col min="10265" max="10265" width="3.7109375" style="93" customWidth="1"/>
    <col min="10266" max="10266" width="16" style="93" customWidth="1"/>
    <col min="10267" max="10267" width="17.28515625" style="93" customWidth="1"/>
    <col min="10268" max="10268" width="11.140625" style="93" customWidth="1"/>
    <col min="10269" max="10269" width="14.7109375" style="93" customWidth="1"/>
    <col min="10270" max="10270" width="15" style="93" customWidth="1"/>
    <col min="10271" max="10275" width="6" style="93" customWidth="1"/>
    <col min="10276" max="10276" width="4.85546875" style="93" customWidth="1"/>
    <col min="10277" max="10277" width="10.42578125" style="93" bestFit="1" customWidth="1"/>
    <col min="10278" max="10278" width="11.7109375" style="93" customWidth="1"/>
    <col min="10279" max="10282" width="4.85546875" style="93" customWidth="1"/>
    <col min="10283" max="10498" width="11.42578125" style="93"/>
    <col min="10499" max="10503" width="6.42578125" style="93" customWidth="1"/>
    <col min="10504" max="10505" width="4.85546875" style="93" customWidth="1"/>
    <col min="10506" max="10506" width="10.42578125" style="93" customWidth="1"/>
    <col min="10507" max="10511" width="3.7109375" style="93" customWidth="1"/>
    <col min="10512" max="10512" width="12.28515625" style="93" customWidth="1"/>
    <col min="10513" max="10513" width="11.42578125" style="93" customWidth="1"/>
    <col min="10514" max="10514" width="3.7109375" style="93" customWidth="1"/>
    <col min="10515" max="10515" width="12.42578125" style="93" customWidth="1"/>
    <col min="10516" max="10518" width="3.7109375" style="93" customWidth="1"/>
    <col min="10519" max="10519" width="15.85546875" style="93" customWidth="1"/>
    <col min="10520" max="10520" width="10.7109375" style="93" customWidth="1"/>
    <col min="10521" max="10521" width="3.7109375" style="93" customWidth="1"/>
    <col min="10522" max="10522" width="16" style="93" customWidth="1"/>
    <col min="10523" max="10523" width="17.28515625" style="93" customWidth="1"/>
    <col min="10524" max="10524" width="11.140625" style="93" customWidth="1"/>
    <col min="10525" max="10525" width="14.7109375" style="93" customWidth="1"/>
    <col min="10526" max="10526" width="15" style="93" customWidth="1"/>
    <col min="10527" max="10531" width="6" style="93" customWidth="1"/>
    <col min="10532" max="10532" width="4.85546875" style="93" customWidth="1"/>
    <col min="10533" max="10533" width="10.42578125" style="93" bestFit="1" customWidth="1"/>
    <col min="10534" max="10534" width="11.7109375" style="93" customWidth="1"/>
    <col min="10535" max="10538" width="4.85546875" style="93" customWidth="1"/>
    <col min="10539" max="10754" width="11.42578125" style="93"/>
    <col min="10755" max="10759" width="6.42578125" style="93" customWidth="1"/>
    <col min="10760" max="10761" width="4.85546875" style="93" customWidth="1"/>
    <col min="10762" max="10762" width="10.42578125" style="93" customWidth="1"/>
    <col min="10763" max="10767" width="3.7109375" style="93" customWidth="1"/>
    <col min="10768" max="10768" width="12.28515625" style="93" customWidth="1"/>
    <col min="10769" max="10769" width="11.42578125" style="93" customWidth="1"/>
    <col min="10770" max="10770" width="3.7109375" style="93" customWidth="1"/>
    <col min="10771" max="10771" width="12.42578125" style="93" customWidth="1"/>
    <col min="10772" max="10774" width="3.7109375" style="93" customWidth="1"/>
    <col min="10775" max="10775" width="15.85546875" style="93" customWidth="1"/>
    <col min="10776" max="10776" width="10.7109375" style="93" customWidth="1"/>
    <col min="10777" max="10777" width="3.7109375" style="93" customWidth="1"/>
    <col min="10778" max="10778" width="16" style="93" customWidth="1"/>
    <col min="10779" max="10779" width="17.28515625" style="93" customWidth="1"/>
    <col min="10780" max="10780" width="11.140625" style="93" customWidth="1"/>
    <col min="10781" max="10781" width="14.7109375" style="93" customWidth="1"/>
    <col min="10782" max="10782" width="15" style="93" customWidth="1"/>
    <col min="10783" max="10787" width="6" style="93" customWidth="1"/>
    <col min="10788" max="10788" width="4.85546875" style="93" customWidth="1"/>
    <col min="10789" max="10789" width="10.42578125" style="93" bestFit="1" customWidth="1"/>
    <col min="10790" max="10790" width="11.7109375" style="93" customWidth="1"/>
    <col min="10791" max="10794" width="4.85546875" style="93" customWidth="1"/>
    <col min="10795" max="11010" width="11.42578125" style="93"/>
    <col min="11011" max="11015" width="6.42578125" style="93" customWidth="1"/>
    <col min="11016" max="11017" width="4.85546875" style="93" customWidth="1"/>
    <col min="11018" max="11018" width="10.42578125" style="93" customWidth="1"/>
    <col min="11019" max="11023" width="3.7109375" style="93" customWidth="1"/>
    <col min="11024" max="11024" width="12.28515625" style="93" customWidth="1"/>
    <col min="11025" max="11025" width="11.42578125" style="93" customWidth="1"/>
    <col min="11026" max="11026" width="3.7109375" style="93" customWidth="1"/>
    <col min="11027" max="11027" width="12.42578125" style="93" customWidth="1"/>
    <col min="11028" max="11030" width="3.7109375" style="93" customWidth="1"/>
    <col min="11031" max="11031" width="15.85546875" style="93" customWidth="1"/>
    <col min="11032" max="11032" width="10.7109375" style="93" customWidth="1"/>
    <col min="11033" max="11033" width="3.7109375" style="93" customWidth="1"/>
    <col min="11034" max="11034" width="16" style="93" customWidth="1"/>
    <col min="11035" max="11035" width="17.28515625" style="93" customWidth="1"/>
    <col min="11036" max="11036" width="11.140625" style="93" customWidth="1"/>
    <col min="11037" max="11037" width="14.7109375" style="93" customWidth="1"/>
    <col min="11038" max="11038" width="15" style="93" customWidth="1"/>
    <col min="11039" max="11043" width="6" style="93" customWidth="1"/>
    <col min="11044" max="11044" width="4.85546875" style="93" customWidth="1"/>
    <col min="11045" max="11045" width="10.42578125" style="93" bestFit="1" customWidth="1"/>
    <col min="11046" max="11046" width="11.7109375" style="93" customWidth="1"/>
    <col min="11047" max="11050" width="4.85546875" style="93" customWidth="1"/>
    <col min="11051" max="11266" width="11.42578125" style="93"/>
    <col min="11267" max="11271" width="6.42578125" style="93" customWidth="1"/>
    <col min="11272" max="11273" width="4.85546875" style="93" customWidth="1"/>
    <col min="11274" max="11274" width="10.42578125" style="93" customWidth="1"/>
    <col min="11275" max="11279" width="3.7109375" style="93" customWidth="1"/>
    <col min="11280" max="11280" width="12.28515625" style="93" customWidth="1"/>
    <col min="11281" max="11281" width="11.42578125" style="93" customWidth="1"/>
    <col min="11282" max="11282" width="3.7109375" style="93" customWidth="1"/>
    <col min="11283" max="11283" width="12.42578125" style="93" customWidth="1"/>
    <col min="11284" max="11286" width="3.7109375" style="93" customWidth="1"/>
    <col min="11287" max="11287" width="15.85546875" style="93" customWidth="1"/>
    <col min="11288" max="11288" width="10.7109375" style="93" customWidth="1"/>
    <col min="11289" max="11289" width="3.7109375" style="93" customWidth="1"/>
    <col min="11290" max="11290" width="16" style="93" customWidth="1"/>
    <col min="11291" max="11291" width="17.28515625" style="93" customWidth="1"/>
    <col min="11292" max="11292" width="11.140625" style="93" customWidth="1"/>
    <col min="11293" max="11293" width="14.7109375" style="93" customWidth="1"/>
    <col min="11294" max="11294" width="15" style="93" customWidth="1"/>
    <col min="11295" max="11299" width="6" style="93" customWidth="1"/>
    <col min="11300" max="11300" width="4.85546875" style="93" customWidth="1"/>
    <col min="11301" max="11301" width="10.42578125" style="93" bestFit="1" customWidth="1"/>
    <col min="11302" max="11302" width="11.7109375" style="93" customWidth="1"/>
    <col min="11303" max="11306" width="4.85546875" style="93" customWidth="1"/>
    <col min="11307" max="11522" width="11.42578125" style="93"/>
    <col min="11523" max="11527" width="6.42578125" style="93" customWidth="1"/>
    <col min="11528" max="11529" width="4.85546875" style="93" customWidth="1"/>
    <col min="11530" max="11530" width="10.42578125" style="93" customWidth="1"/>
    <col min="11531" max="11535" width="3.7109375" style="93" customWidth="1"/>
    <col min="11536" max="11536" width="12.28515625" style="93" customWidth="1"/>
    <col min="11537" max="11537" width="11.42578125" style="93" customWidth="1"/>
    <col min="11538" max="11538" width="3.7109375" style="93" customWidth="1"/>
    <col min="11539" max="11539" width="12.42578125" style="93" customWidth="1"/>
    <col min="11540" max="11542" width="3.7109375" style="93" customWidth="1"/>
    <col min="11543" max="11543" width="15.85546875" style="93" customWidth="1"/>
    <col min="11544" max="11544" width="10.7109375" style="93" customWidth="1"/>
    <col min="11545" max="11545" width="3.7109375" style="93" customWidth="1"/>
    <col min="11546" max="11546" width="16" style="93" customWidth="1"/>
    <col min="11547" max="11547" width="17.28515625" style="93" customWidth="1"/>
    <col min="11548" max="11548" width="11.140625" style="93" customWidth="1"/>
    <col min="11549" max="11549" width="14.7109375" style="93" customWidth="1"/>
    <col min="11550" max="11550" width="15" style="93" customWidth="1"/>
    <col min="11551" max="11555" width="6" style="93" customWidth="1"/>
    <col min="11556" max="11556" width="4.85546875" style="93" customWidth="1"/>
    <col min="11557" max="11557" width="10.42578125" style="93" bestFit="1" customWidth="1"/>
    <col min="11558" max="11558" width="11.7109375" style="93" customWidth="1"/>
    <col min="11559" max="11562" width="4.85546875" style="93" customWidth="1"/>
    <col min="11563" max="11778" width="11.42578125" style="93"/>
    <col min="11779" max="11783" width="6.42578125" style="93" customWidth="1"/>
    <col min="11784" max="11785" width="4.85546875" style="93" customWidth="1"/>
    <col min="11786" max="11786" width="10.42578125" style="93" customWidth="1"/>
    <col min="11787" max="11791" width="3.7109375" style="93" customWidth="1"/>
    <col min="11792" max="11792" width="12.28515625" style="93" customWidth="1"/>
    <col min="11793" max="11793" width="11.42578125" style="93" customWidth="1"/>
    <col min="11794" max="11794" width="3.7109375" style="93" customWidth="1"/>
    <col min="11795" max="11795" width="12.42578125" style="93" customWidth="1"/>
    <col min="11796" max="11798" width="3.7109375" style="93" customWidth="1"/>
    <col min="11799" max="11799" width="15.85546875" style="93" customWidth="1"/>
    <col min="11800" max="11800" width="10.7109375" style="93" customWidth="1"/>
    <col min="11801" max="11801" width="3.7109375" style="93" customWidth="1"/>
    <col min="11802" max="11802" width="16" style="93" customWidth="1"/>
    <col min="11803" max="11803" width="17.28515625" style="93" customWidth="1"/>
    <col min="11804" max="11804" width="11.140625" style="93" customWidth="1"/>
    <col min="11805" max="11805" width="14.7109375" style="93" customWidth="1"/>
    <col min="11806" max="11806" width="15" style="93" customWidth="1"/>
    <col min="11807" max="11811" width="6" style="93" customWidth="1"/>
    <col min="11812" max="11812" width="4.85546875" style="93" customWidth="1"/>
    <col min="11813" max="11813" width="10.42578125" style="93" bestFit="1" customWidth="1"/>
    <col min="11814" max="11814" width="11.7109375" style="93" customWidth="1"/>
    <col min="11815" max="11818" width="4.85546875" style="93" customWidth="1"/>
    <col min="11819" max="12034" width="11.42578125" style="93"/>
    <col min="12035" max="12039" width="6.42578125" style="93" customWidth="1"/>
    <col min="12040" max="12041" width="4.85546875" style="93" customWidth="1"/>
    <col min="12042" max="12042" width="10.42578125" style="93" customWidth="1"/>
    <col min="12043" max="12047" width="3.7109375" style="93" customWidth="1"/>
    <col min="12048" max="12048" width="12.28515625" style="93" customWidth="1"/>
    <col min="12049" max="12049" width="11.42578125" style="93" customWidth="1"/>
    <col min="12050" max="12050" width="3.7109375" style="93" customWidth="1"/>
    <col min="12051" max="12051" width="12.42578125" style="93" customWidth="1"/>
    <col min="12052" max="12054" width="3.7109375" style="93" customWidth="1"/>
    <col min="12055" max="12055" width="15.85546875" style="93" customWidth="1"/>
    <col min="12056" max="12056" width="10.7109375" style="93" customWidth="1"/>
    <col min="12057" max="12057" width="3.7109375" style="93" customWidth="1"/>
    <col min="12058" max="12058" width="16" style="93" customWidth="1"/>
    <col min="12059" max="12059" width="17.28515625" style="93" customWidth="1"/>
    <col min="12060" max="12060" width="11.140625" style="93" customWidth="1"/>
    <col min="12061" max="12061" width="14.7109375" style="93" customWidth="1"/>
    <col min="12062" max="12062" width="15" style="93" customWidth="1"/>
    <col min="12063" max="12067" width="6" style="93" customWidth="1"/>
    <col min="12068" max="12068" width="4.85546875" style="93" customWidth="1"/>
    <col min="12069" max="12069" width="10.42578125" style="93" bestFit="1" customWidth="1"/>
    <col min="12070" max="12070" width="11.7109375" style="93" customWidth="1"/>
    <col min="12071" max="12074" width="4.85546875" style="93" customWidth="1"/>
    <col min="12075" max="12290" width="11.42578125" style="93"/>
    <col min="12291" max="12295" width="6.42578125" style="93" customWidth="1"/>
    <col min="12296" max="12297" width="4.85546875" style="93" customWidth="1"/>
    <col min="12298" max="12298" width="10.42578125" style="93" customWidth="1"/>
    <col min="12299" max="12303" width="3.7109375" style="93" customWidth="1"/>
    <col min="12304" max="12304" width="12.28515625" style="93" customWidth="1"/>
    <col min="12305" max="12305" width="11.42578125" style="93" customWidth="1"/>
    <col min="12306" max="12306" width="3.7109375" style="93" customWidth="1"/>
    <col min="12307" max="12307" width="12.42578125" style="93" customWidth="1"/>
    <col min="12308" max="12310" width="3.7109375" style="93" customWidth="1"/>
    <col min="12311" max="12311" width="15.85546875" style="93" customWidth="1"/>
    <col min="12312" max="12312" width="10.7109375" style="93" customWidth="1"/>
    <col min="12313" max="12313" width="3.7109375" style="93" customWidth="1"/>
    <col min="12314" max="12314" width="16" style="93" customWidth="1"/>
    <col min="12315" max="12315" width="17.28515625" style="93" customWidth="1"/>
    <col min="12316" max="12316" width="11.140625" style="93" customWidth="1"/>
    <col min="12317" max="12317" width="14.7109375" style="93" customWidth="1"/>
    <col min="12318" max="12318" width="15" style="93" customWidth="1"/>
    <col min="12319" max="12323" width="6" style="93" customWidth="1"/>
    <col min="12324" max="12324" width="4.85546875" style="93" customWidth="1"/>
    <col min="12325" max="12325" width="10.42578125" style="93" bestFit="1" customWidth="1"/>
    <col min="12326" max="12326" width="11.7109375" style="93" customWidth="1"/>
    <col min="12327" max="12330" width="4.85546875" style="93" customWidth="1"/>
    <col min="12331" max="12546" width="11.42578125" style="93"/>
    <col min="12547" max="12551" width="6.42578125" style="93" customWidth="1"/>
    <col min="12552" max="12553" width="4.85546875" style="93" customWidth="1"/>
    <col min="12554" max="12554" width="10.42578125" style="93" customWidth="1"/>
    <col min="12555" max="12559" width="3.7109375" style="93" customWidth="1"/>
    <col min="12560" max="12560" width="12.28515625" style="93" customWidth="1"/>
    <col min="12561" max="12561" width="11.42578125" style="93" customWidth="1"/>
    <col min="12562" max="12562" width="3.7109375" style="93" customWidth="1"/>
    <col min="12563" max="12563" width="12.42578125" style="93" customWidth="1"/>
    <col min="12564" max="12566" width="3.7109375" style="93" customWidth="1"/>
    <col min="12567" max="12567" width="15.85546875" style="93" customWidth="1"/>
    <col min="12568" max="12568" width="10.7109375" style="93" customWidth="1"/>
    <col min="12569" max="12569" width="3.7109375" style="93" customWidth="1"/>
    <col min="12570" max="12570" width="16" style="93" customWidth="1"/>
    <col min="12571" max="12571" width="17.28515625" style="93" customWidth="1"/>
    <col min="12572" max="12572" width="11.140625" style="93" customWidth="1"/>
    <col min="12573" max="12573" width="14.7109375" style="93" customWidth="1"/>
    <col min="12574" max="12574" width="15" style="93" customWidth="1"/>
    <col min="12575" max="12579" width="6" style="93" customWidth="1"/>
    <col min="12580" max="12580" width="4.85546875" style="93" customWidth="1"/>
    <col min="12581" max="12581" width="10.42578125" style="93" bestFit="1" customWidth="1"/>
    <col min="12582" max="12582" width="11.7109375" style="93" customWidth="1"/>
    <col min="12583" max="12586" width="4.85546875" style="93" customWidth="1"/>
    <col min="12587" max="12802" width="11.42578125" style="93"/>
    <col min="12803" max="12807" width="6.42578125" style="93" customWidth="1"/>
    <col min="12808" max="12809" width="4.85546875" style="93" customWidth="1"/>
    <col min="12810" max="12810" width="10.42578125" style="93" customWidth="1"/>
    <col min="12811" max="12815" width="3.7109375" style="93" customWidth="1"/>
    <col min="12816" max="12816" width="12.28515625" style="93" customWidth="1"/>
    <col min="12817" max="12817" width="11.42578125" style="93" customWidth="1"/>
    <col min="12818" max="12818" width="3.7109375" style="93" customWidth="1"/>
    <col min="12819" max="12819" width="12.42578125" style="93" customWidth="1"/>
    <col min="12820" max="12822" width="3.7109375" style="93" customWidth="1"/>
    <col min="12823" max="12823" width="15.85546875" style="93" customWidth="1"/>
    <col min="12824" max="12824" width="10.7109375" style="93" customWidth="1"/>
    <col min="12825" max="12825" width="3.7109375" style="93" customWidth="1"/>
    <col min="12826" max="12826" width="16" style="93" customWidth="1"/>
    <col min="12827" max="12827" width="17.28515625" style="93" customWidth="1"/>
    <col min="12828" max="12828" width="11.140625" style="93" customWidth="1"/>
    <col min="12829" max="12829" width="14.7109375" style="93" customWidth="1"/>
    <col min="12830" max="12830" width="15" style="93" customWidth="1"/>
    <col min="12831" max="12835" width="6" style="93" customWidth="1"/>
    <col min="12836" max="12836" width="4.85546875" style="93" customWidth="1"/>
    <col min="12837" max="12837" width="10.42578125" style="93" bestFit="1" customWidth="1"/>
    <col min="12838" max="12838" width="11.7109375" style="93" customWidth="1"/>
    <col min="12839" max="12842" width="4.85546875" style="93" customWidth="1"/>
    <col min="12843" max="13058" width="11.42578125" style="93"/>
    <col min="13059" max="13063" width="6.42578125" style="93" customWidth="1"/>
    <col min="13064" max="13065" width="4.85546875" style="93" customWidth="1"/>
    <col min="13066" max="13066" width="10.42578125" style="93" customWidth="1"/>
    <col min="13067" max="13071" width="3.7109375" style="93" customWidth="1"/>
    <col min="13072" max="13072" width="12.28515625" style="93" customWidth="1"/>
    <col min="13073" max="13073" width="11.42578125" style="93" customWidth="1"/>
    <col min="13074" max="13074" width="3.7109375" style="93" customWidth="1"/>
    <col min="13075" max="13075" width="12.42578125" style="93" customWidth="1"/>
    <col min="13076" max="13078" width="3.7109375" style="93" customWidth="1"/>
    <col min="13079" max="13079" width="15.85546875" style="93" customWidth="1"/>
    <col min="13080" max="13080" width="10.7109375" style="93" customWidth="1"/>
    <col min="13081" max="13081" width="3.7109375" style="93" customWidth="1"/>
    <col min="13082" max="13082" width="16" style="93" customWidth="1"/>
    <col min="13083" max="13083" width="17.28515625" style="93" customWidth="1"/>
    <col min="13084" max="13084" width="11.140625" style="93" customWidth="1"/>
    <col min="13085" max="13085" width="14.7109375" style="93" customWidth="1"/>
    <col min="13086" max="13086" width="15" style="93" customWidth="1"/>
    <col min="13087" max="13091" width="6" style="93" customWidth="1"/>
    <col min="13092" max="13092" width="4.85546875" style="93" customWidth="1"/>
    <col min="13093" max="13093" width="10.42578125" style="93" bestFit="1" customWidth="1"/>
    <col min="13094" max="13094" width="11.7109375" style="93" customWidth="1"/>
    <col min="13095" max="13098" width="4.85546875" style="93" customWidth="1"/>
    <col min="13099" max="13314" width="11.42578125" style="93"/>
    <col min="13315" max="13319" width="6.42578125" style="93" customWidth="1"/>
    <col min="13320" max="13321" width="4.85546875" style="93" customWidth="1"/>
    <col min="13322" max="13322" width="10.42578125" style="93" customWidth="1"/>
    <col min="13323" max="13327" width="3.7109375" style="93" customWidth="1"/>
    <col min="13328" max="13328" width="12.28515625" style="93" customWidth="1"/>
    <col min="13329" max="13329" width="11.42578125" style="93" customWidth="1"/>
    <col min="13330" max="13330" width="3.7109375" style="93" customWidth="1"/>
    <col min="13331" max="13331" width="12.42578125" style="93" customWidth="1"/>
    <col min="13332" max="13334" width="3.7109375" style="93" customWidth="1"/>
    <col min="13335" max="13335" width="15.85546875" style="93" customWidth="1"/>
    <col min="13336" max="13336" width="10.7109375" style="93" customWidth="1"/>
    <col min="13337" max="13337" width="3.7109375" style="93" customWidth="1"/>
    <col min="13338" max="13338" width="16" style="93" customWidth="1"/>
    <col min="13339" max="13339" width="17.28515625" style="93" customWidth="1"/>
    <col min="13340" max="13340" width="11.140625" style="93" customWidth="1"/>
    <col min="13341" max="13341" width="14.7109375" style="93" customWidth="1"/>
    <col min="13342" max="13342" width="15" style="93" customWidth="1"/>
    <col min="13343" max="13347" width="6" style="93" customWidth="1"/>
    <col min="13348" max="13348" width="4.85546875" style="93" customWidth="1"/>
    <col min="13349" max="13349" width="10.42578125" style="93" bestFit="1" customWidth="1"/>
    <col min="13350" max="13350" width="11.7109375" style="93" customWidth="1"/>
    <col min="13351" max="13354" width="4.85546875" style="93" customWidth="1"/>
    <col min="13355" max="13570" width="11.42578125" style="93"/>
    <col min="13571" max="13575" width="6.42578125" style="93" customWidth="1"/>
    <col min="13576" max="13577" width="4.85546875" style="93" customWidth="1"/>
    <col min="13578" max="13578" width="10.42578125" style="93" customWidth="1"/>
    <col min="13579" max="13583" width="3.7109375" style="93" customWidth="1"/>
    <col min="13584" max="13584" width="12.28515625" style="93" customWidth="1"/>
    <col min="13585" max="13585" width="11.42578125" style="93" customWidth="1"/>
    <col min="13586" max="13586" width="3.7109375" style="93" customWidth="1"/>
    <col min="13587" max="13587" width="12.42578125" style="93" customWidth="1"/>
    <col min="13588" max="13590" width="3.7109375" style="93" customWidth="1"/>
    <col min="13591" max="13591" width="15.85546875" style="93" customWidth="1"/>
    <col min="13592" max="13592" width="10.7109375" style="93" customWidth="1"/>
    <col min="13593" max="13593" width="3.7109375" style="93" customWidth="1"/>
    <col min="13594" max="13594" width="16" style="93" customWidth="1"/>
    <col min="13595" max="13595" width="17.28515625" style="93" customWidth="1"/>
    <col min="13596" max="13596" width="11.140625" style="93" customWidth="1"/>
    <col min="13597" max="13597" width="14.7109375" style="93" customWidth="1"/>
    <col min="13598" max="13598" width="15" style="93" customWidth="1"/>
    <col min="13599" max="13603" width="6" style="93" customWidth="1"/>
    <col min="13604" max="13604" width="4.85546875" style="93" customWidth="1"/>
    <col min="13605" max="13605" width="10.42578125" style="93" bestFit="1" customWidth="1"/>
    <col min="13606" max="13606" width="11.7109375" style="93" customWidth="1"/>
    <col min="13607" max="13610" width="4.85546875" style="93" customWidth="1"/>
    <col min="13611" max="13826" width="11.42578125" style="93"/>
    <col min="13827" max="13831" width="6.42578125" style="93" customWidth="1"/>
    <col min="13832" max="13833" width="4.85546875" style="93" customWidth="1"/>
    <col min="13834" max="13834" width="10.42578125" style="93" customWidth="1"/>
    <col min="13835" max="13839" width="3.7109375" style="93" customWidth="1"/>
    <col min="13840" max="13840" width="12.28515625" style="93" customWidth="1"/>
    <col min="13841" max="13841" width="11.42578125" style="93" customWidth="1"/>
    <col min="13842" max="13842" width="3.7109375" style="93" customWidth="1"/>
    <col min="13843" max="13843" width="12.42578125" style="93" customWidth="1"/>
    <col min="13844" max="13846" width="3.7109375" style="93" customWidth="1"/>
    <col min="13847" max="13847" width="15.85546875" style="93" customWidth="1"/>
    <col min="13848" max="13848" width="10.7109375" style="93" customWidth="1"/>
    <col min="13849" max="13849" width="3.7109375" style="93" customWidth="1"/>
    <col min="13850" max="13850" width="16" style="93" customWidth="1"/>
    <col min="13851" max="13851" width="17.28515625" style="93" customWidth="1"/>
    <col min="13852" max="13852" width="11.140625" style="93" customWidth="1"/>
    <col min="13853" max="13853" width="14.7109375" style="93" customWidth="1"/>
    <col min="13854" max="13854" width="15" style="93" customWidth="1"/>
    <col min="13855" max="13859" width="6" style="93" customWidth="1"/>
    <col min="13860" max="13860" width="4.85546875" style="93" customWidth="1"/>
    <col min="13861" max="13861" width="10.42578125" style="93" bestFit="1" customWidth="1"/>
    <col min="13862" max="13862" width="11.7109375" style="93" customWidth="1"/>
    <col min="13863" max="13866" width="4.85546875" style="93" customWidth="1"/>
    <col min="13867" max="14082" width="11.42578125" style="93"/>
    <col min="14083" max="14087" width="6.42578125" style="93" customWidth="1"/>
    <col min="14088" max="14089" width="4.85546875" style="93" customWidth="1"/>
    <col min="14090" max="14090" width="10.42578125" style="93" customWidth="1"/>
    <col min="14091" max="14095" width="3.7109375" style="93" customWidth="1"/>
    <col min="14096" max="14096" width="12.28515625" style="93" customWidth="1"/>
    <col min="14097" max="14097" width="11.42578125" style="93" customWidth="1"/>
    <col min="14098" max="14098" width="3.7109375" style="93" customWidth="1"/>
    <col min="14099" max="14099" width="12.42578125" style="93" customWidth="1"/>
    <col min="14100" max="14102" width="3.7109375" style="93" customWidth="1"/>
    <col min="14103" max="14103" width="15.85546875" style="93" customWidth="1"/>
    <col min="14104" max="14104" width="10.7109375" style="93" customWidth="1"/>
    <col min="14105" max="14105" width="3.7109375" style="93" customWidth="1"/>
    <col min="14106" max="14106" width="16" style="93" customWidth="1"/>
    <col min="14107" max="14107" width="17.28515625" style="93" customWidth="1"/>
    <col min="14108" max="14108" width="11.140625" style="93" customWidth="1"/>
    <col min="14109" max="14109" width="14.7109375" style="93" customWidth="1"/>
    <col min="14110" max="14110" width="15" style="93" customWidth="1"/>
    <col min="14111" max="14115" width="6" style="93" customWidth="1"/>
    <col min="14116" max="14116" width="4.85546875" style="93" customWidth="1"/>
    <col min="14117" max="14117" width="10.42578125" style="93" bestFit="1" customWidth="1"/>
    <col min="14118" max="14118" width="11.7109375" style="93" customWidth="1"/>
    <col min="14119" max="14122" width="4.85546875" style="93" customWidth="1"/>
    <col min="14123" max="14338" width="11.42578125" style="93"/>
    <col min="14339" max="14343" width="6.42578125" style="93" customWidth="1"/>
    <col min="14344" max="14345" width="4.85546875" style="93" customWidth="1"/>
    <col min="14346" max="14346" width="10.42578125" style="93" customWidth="1"/>
    <col min="14347" max="14351" width="3.7109375" style="93" customWidth="1"/>
    <col min="14352" max="14352" width="12.28515625" style="93" customWidth="1"/>
    <col min="14353" max="14353" width="11.42578125" style="93" customWidth="1"/>
    <col min="14354" max="14354" width="3.7109375" style="93" customWidth="1"/>
    <col min="14355" max="14355" width="12.42578125" style="93" customWidth="1"/>
    <col min="14356" max="14358" width="3.7109375" style="93" customWidth="1"/>
    <col min="14359" max="14359" width="15.85546875" style="93" customWidth="1"/>
    <col min="14360" max="14360" width="10.7109375" style="93" customWidth="1"/>
    <col min="14361" max="14361" width="3.7109375" style="93" customWidth="1"/>
    <col min="14362" max="14362" width="16" style="93" customWidth="1"/>
    <col min="14363" max="14363" width="17.28515625" style="93" customWidth="1"/>
    <col min="14364" max="14364" width="11.140625" style="93" customWidth="1"/>
    <col min="14365" max="14365" width="14.7109375" style="93" customWidth="1"/>
    <col min="14366" max="14366" width="15" style="93" customWidth="1"/>
    <col min="14367" max="14371" width="6" style="93" customWidth="1"/>
    <col min="14372" max="14372" width="4.85546875" style="93" customWidth="1"/>
    <col min="14373" max="14373" width="10.42578125" style="93" bestFit="1" customWidth="1"/>
    <col min="14374" max="14374" width="11.7109375" style="93" customWidth="1"/>
    <col min="14375" max="14378" width="4.85546875" style="93" customWidth="1"/>
    <col min="14379" max="14594" width="11.42578125" style="93"/>
    <col min="14595" max="14599" width="6.42578125" style="93" customWidth="1"/>
    <col min="14600" max="14601" width="4.85546875" style="93" customWidth="1"/>
    <col min="14602" max="14602" width="10.42578125" style="93" customWidth="1"/>
    <col min="14603" max="14607" width="3.7109375" style="93" customWidth="1"/>
    <col min="14608" max="14608" width="12.28515625" style="93" customWidth="1"/>
    <col min="14609" max="14609" width="11.42578125" style="93" customWidth="1"/>
    <col min="14610" max="14610" width="3.7109375" style="93" customWidth="1"/>
    <col min="14611" max="14611" width="12.42578125" style="93" customWidth="1"/>
    <col min="14612" max="14614" width="3.7109375" style="93" customWidth="1"/>
    <col min="14615" max="14615" width="15.85546875" style="93" customWidth="1"/>
    <col min="14616" max="14616" width="10.7109375" style="93" customWidth="1"/>
    <col min="14617" max="14617" width="3.7109375" style="93" customWidth="1"/>
    <col min="14618" max="14618" width="16" style="93" customWidth="1"/>
    <col min="14619" max="14619" width="17.28515625" style="93" customWidth="1"/>
    <col min="14620" max="14620" width="11.140625" style="93" customWidth="1"/>
    <col min="14621" max="14621" width="14.7109375" style="93" customWidth="1"/>
    <col min="14622" max="14622" width="15" style="93" customWidth="1"/>
    <col min="14623" max="14627" width="6" style="93" customWidth="1"/>
    <col min="14628" max="14628" width="4.85546875" style="93" customWidth="1"/>
    <col min="14629" max="14629" width="10.42578125" style="93" bestFit="1" customWidth="1"/>
    <col min="14630" max="14630" width="11.7109375" style="93" customWidth="1"/>
    <col min="14631" max="14634" width="4.85546875" style="93" customWidth="1"/>
    <col min="14635" max="14850" width="11.42578125" style="93"/>
    <col min="14851" max="14855" width="6.42578125" style="93" customWidth="1"/>
    <col min="14856" max="14857" width="4.85546875" style="93" customWidth="1"/>
    <col min="14858" max="14858" width="10.42578125" style="93" customWidth="1"/>
    <col min="14859" max="14863" width="3.7109375" style="93" customWidth="1"/>
    <col min="14864" max="14864" width="12.28515625" style="93" customWidth="1"/>
    <col min="14865" max="14865" width="11.42578125" style="93" customWidth="1"/>
    <col min="14866" max="14866" width="3.7109375" style="93" customWidth="1"/>
    <col min="14867" max="14867" width="12.42578125" style="93" customWidth="1"/>
    <col min="14868" max="14870" width="3.7109375" style="93" customWidth="1"/>
    <col min="14871" max="14871" width="15.85546875" style="93" customWidth="1"/>
    <col min="14872" max="14872" width="10.7109375" style="93" customWidth="1"/>
    <col min="14873" max="14873" width="3.7109375" style="93" customWidth="1"/>
    <col min="14874" max="14874" width="16" style="93" customWidth="1"/>
    <col min="14875" max="14875" width="17.28515625" style="93" customWidth="1"/>
    <col min="14876" max="14876" width="11.140625" style="93" customWidth="1"/>
    <col min="14877" max="14877" width="14.7109375" style="93" customWidth="1"/>
    <col min="14878" max="14878" width="15" style="93" customWidth="1"/>
    <col min="14879" max="14883" width="6" style="93" customWidth="1"/>
    <col min="14884" max="14884" width="4.85546875" style="93" customWidth="1"/>
    <col min="14885" max="14885" width="10.42578125" style="93" bestFit="1" customWidth="1"/>
    <col min="14886" max="14886" width="11.7109375" style="93" customWidth="1"/>
    <col min="14887" max="14890" width="4.85546875" style="93" customWidth="1"/>
    <col min="14891" max="15106" width="11.42578125" style="93"/>
    <col min="15107" max="15111" width="6.42578125" style="93" customWidth="1"/>
    <col min="15112" max="15113" width="4.85546875" style="93" customWidth="1"/>
    <col min="15114" max="15114" width="10.42578125" style="93" customWidth="1"/>
    <col min="15115" max="15119" width="3.7109375" style="93" customWidth="1"/>
    <col min="15120" max="15120" width="12.28515625" style="93" customWidth="1"/>
    <col min="15121" max="15121" width="11.42578125" style="93" customWidth="1"/>
    <col min="15122" max="15122" width="3.7109375" style="93" customWidth="1"/>
    <col min="15123" max="15123" width="12.42578125" style="93" customWidth="1"/>
    <col min="15124" max="15126" width="3.7109375" style="93" customWidth="1"/>
    <col min="15127" max="15127" width="15.85546875" style="93" customWidth="1"/>
    <col min="15128" max="15128" width="10.7109375" style="93" customWidth="1"/>
    <col min="15129" max="15129" width="3.7109375" style="93" customWidth="1"/>
    <col min="15130" max="15130" width="16" style="93" customWidth="1"/>
    <col min="15131" max="15131" width="17.28515625" style="93" customWidth="1"/>
    <col min="15132" max="15132" width="11.140625" style="93" customWidth="1"/>
    <col min="15133" max="15133" width="14.7109375" style="93" customWidth="1"/>
    <col min="15134" max="15134" width="15" style="93" customWidth="1"/>
    <col min="15135" max="15139" width="6" style="93" customWidth="1"/>
    <col min="15140" max="15140" width="4.85546875" style="93" customWidth="1"/>
    <col min="15141" max="15141" width="10.42578125" style="93" bestFit="1" customWidth="1"/>
    <col min="15142" max="15142" width="11.7109375" style="93" customWidth="1"/>
    <col min="15143" max="15146" width="4.85546875" style="93" customWidth="1"/>
    <col min="15147" max="15362" width="11.42578125" style="93"/>
    <col min="15363" max="15367" width="6.42578125" style="93" customWidth="1"/>
    <col min="15368" max="15369" width="4.85546875" style="93" customWidth="1"/>
    <col min="15370" max="15370" width="10.42578125" style="93" customWidth="1"/>
    <col min="15371" max="15375" width="3.7109375" style="93" customWidth="1"/>
    <col min="15376" max="15376" width="12.28515625" style="93" customWidth="1"/>
    <col min="15377" max="15377" width="11.42578125" style="93" customWidth="1"/>
    <col min="15378" max="15378" width="3.7109375" style="93" customWidth="1"/>
    <col min="15379" max="15379" width="12.42578125" style="93" customWidth="1"/>
    <col min="15380" max="15382" width="3.7109375" style="93" customWidth="1"/>
    <col min="15383" max="15383" width="15.85546875" style="93" customWidth="1"/>
    <col min="15384" max="15384" width="10.7109375" style="93" customWidth="1"/>
    <col min="15385" max="15385" width="3.7109375" style="93" customWidth="1"/>
    <col min="15386" max="15386" width="16" style="93" customWidth="1"/>
    <col min="15387" max="15387" width="17.28515625" style="93" customWidth="1"/>
    <col min="15388" max="15388" width="11.140625" style="93" customWidth="1"/>
    <col min="15389" max="15389" width="14.7109375" style="93" customWidth="1"/>
    <col min="15390" max="15390" width="15" style="93" customWidth="1"/>
    <col min="15391" max="15395" width="6" style="93" customWidth="1"/>
    <col min="15396" max="15396" width="4.85546875" style="93" customWidth="1"/>
    <col min="15397" max="15397" width="10.42578125" style="93" bestFit="1" customWidth="1"/>
    <col min="15398" max="15398" width="11.7109375" style="93" customWidth="1"/>
    <col min="15399" max="15402" width="4.85546875" style="93" customWidth="1"/>
    <col min="15403" max="15618" width="11.42578125" style="93"/>
    <col min="15619" max="15623" width="6.42578125" style="93" customWidth="1"/>
    <col min="15624" max="15625" width="4.85546875" style="93" customWidth="1"/>
    <col min="15626" max="15626" width="10.42578125" style="93" customWidth="1"/>
    <col min="15627" max="15631" width="3.7109375" style="93" customWidth="1"/>
    <col min="15632" max="15632" width="12.28515625" style="93" customWidth="1"/>
    <col min="15633" max="15633" width="11.42578125" style="93" customWidth="1"/>
    <col min="15634" max="15634" width="3.7109375" style="93" customWidth="1"/>
    <col min="15635" max="15635" width="12.42578125" style="93" customWidth="1"/>
    <col min="15636" max="15638" width="3.7109375" style="93" customWidth="1"/>
    <col min="15639" max="15639" width="15.85546875" style="93" customWidth="1"/>
    <col min="15640" max="15640" width="10.7109375" style="93" customWidth="1"/>
    <col min="15641" max="15641" width="3.7109375" style="93" customWidth="1"/>
    <col min="15642" max="15642" width="16" style="93" customWidth="1"/>
    <col min="15643" max="15643" width="17.28515625" style="93" customWidth="1"/>
    <col min="15644" max="15644" width="11.140625" style="93" customWidth="1"/>
    <col min="15645" max="15645" width="14.7109375" style="93" customWidth="1"/>
    <col min="15646" max="15646" width="15" style="93" customWidth="1"/>
    <col min="15647" max="15651" width="6" style="93" customWidth="1"/>
    <col min="15652" max="15652" width="4.85546875" style="93" customWidth="1"/>
    <col min="15653" max="15653" width="10.42578125" style="93" bestFit="1" customWidth="1"/>
    <col min="15654" max="15654" width="11.7109375" style="93" customWidth="1"/>
    <col min="15655" max="15658" width="4.85546875" style="93" customWidth="1"/>
    <col min="15659" max="15874" width="11.42578125" style="93"/>
    <col min="15875" max="15879" width="6.42578125" style="93" customWidth="1"/>
    <col min="15880" max="15881" width="4.85546875" style="93" customWidth="1"/>
    <col min="15882" max="15882" width="10.42578125" style="93" customWidth="1"/>
    <col min="15883" max="15887" width="3.7109375" style="93" customWidth="1"/>
    <col min="15888" max="15888" width="12.28515625" style="93" customWidth="1"/>
    <col min="15889" max="15889" width="11.42578125" style="93" customWidth="1"/>
    <col min="15890" max="15890" width="3.7109375" style="93" customWidth="1"/>
    <col min="15891" max="15891" width="12.42578125" style="93" customWidth="1"/>
    <col min="15892" max="15894" width="3.7109375" style="93" customWidth="1"/>
    <col min="15895" max="15895" width="15.85546875" style="93" customWidth="1"/>
    <col min="15896" max="15896" width="10.7109375" style="93" customWidth="1"/>
    <col min="15897" max="15897" width="3.7109375" style="93" customWidth="1"/>
    <col min="15898" max="15898" width="16" style="93" customWidth="1"/>
    <col min="15899" max="15899" width="17.28515625" style="93" customWidth="1"/>
    <col min="15900" max="15900" width="11.140625" style="93" customWidth="1"/>
    <col min="15901" max="15901" width="14.7109375" style="93" customWidth="1"/>
    <col min="15902" max="15902" width="15" style="93" customWidth="1"/>
    <col min="15903" max="15907" width="6" style="93" customWidth="1"/>
    <col min="15908" max="15908" width="4.85546875" style="93" customWidth="1"/>
    <col min="15909" max="15909" width="10.42578125" style="93" bestFit="1" customWidth="1"/>
    <col min="15910" max="15910" width="11.7109375" style="93" customWidth="1"/>
    <col min="15911" max="15914" width="4.85546875" style="93" customWidth="1"/>
    <col min="15915" max="16130" width="11.42578125" style="93"/>
    <col min="16131" max="16135" width="6.42578125" style="93" customWidth="1"/>
    <col min="16136" max="16137" width="4.85546875" style="93" customWidth="1"/>
    <col min="16138" max="16138" width="10.42578125" style="93" customWidth="1"/>
    <col min="16139" max="16143" width="3.7109375" style="93" customWidth="1"/>
    <col min="16144" max="16144" width="12.28515625" style="93" customWidth="1"/>
    <col min="16145" max="16145" width="11.42578125" style="93" customWidth="1"/>
    <col min="16146" max="16146" width="3.7109375" style="93" customWidth="1"/>
    <col min="16147" max="16147" width="12.42578125" style="93" customWidth="1"/>
    <col min="16148" max="16150" width="3.7109375" style="93" customWidth="1"/>
    <col min="16151" max="16151" width="15.85546875" style="93" customWidth="1"/>
    <col min="16152" max="16152" width="10.7109375" style="93" customWidth="1"/>
    <col min="16153" max="16153" width="3.7109375" style="93" customWidth="1"/>
    <col min="16154" max="16154" width="16" style="93" customWidth="1"/>
    <col min="16155" max="16155" width="17.28515625" style="93" customWidth="1"/>
    <col min="16156" max="16156" width="11.140625" style="93" customWidth="1"/>
    <col min="16157" max="16157" width="14.7109375" style="93" customWidth="1"/>
    <col min="16158" max="16158" width="15" style="93" customWidth="1"/>
    <col min="16159" max="16163" width="6" style="93" customWidth="1"/>
    <col min="16164" max="16164" width="4.85546875" style="93" customWidth="1"/>
    <col min="16165" max="16165" width="10.42578125" style="93" bestFit="1" customWidth="1"/>
    <col min="16166" max="16166" width="11.7109375" style="93" customWidth="1"/>
    <col min="16167" max="16170" width="4.85546875" style="93" customWidth="1"/>
    <col min="16171" max="16384" width="11.42578125" style="93"/>
  </cols>
  <sheetData>
    <row r="1" spans="1:251" ht="15.75" x14ac:dyDescent="0.2">
      <c r="A1" s="639"/>
      <c r="B1" s="640"/>
      <c r="C1" s="640"/>
      <c r="D1" s="641"/>
      <c r="E1" s="648" t="s">
        <v>1</v>
      </c>
      <c r="F1" s="649"/>
      <c r="G1" s="649"/>
      <c r="H1" s="649"/>
      <c r="I1" s="649"/>
      <c r="J1" s="649"/>
      <c r="K1" s="649"/>
      <c r="L1" s="649"/>
      <c r="M1" s="649"/>
      <c r="N1" s="649"/>
      <c r="O1" s="649"/>
      <c r="P1" s="649"/>
      <c r="Q1" s="649"/>
      <c r="R1" s="649"/>
      <c r="S1" s="649"/>
      <c r="T1" s="649"/>
      <c r="U1" s="649"/>
      <c r="V1" s="649"/>
      <c r="W1" s="649"/>
      <c r="X1" s="649"/>
      <c r="Y1" s="649"/>
      <c r="Z1" s="649"/>
      <c r="AA1" s="649"/>
      <c r="AB1" s="649"/>
      <c r="AC1" s="649"/>
      <c r="AD1" s="650"/>
      <c r="AE1" s="651" t="s">
        <v>180</v>
      </c>
      <c r="AF1" s="649"/>
      <c r="AG1" s="649"/>
      <c r="AH1" s="649"/>
      <c r="AI1" s="652" t="s">
        <v>271</v>
      </c>
      <c r="AJ1" s="652"/>
      <c r="AK1" s="653"/>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5"/>
      <c r="HK1" s="215"/>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row>
    <row r="2" spans="1:251" ht="20.25" customHeight="1" x14ac:dyDescent="0.2">
      <c r="A2" s="642"/>
      <c r="B2" s="643"/>
      <c r="C2" s="643"/>
      <c r="D2" s="644"/>
      <c r="E2" s="654" t="s">
        <v>95</v>
      </c>
      <c r="F2" s="655"/>
      <c r="G2" s="655"/>
      <c r="H2" s="655"/>
      <c r="I2" s="656" t="s">
        <v>181</v>
      </c>
      <c r="J2" s="656"/>
      <c r="K2" s="656"/>
      <c r="L2" s="656"/>
      <c r="M2" s="656"/>
      <c r="N2" s="656"/>
      <c r="O2" s="656"/>
      <c r="P2" s="656"/>
      <c r="Q2" s="656"/>
      <c r="R2" s="656"/>
      <c r="S2" s="656"/>
      <c r="T2" s="656"/>
      <c r="U2" s="656"/>
      <c r="V2" s="656"/>
      <c r="W2" s="656"/>
      <c r="X2" s="656"/>
      <c r="Y2" s="656"/>
      <c r="Z2" s="656"/>
      <c r="AA2" s="656"/>
      <c r="AB2" s="656"/>
      <c r="AC2" s="656"/>
      <c r="AD2" s="657"/>
      <c r="AE2" s="658" t="s">
        <v>182</v>
      </c>
      <c r="AF2" s="655"/>
      <c r="AG2" s="655"/>
      <c r="AH2" s="655"/>
      <c r="AI2" s="659">
        <v>2</v>
      </c>
      <c r="AJ2" s="659"/>
      <c r="AK2" s="660"/>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row>
    <row r="3" spans="1:251" ht="17.25" customHeight="1" thickBot="1" x14ac:dyDescent="0.25">
      <c r="A3" s="645"/>
      <c r="B3" s="646"/>
      <c r="C3" s="646"/>
      <c r="D3" s="647"/>
      <c r="E3" s="661" t="s">
        <v>183</v>
      </c>
      <c r="F3" s="662"/>
      <c r="G3" s="662"/>
      <c r="H3" s="662"/>
      <c r="I3" s="663" t="s">
        <v>272</v>
      </c>
      <c r="J3" s="663"/>
      <c r="K3" s="663"/>
      <c r="L3" s="663"/>
      <c r="M3" s="663"/>
      <c r="N3" s="663"/>
      <c r="O3" s="663"/>
      <c r="P3" s="663"/>
      <c r="Q3" s="663"/>
      <c r="R3" s="663"/>
      <c r="S3" s="663"/>
      <c r="T3" s="663"/>
      <c r="U3" s="663"/>
      <c r="V3" s="663"/>
      <c r="W3" s="663"/>
      <c r="X3" s="663"/>
      <c r="Y3" s="663"/>
      <c r="Z3" s="663"/>
      <c r="AA3" s="663"/>
      <c r="AB3" s="663"/>
      <c r="AC3" s="663"/>
      <c r="AD3" s="664"/>
      <c r="AE3" s="665" t="s">
        <v>184</v>
      </c>
      <c r="AF3" s="662"/>
      <c r="AG3" s="662"/>
      <c r="AH3" s="662"/>
      <c r="AI3" s="666">
        <v>43123</v>
      </c>
      <c r="AJ3" s="667"/>
      <c r="AK3" s="668"/>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row>
    <row r="4" spans="1:251" ht="16.5" thickBot="1" x14ac:dyDescent="0.25">
      <c r="A4" s="216"/>
      <c r="B4" s="216"/>
      <c r="C4" s="216"/>
      <c r="D4" s="216"/>
      <c r="E4" s="217"/>
      <c r="F4" s="217"/>
      <c r="G4" s="217"/>
      <c r="H4" s="217"/>
      <c r="I4" s="218"/>
      <c r="J4" s="218"/>
      <c r="K4" s="218"/>
      <c r="L4" s="218"/>
      <c r="M4" s="218"/>
      <c r="N4" s="218"/>
      <c r="O4" s="218"/>
      <c r="P4" s="218"/>
      <c r="Q4" s="218"/>
      <c r="R4" s="218"/>
      <c r="S4" s="218"/>
      <c r="T4" s="218"/>
      <c r="U4" s="218"/>
      <c r="V4" s="218"/>
      <c r="W4" s="218"/>
      <c r="X4" s="218"/>
      <c r="Y4" s="218"/>
      <c r="Z4" s="218"/>
      <c r="AA4" s="218"/>
      <c r="AB4" s="218"/>
      <c r="AC4" s="218"/>
      <c r="AD4" s="218"/>
      <c r="AE4" s="217"/>
      <c r="AF4" s="217"/>
      <c r="AG4" s="217"/>
      <c r="AH4" s="217"/>
      <c r="AI4" s="219"/>
      <c r="AJ4" s="220"/>
      <c r="AK4" s="220"/>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row>
    <row r="5" spans="1:251" ht="18.75" x14ac:dyDescent="0.2">
      <c r="A5" s="621" t="s">
        <v>347</v>
      </c>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3"/>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row>
    <row r="6" spans="1:251" s="74" customFormat="1" ht="52.5" customHeight="1" thickBot="1" x14ac:dyDescent="0.3">
      <c r="A6" s="624" t="s">
        <v>192</v>
      </c>
      <c r="B6" s="625"/>
      <c r="C6" s="625"/>
      <c r="D6" s="625"/>
      <c r="E6" s="625"/>
      <c r="F6" s="626" t="s">
        <v>348</v>
      </c>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7"/>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row>
    <row r="7" spans="1:251" ht="16.5" thickBot="1" x14ac:dyDescent="0.3">
      <c r="C7" s="94" t="s">
        <v>273</v>
      </c>
      <c r="D7" s="95"/>
      <c r="E7" s="96" t="s">
        <v>16</v>
      </c>
      <c r="S7" s="95"/>
      <c r="T7" s="628"/>
      <c r="U7" s="628"/>
      <c r="V7" s="628"/>
      <c r="Z7" s="95" t="s">
        <v>6</v>
      </c>
      <c r="AA7" s="629">
        <v>43683</v>
      </c>
      <c r="AB7" s="630"/>
      <c r="AC7" s="630"/>
    </row>
    <row r="8" spans="1:251" s="74" customFormat="1" ht="21" customHeight="1" x14ac:dyDescent="0.25">
      <c r="A8" s="631" t="s">
        <v>17</v>
      </c>
      <c r="B8" s="632"/>
      <c r="C8" s="632"/>
      <c r="D8" s="632"/>
      <c r="E8" s="632"/>
      <c r="F8" s="632"/>
      <c r="G8" s="632"/>
      <c r="H8" s="632"/>
      <c r="I8" s="632"/>
      <c r="J8" s="632"/>
      <c r="K8" s="632"/>
      <c r="L8" s="632"/>
      <c r="M8" s="632"/>
      <c r="N8" s="632"/>
      <c r="O8" s="632"/>
      <c r="P8" s="632"/>
      <c r="Q8" s="632"/>
      <c r="R8" s="632"/>
      <c r="S8" s="632"/>
      <c r="T8" s="632"/>
      <c r="U8" s="632"/>
      <c r="V8" s="633"/>
      <c r="W8" s="221"/>
      <c r="X8" s="631" t="s">
        <v>17</v>
      </c>
      <c r="Y8" s="632"/>
      <c r="Z8" s="632"/>
      <c r="AA8" s="632"/>
      <c r="AB8" s="632"/>
      <c r="AC8" s="632"/>
      <c r="AD8" s="632"/>
      <c r="AE8" s="632"/>
      <c r="AF8" s="632"/>
      <c r="AG8" s="632"/>
      <c r="AH8" s="632"/>
      <c r="AI8" s="632"/>
      <c r="AJ8" s="632"/>
      <c r="AK8" s="633"/>
    </row>
    <row r="9" spans="1:251" s="74" customFormat="1" ht="12.75" customHeight="1" x14ac:dyDescent="0.25">
      <c r="A9" s="610" t="s">
        <v>18</v>
      </c>
      <c r="B9" s="611"/>
      <c r="C9" s="611"/>
      <c r="D9" s="611"/>
      <c r="E9" s="611"/>
      <c r="F9" s="611"/>
      <c r="G9" s="611"/>
      <c r="H9" s="611"/>
      <c r="I9" s="611"/>
      <c r="J9" s="611"/>
      <c r="K9" s="611"/>
      <c r="L9" s="611"/>
      <c r="M9" s="611"/>
      <c r="N9" s="611"/>
      <c r="O9" s="611"/>
      <c r="P9" s="611"/>
      <c r="Q9" s="611"/>
      <c r="R9" s="611"/>
      <c r="S9" s="611"/>
      <c r="T9" s="611"/>
      <c r="U9" s="611"/>
      <c r="V9" s="612"/>
      <c r="W9" s="221"/>
      <c r="X9" s="613" t="s">
        <v>274</v>
      </c>
      <c r="Y9" s="614"/>
      <c r="Z9" s="614"/>
      <c r="AA9" s="614"/>
      <c r="AB9" s="614"/>
      <c r="AC9" s="614"/>
      <c r="AD9" s="614"/>
      <c r="AE9" s="614"/>
      <c r="AF9" s="614"/>
      <c r="AG9" s="614"/>
      <c r="AH9" s="614"/>
      <c r="AI9" s="614"/>
      <c r="AJ9" s="614"/>
      <c r="AK9" s="615"/>
    </row>
    <row r="10" spans="1:251" s="74" customFormat="1" ht="15.75" customHeight="1" x14ac:dyDescent="0.25">
      <c r="A10" s="634" t="s">
        <v>19</v>
      </c>
      <c r="B10" s="635"/>
      <c r="C10" s="635"/>
      <c r="D10" s="635"/>
      <c r="E10" s="635"/>
      <c r="F10" s="635"/>
      <c r="G10" s="635"/>
      <c r="H10" s="635"/>
      <c r="I10" s="635"/>
      <c r="J10" s="635"/>
      <c r="K10" s="635" t="s">
        <v>20</v>
      </c>
      <c r="L10" s="635"/>
      <c r="M10" s="635"/>
      <c r="N10" s="635"/>
      <c r="O10" s="635"/>
      <c r="P10" s="635"/>
      <c r="Q10" s="635"/>
      <c r="R10" s="635"/>
      <c r="S10" s="635"/>
      <c r="T10" s="635"/>
      <c r="U10" s="635"/>
      <c r="V10" s="636"/>
      <c r="W10" s="221"/>
      <c r="X10" s="634" t="s">
        <v>275</v>
      </c>
      <c r="Y10" s="635"/>
      <c r="Z10" s="635"/>
      <c r="AA10" s="635"/>
      <c r="AB10" s="635"/>
      <c r="AC10" s="635"/>
      <c r="AD10" s="635" t="s">
        <v>20</v>
      </c>
      <c r="AE10" s="635"/>
      <c r="AF10" s="635"/>
      <c r="AG10" s="635"/>
      <c r="AH10" s="635"/>
      <c r="AI10" s="635"/>
      <c r="AJ10" s="635"/>
      <c r="AK10" s="636"/>
    </row>
    <row r="11" spans="1:251" s="74" customFormat="1" ht="16.5" customHeight="1" x14ac:dyDescent="0.25">
      <c r="A11" s="634" t="s">
        <v>21</v>
      </c>
      <c r="B11" s="635"/>
      <c r="C11" s="635"/>
      <c r="D11" s="635"/>
      <c r="E11" s="635"/>
      <c r="F11" s="635" t="s">
        <v>22</v>
      </c>
      <c r="G11" s="635"/>
      <c r="H11" s="635"/>
      <c r="I11" s="635"/>
      <c r="J11" s="635"/>
      <c r="K11" s="635" t="s">
        <v>21</v>
      </c>
      <c r="L11" s="635"/>
      <c r="M11" s="635"/>
      <c r="N11" s="635"/>
      <c r="O11" s="635"/>
      <c r="P11" s="635"/>
      <c r="Q11" s="635" t="s">
        <v>22</v>
      </c>
      <c r="R11" s="635"/>
      <c r="S11" s="635"/>
      <c r="T11" s="635"/>
      <c r="U11" s="635"/>
      <c r="V11" s="636"/>
      <c r="W11" s="221"/>
      <c r="X11" s="634" t="s">
        <v>276</v>
      </c>
      <c r="Y11" s="635"/>
      <c r="Z11" s="635"/>
      <c r="AA11" s="635" t="s">
        <v>277</v>
      </c>
      <c r="AB11" s="635"/>
      <c r="AC11" s="635"/>
      <c r="AD11" s="635" t="s">
        <v>278</v>
      </c>
      <c r="AE11" s="635"/>
      <c r="AF11" s="635" t="s">
        <v>277</v>
      </c>
      <c r="AG11" s="635"/>
      <c r="AH11" s="635"/>
      <c r="AI11" s="635"/>
      <c r="AJ11" s="635"/>
      <c r="AK11" s="636"/>
    </row>
    <row r="12" spans="1:251" s="74" customFormat="1" ht="16.5" customHeight="1" x14ac:dyDescent="0.25">
      <c r="A12" s="637">
        <v>1</v>
      </c>
      <c r="B12" s="638"/>
      <c r="C12" s="638"/>
      <c r="D12" s="638"/>
      <c r="E12" s="638"/>
      <c r="F12" s="638" t="s">
        <v>279</v>
      </c>
      <c r="G12" s="638"/>
      <c r="H12" s="638"/>
      <c r="I12" s="638"/>
      <c r="J12" s="638"/>
      <c r="K12" s="635">
        <v>1</v>
      </c>
      <c r="L12" s="635"/>
      <c r="M12" s="635"/>
      <c r="N12" s="635"/>
      <c r="O12" s="635"/>
      <c r="P12" s="635"/>
      <c r="Q12" s="638" t="s">
        <v>23</v>
      </c>
      <c r="R12" s="638"/>
      <c r="S12" s="638"/>
      <c r="T12" s="638"/>
      <c r="U12" s="638"/>
      <c r="V12" s="669"/>
      <c r="W12" s="221"/>
      <c r="X12" s="637">
        <v>1</v>
      </c>
      <c r="Y12" s="638"/>
      <c r="Z12" s="638"/>
      <c r="AA12" s="638" t="s">
        <v>280</v>
      </c>
      <c r="AB12" s="638"/>
      <c r="AC12" s="638"/>
      <c r="AD12" s="635" t="s">
        <v>281</v>
      </c>
      <c r="AE12" s="635"/>
      <c r="AF12" s="638" t="s">
        <v>282</v>
      </c>
      <c r="AG12" s="638"/>
      <c r="AH12" s="638"/>
      <c r="AI12" s="638"/>
      <c r="AJ12" s="638"/>
      <c r="AK12" s="669"/>
    </row>
    <row r="13" spans="1:251" s="74" customFormat="1" ht="15.75" customHeight="1" x14ac:dyDescent="0.25">
      <c r="A13" s="637">
        <v>2</v>
      </c>
      <c r="B13" s="638"/>
      <c r="C13" s="638"/>
      <c r="D13" s="638"/>
      <c r="E13" s="638"/>
      <c r="F13" s="638" t="s">
        <v>283</v>
      </c>
      <c r="G13" s="638"/>
      <c r="H13" s="638"/>
      <c r="I13" s="638"/>
      <c r="J13" s="638"/>
      <c r="K13" s="635">
        <v>6</v>
      </c>
      <c r="L13" s="635"/>
      <c r="M13" s="635"/>
      <c r="N13" s="635"/>
      <c r="O13" s="635"/>
      <c r="P13" s="635"/>
      <c r="Q13" s="638" t="s">
        <v>24</v>
      </c>
      <c r="R13" s="638"/>
      <c r="S13" s="638"/>
      <c r="T13" s="638"/>
      <c r="U13" s="638"/>
      <c r="V13" s="669"/>
      <c r="W13" s="221"/>
      <c r="X13" s="637">
        <v>2</v>
      </c>
      <c r="Y13" s="638"/>
      <c r="Z13" s="638"/>
      <c r="AA13" s="638" t="s">
        <v>284</v>
      </c>
      <c r="AB13" s="638"/>
      <c r="AC13" s="638"/>
      <c r="AD13" s="635" t="s">
        <v>285</v>
      </c>
      <c r="AE13" s="635"/>
      <c r="AF13" s="638" t="s">
        <v>286</v>
      </c>
      <c r="AG13" s="638"/>
      <c r="AH13" s="638"/>
      <c r="AI13" s="638"/>
      <c r="AJ13" s="638"/>
      <c r="AK13" s="669"/>
    </row>
    <row r="14" spans="1:251" s="74" customFormat="1" ht="15.75" customHeight="1" x14ac:dyDescent="0.25">
      <c r="A14" s="637">
        <v>3</v>
      </c>
      <c r="B14" s="638"/>
      <c r="C14" s="638"/>
      <c r="D14" s="638"/>
      <c r="E14" s="638"/>
      <c r="F14" s="638" t="s">
        <v>287</v>
      </c>
      <c r="G14" s="638"/>
      <c r="H14" s="638"/>
      <c r="I14" s="638"/>
      <c r="J14" s="638"/>
      <c r="K14" s="635">
        <v>7</v>
      </c>
      <c r="L14" s="635"/>
      <c r="M14" s="635"/>
      <c r="N14" s="635"/>
      <c r="O14" s="635"/>
      <c r="P14" s="635"/>
      <c r="Q14" s="638" t="s">
        <v>25</v>
      </c>
      <c r="R14" s="638"/>
      <c r="S14" s="638"/>
      <c r="T14" s="638"/>
      <c r="U14" s="638"/>
      <c r="V14" s="669"/>
      <c r="W14" s="221"/>
      <c r="X14" s="637">
        <v>3</v>
      </c>
      <c r="Y14" s="638"/>
      <c r="Z14" s="638"/>
      <c r="AA14" s="638" t="s">
        <v>288</v>
      </c>
      <c r="AB14" s="638"/>
      <c r="AC14" s="638"/>
      <c r="AD14" s="635" t="s">
        <v>289</v>
      </c>
      <c r="AE14" s="635"/>
      <c r="AF14" s="638" t="s">
        <v>290</v>
      </c>
      <c r="AG14" s="638"/>
      <c r="AH14" s="638"/>
      <c r="AI14" s="638"/>
      <c r="AJ14" s="638"/>
      <c r="AK14" s="669"/>
    </row>
    <row r="15" spans="1:251" s="74" customFormat="1" ht="15.75" customHeight="1" x14ac:dyDescent="0.25">
      <c r="A15" s="637">
        <v>4</v>
      </c>
      <c r="B15" s="638"/>
      <c r="C15" s="638"/>
      <c r="D15" s="638"/>
      <c r="E15" s="638"/>
      <c r="F15" s="638" t="s">
        <v>291</v>
      </c>
      <c r="G15" s="638"/>
      <c r="H15" s="638"/>
      <c r="I15" s="638"/>
      <c r="J15" s="638"/>
      <c r="K15" s="635">
        <v>11</v>
      </c>
      <c r="L15" s="635"/>
      <c r="M15" s="635"/>
      <c r="N15" s="635"/>
      <c r="O15" s="635"/>
      <c r="P15" s="635"/>
      <c r="Q15" s="638" t="s">
        <v>26</v>
      </c>
      <c r="R15" s="638"/>
      <c r="S15" s="638"/>
      <c r="T15" s="638"/>
      <c r="U15" s="638"/>
      <c r="V15" s="669"/>
      <c r="W15" s="221"/>
      <c r="X15" s="637"/>
      <c r="Y15" s="638"/>
      <c r="Z15" s="638"/>
      <c r="AA15" s="638"/>
      <c r="AB15" s="638"/>
      <c r="AC15" s="638"/>
      <c r="AD15" s="635" t="s">
        <v>292</v>
      </c>
      <c r="AE15" s="635"/>
      <c r="AF15" s="638" t="s">
        <v>293</v>
      </c>
      <c r="AG15" s="638"/>
      <c r="AH15" s="638"/>
      <c r="AI15" s="638"/>
      <c r="AJ15" s="638"/>
      <c r="AK15" s="669"/>
    </row>
    <row r="16" spans="1:251" s="74" customFormat="1" ht="15.75" customHeight="1" thickBot="1" x14ac:dyDescent="0.3">
      <c r="A16" s="616">
        <v>5</v>
      </c>
      <c r="B16" s="617"/>
      <c r="C16" s="617"/>
      <c r="D16" s="617"/>
      <c r="E16" s="617"/>
      <c r="F16" s="617" t="s">
        <v>294</v>
      </c>
      <c r="G16" s="617"/>
      <c r="H16" s="617"/>
      <c r="I16" s="617"/>
      <c r="J16" s="617"/>
      <c r="K16" s="618">
        <v>13</v>
      </c>
      <c r="L16" s="618"/>
      <c r="M16" s="618"/>
      <c r="N16" s="618"/>
      <c r="O16" s="618"/>
      <c r="P16" s="618"/>
      <c r="Q16" s="617" t="s">
        <v>27</v>
      </c>
      <c r="R16" s="617"/>
      <c r="S16" s="617"/>
      <c r="T16" s="617"/>
      <c r="U16" s="617"/>
      <c r="V16" s="619"/>
      <c r="W16" s="221"/>
      <c r="X16" s="616"/>
      <c r="Y16" s="617"/>
      <c r="Z16" s="617"/>
      <c r="AA16" s="617"/>
      <c r="AB16" s="617"/>
      <c r="AC16" s="617"/>
      <c r="AD16" s="618" t="s">
        <v>125</v>
      </c>
      <c r="AE16" s="618"/>
      <c r="AF16" s="617" t="s">
        <v>295</v>
      </c>
      <c r="AG16" s="617"/>
      <c r="AH16" s="617"/>
      <c r="AI16" s="617"/>
      <c r="AJ16" s="617"/>
      <c r="AK16" s="619"/>
    </row>
    <row r="17" spans="1:37" s="74" customFormat="1" ht="7.5" customHeight="1" thickBot="1" x14ac:dyDescent="0.3">
      <c r="A17" s="207"/>
      <c r="B17" s="223"/>
      <c r="C17" s="223"/>
      <c r="D17" s="223"/>
      <c r="E17" s="223"/>
      <c r="F17" s="223"/>
      <c r="G17" s="224"/>
      <c r="H17" s="223"/>
      <c r="I17" s="223"/>
      <c r="J17" s="223"/>
      <c r="K17" s="207"/>
      <c r="L17" s="223"/>
      <c r="M17" s="223"/>
      <c r="N17" s="223"/>
      <c r="O17" s="223"/>
      <c r="P17" s="223"/>
      <c r="Q17" s="223"/>
      <c r="R17" s="223"/>
      <c r="S17" s="224"/>
      <c r="T17" s="223"/>
      <c r="U17" s="223"/>
      <c r="V17" s="223"/>
    </row>
    <row r="18" spans="1:37" s="74" customFormat="1" ht="31.5" customHeight="1" x14ac:dyDescent="0.25">
      <c r="A18" s="670" t="s">
        <v>28</v>
      </c>
      <c r="B18" s="672" t="s">
        <v>8</v>
      </c>
      <c r="C18" s="673"/>
      <c r="D18" s="673"/>
      <c r="E18" s="673"/>
      <c r="F18" s="673"/>
      <c r="G18" s="674"/>
      <c r="H18" s="678" t="s">
        <v>29</v>
      </c>
      <c r="I18" s="680" t="s">
        <v>296</v>
      </c>
      <c r="J18" s="680"/>
      <c r="K18" s="680"/>
      <c r="L18" s="680"/>
      <c r="M18" s="680"/>
      <c r="N18" s="680"/>
      <c r="O18" s="680"/>
      <c r="P18" s="682" t="s">
        <v>30</v>
      </c>
      <c r="Q18" s="682" t="s">
        <v>31</v>
      </c>
      <c r="R18" s="684" t="s">
        <v>32</v>
      </c>
      <c r="S18" s="687" t="s">
        <v>33</v>
      </c>
      <c r="W18" s="689" t="s">
        <v>28</v>
      </c>
      <c r="X18" s="692" t="s">
        <v>297</v>
      </c>
      <c r="Y18" s="693"/>
      <c r="Z18" s="693"/>
      <c r="AA18" s="693"/>
      <c r="AB18" s="693"/>
      <c r="AC18" s="693"/>
      <c r="AD18" s="696" t="s">
        <v>275</v>
      </c>
      <c r="AE18" s="680" t="s">
        <v>296</v>
      </c>
      <c r="AF18" s="680"/>
      <c r="AG18" s="680"/>
      <c r="AH18" s="680"/>
      <c r="AI18" s="680"/>
      <c r="AJ18" s="682" t="s">
        <v>30</v>
      </c>
      <c r="AK18" s="684" t="s">
        <v>298</v>
      </c>
    </row>
    <row r="19" spans="1:37" s="74" customFormat="1" ht="31.5" customHeight="1" x14ac:dyDescent="0.25">
      <c r="A19" s="671"/>
      <c r="B19" s="675"/>
      <c r="C19" s="676"/>
      <c r="D19" s="676"/>
      <c r="E19" s="676"/>
      <c r="F19" s="676"/>
      <c r="G19" s="677"/>
      <c r="H19" s="679"/>
      <c r="I19" s="681"/>
      <c r="J19" s="681"/>
      <c r="K19" s="681"/>
      <c r="L19" s="681"/>
      <c r="M19" s="681"/>
      <c r="N19" s="681"/>
      <c r="O19" s="681"/>
      <c r="P19" s="681"/>
      <c r="Q19" s="681"/>
      <c r="R19" s="685"/>
      <c r="S19" s="688"/>
      <c r="W19" s="690"/>
      <c r="X19" s="694"/>
      <c r="Y19" s="694"/>
      <c r="Z19" s="694"/>
      <c r="AA19" s="694"/>
      <c r="AB19" s="694"/>
      <c r="AC19" s="694"/>
      <c r="AD19" s="697"/>
      <c r="AE19" s="681"/>
      <c r="AF19" s="681"/>
      <c r="AG19" s="681"/>
      <c r="AH19" s="681"/>
      <c r="AI19" s="681"/>
      <c r="AJ19" s="681"/>
      <c r="AK19" s="685"/>
    </row>
    <row r="20" spans="1:37" s="74" customFormat="1" ht="31.5" customHeight="1" thickBot="1" x14ac:dyDescent="0.3">
      <c r="A20" s="671"/>
      <c r="B20" s="675"/>
      <c r="C20" s="676"/>
      <c r="D20" s="676"/>
      <c r="E20" s="676"/>
      <c r="F20" s="676"/>
      <c r="G20" s="677"/>
      <c r="H20" s="679"/>
      <c r="I20" s="225">
        <v>1</v>
      </c>
      <c r="J20" s="226">
        <f>I20+1</f>
        <v>2</v>
      </c>
      <c r="K20" s="226">
        <f>J20+1</f>
        <v>3</v>
      </c>
      <c r="L20" s="226">
        <f>K20+1</f>
        <v>4</v>
      </c>
      <c r="M20" s="226">
        <v>5</v>
      </c>
      <c r="N20" s="226">
        <v>6</v>
      </c>
      <c r="O20" s="226">
        <v>7</v>
      </c>
      <c r="P20" s="683"/>
      <c r="Q20" s="683"/>
      <c r="R20" s="686"/>
      <c r="S20" s="688"/>
      <c r="W20" s="691"/>
      <c r="X20" s="695"/>
      <c r="Y20" s="695"/>
      <c r="Z20" s="695"/>
      <c r="AA20" s="695"/>
      <c r="AB20" s="695"/>
      <c r="AC20" s="695"/>
      <c r="AD20" s="698"/>
      <c r="AE20" s="227">
        <v>1</v>
      </c>
      <c r="AF20" s="227">
        <f>AE20+1</f>
        <v>2</v>
      </c>
      <c r="AG20" s="227">
        <f>AF20+1</f>
        <v>3</v>
      </c>
      <c r="AH20" s="227">
        <f>AG20+1</f>
        <v>4</v>
      </c>
      <c r="AI20" s="227">
        <f>AH20+1</f>
        <v>5</v>
      </c>
      <c r="AJ20" s="683"/>
      <c r="AK20" s="686"/>
    </row>
    <row r="21" spans="1:37" s="74" customFormat="1" ht="24.75" customHeight="1" x14ac:dyDescent="0.25">
      <c r="A21" s="699" t="s">
        <v>229</v>
      </c>
      <c r="B21" s="701" t="s">
        <v>387</v>
      </c>
      <c r="C21" s="701"/>
      <c r="D21" s="701"/>
      <c r="E21" s="701"/>
      <c r="F21" s="701"/>
      <c r="G21" s="701"/>
      <c r="H21" s="373" t="s">
        <v>34</v>
      </c>
      <c r="I21" s="251">
        <v>2</v>
      </c>
      <c r="J21" s="251">
        <v>4</v>
      </c>
      <c r="K21" s="251">
        <v>2</v>
      </c>
      <c r="L21" s="251">
        <v>4</v>
      </c>
      <c r="M21" s="251"/>
      <c r="N21" s="251"/>
      <c r="O21" s="251"/>
      <c r="P21" s="374">
        <f t="shared" ref="P21:P26" si="0">IFERROR(MAX(_xlfn.MODE.MULT(I21:O21)),"")</f>
        <v>4</v>
      </c>
      <c r="Q21" s="375" t="str">
        <f>IFERROR(IF(H21="P",IF(COUNT(I21:O21)&gt;1,VLOOKUP(P21,$A$12:$J$16,6,0),""),IF(COUNT(I21:O21)&gt;1,VLOOKUP(P21,$K$12:$V$16,5,0),"")),"")</f>
        <v>Probable (B)</v>
      </c>
      <c r="R21" s="703">
        <f>IFERROR(P21*P22,"")</f>
        <v>44</v>
      </c>
      <c r="S21" s="705" t="str">
        <f>IFERROR(VLOOKUP(R21,ZB!$B$37:$D$61,2,FALSE),"")</f>
        <v>Riesgo Extremo (Z-20)</v>
      </c>
      <c r="U21" s="707"/>
      <c r="W21" s="689"/>
      <c r="X21" s="710"/>
      <c r="Y21" s="710"/>
      <c r="Z21" s="710"/>
      <c r="AA21" s="710"/>
      <c r="AB21" s="710"/>
      <c r="AC21" s="710"/>
      <c r="AD21" s="228"/>
      <c r="AE21" s="229"/>
      <c r="AF21" s="229"/>
      <c r="AG21" s="229"/>
      <c r="AH21" s="229"/>
      <c r="AI21" s="229"/>
      <c r="AJ21" s="230"/>
      <c r="AK21" s="713" t="e">
        <f>IF(AJ22=1,"inviable",IF(_xlfn.MODE.MULT(AJ21:AJ25)=2,"factible", "viable"))</f>
        <v>#N/A</v>
      </c>
    </row>
    <row r="22" spans="1:37" s="74" customFormat="1" ht="24.75" customHeight="1" thickBot="1" x14ac:dyDescent="0.3">
      <c r="A22" s="700"/>
      <c r="B22" s="702"/>
      <c r="C22" s="702"/>
      <c r="D22" s="702"/>
      <c r="E22" s="702"/>
      <c r="F22" s="702"/>
      <c r="G22" s="702"/>
      <c r="H22" s="234" t="s">
        <v>35</v>
      </c>
      <c r="I22" s="235">
        <v>7</v>
      </c>
      <c r="J22" s="235">
        <v>7</v>
      </c>
      <c r="K22" s="235">
        <v>11</v>
      </c>
      <c r="L22" s="235">
        <v>11</v>
      </c>
      <c r="M22" s="235"/>
      <c r="N22" s="235"/>
      <c r="O22" s="235"/>
      <c r="P22" s="236">
        <f t="shared" si="0"/>
        <v>11</v>
      </c>
      <c r="Q22" s="237" t="str">
        <f>IFERROR(IF(H22="P",IF(COUNT(I22:O22)&gt;1,VLOOKUP(P22,$A$13:$J$16,6,0),""),IF(COUNT(I22:O22)&gt;1,VLOOKUP(P22,$K$13:$V$16,7,0),"")),"")</f>
        <v>Mayor</v>
      </c>
      <c r="R22" s="704"/>
      <c r="S22" s="706"/>
      <c r="U22" s="707"/>
      <c r="W22" s="708"/>
      <c r="X22" s="711"/>
      <c r="Y22" s="711"/>
      <c r="Z22" s="711"/>
      <c r="AA22" s="711"/>
      <c r="AB22" s="711"/>
      <c r="AC22" s="711"/>
      <c r="AD22" s="231"/>
      <c r="AE22" s="232"/>
      <c r="AF22" s="232"/>
      <c r="AG22" s="232"/>
      <c r="AH22" s="232"/>
      <c r="AI22" s="232"/>
      <c r="AJ22" s="233"/>
      <c r="AK22" s="714"/>
    </row>
    <row r="23" spans="1:37" s="74" customFormat="1" ht="24.75" customHeight="1" x14ac:dyDescent="0.25">
      <c r="A23" s="699" t="s">
        <v>230</v>
      </c>
      <c r="B23" s="701" t="s">
        <v>388</v>
      </c>
      <c r="C23" s="701"/>
      <c r="D23" s="701"/>
      <c r="E23" s="701"/>
      <c r="F23" s="701"/>
      <c r="G23" s="701"/>
      <c r="H23" s="373" t="s">
        <v>34</v>
      </c>
      <c r="I23" s="251">
        <v>3</v>
      </c>
      <c r="J23" s="251">
        <v>3</v>
      </c>
      <c r="K23" s="251">
        <v>3</v>
      </c>
      <c r="L23" s="251">
        <v>3</v>
      </c>
      <c r="M23" s="251"/>
      <c r="N23" s="251"/>
      <c r="O23" s="251"/>
      <c r="P23" s="379">
        <f t="shared" si="0"/>
        <v>3</v>
      </c>
      <c r="Q23" s="375" t="str">
        <f>IFERROR(IF(H23="P",IF(COUNT(I23:O23)&gt;1,VLOOKUP(P23,$A$12:$J$16,6,0),""),IF(COUNT(I23:O23)&gt;1,VLOOKUP(P23,$K$12:$V$16,5,0),"")),"")</f>
        <v>Posible (C)</v>
      </c>
      <c r="R23" s="703">
        <f>IFERROR(P23*P24,"")</f>
        <v>21</v>
      </c>
      <c r="S23" s="705" t="str">
        <f>IFERROR(VLOOKUP(R23,ZB!$B$37:$D$61,2,FALSE),"")</f>
        <v>Riesgo Alto (Z-13)</v>
      </c>
      <c r="W23" s="708"/>
      <c r="X23" s="711"/>
      <c r="Y23" s="711"/>
      <c r="Z23" s="711"/>
      <c r="AA23" s="711"/>
      <c r="AB23" s="711"/>
      <c r="AC23" s="711"/>
      <c r="AD23" s="231"/>
      <c r="AE23" s="232"/>
      <c r="AF23" s="232"/>
      <c r="AG23" s="232"/>
      <c r="AH23" s="232"/>
      <c r="AI23" s="232"/>
      <c r="AJ23" s="233"/>
      <c r="AK23" s="714"/>
    </row>
    <row r="24" spans="1:37" s="74" customFormat="1" ht="24.75" customHeight="1" thickBot="1" x14ac:dyDescent="0.3">
      <c r="A24" s="700"/>
      <c r="B24" s="702"/>
      <c r="C24" s="702"/>
      <c r="D24" s="702"/>
      <c r="E24" s="702"/>
      <c r="F24" s="702"/>
      <c r="G24" s="702"/>
      <c r="H24" s="234" t="s">
        <v>35</v>
      </c>
      <c r="I24" s="235">
        <v>7</v>
      </c>
      <c r="J24" s="235">
        <v>7</v>
      </c>
      <c r="K24" s="235">
        <v>7</v>
      </c>
      <c r="L24" s="235">
        <v>11</v>
      </c>
      <c r="M24" s="235"/>
      <c r="N24" s="235"/>
      <c r="O24" s="235"/>
      <c r="P24" s="236">
        <f t="shared" si="0"/>
        <v>7</v>
      </c>
      <c r="Q24" s="237" t="str">
        <f>IFERROR(IF(H24="P",IF(COUNT(I24:O24)&gt;1,VLOOKUP(P24,$A$13:$J$16,6,0),""),IF(COUNT(I24:O24)&gt;1,VLOOKUP(P24,$K$13:$V$16,7,0),"")),"")</f>
        <v>Moderado</v>
      </c>
      <c r="R24" s="704"/>
      <c r="S24" s="706"/>
      <c r="W24" s="708"/>
      <c r="X24" s="711"/>
      <c r="Y24" s="711"/>
      <c r="Z24" s="711"/>
      <c r="AA24" s="711"/>
      <c r="AB24" s="711"/>
      <c r="AC24" s="711"/>
      <c r="AD24" s="231"/>
      <c r="AE24" s="232"/>
      <c r="AF24" s="232"/>
      <c r="AG24" s="232"/>
      <c r="AH24" s="232"/>
      <c r="AI24" s="232"/>
      <c r="AJ24" s="233"/>
      <c r="AK24" s="714"/>
    </row>
    <row r="25" spans="1:37" s="74" customFormat="1" ht="24.75" customHeight="1" thickBot="1" x14ac:dyDescent="0.3">
      <c r="A25" s="716" t="s">
        <v>231</v>
      </c>
      <c r="B25" s="717" t="s">
        <v>392</v>
      </c>
      <c r="C25" s="717"/>
      <c r="D25" s="717"/>
      <c r="E25" s="717"/>
      <c r="F25" s="717"/>
      <c r="G25" s="717"/>
      <c r="H25" s="376" t="s">
        <v>34</v>
      </c>
      <c r="I25" s="250">
        <v>1</v>
      </c>
      <c r="J25" s="250">
        <v>2</v>
      </c>
      <c r="K25" s="250">
        <v>1</v>
      </c>
      <c r="L25" s="250">
        <v>1</v>
      </c>
      <c r="M25" s="250"/>
      <c r="N25" s="250"/>
      <c r="O25" s="250"/>
      <c r="P25" s="377">
        <f t="shared" si="0"/>
        <v>1</v>
      </c>
      <c r="Q25" s="378" t="str">
        <f>IFERROR(IF(H25="P",IF(COUNT(I25:O25)&gt;1,VLOOKUP(P25,$A$12:$J$16,6,0),""),IF(COUNT(I25:O25)&gt;1,VLOOKUP(P25,$K$12:$V$16,5,0),"")),"")</f>
        <v>Raro (E)</v>
      </c>
      <c r="R25" s="718">
        <f>IFERROR(P25*P26,"")</f>
        <v>13</v>
      </c>
      <c r="S25" s="719" t="str">
        <f>IFERROR(VLOOKUP(R25,ZB!$B$37:$D$61,2,FALSE),"")</f>
        <v>Riesgo Alto (Z17)</v>
      </c>
      <c r="W25" s="709"/>
      <c r="X25" s="712"/>
      <c r="Y25" s="712"/>
      <c r="Z25" s="712"/>
      <c r="AA25" s="712"/>
      <c r="AB25" s="712"/>
      <c r="AC25" s="712"/>
      <c r="AD25" s="238"/>
      <c r="AE25" s="239"/>
      <c r="AF25" s="239"/>
      <c r="AG25" s="239"/>
      <c r="AH25" s="239"/>
      <c r="AI25" s="239"/>
      <c r="AJ25" s="240"/>
      <c r="AK25" s="715"/>
    </row>
    <row r="26" spans="1:37" s="74" customFormat="1" ht="24.75" customHeight="1" thickBot="1" x14ac:dyDescent="0.3">
      <c r="A26" s="700"/>
      <c r="B26" s="702"/>
      <c r="C26" s="702"/>
      <c r="D26" s="702"/>
      <c r="E26" s="702"/>
      <c r="F26" s="702"/>
      <c r="G26" s="702"/>
      <c r="H26" s="234" t="s">
        <v>35</v>
      </c>
      <c r="I26" s="235">
        <v>13</v>
      </c>
      <c r="J26" s="235">
        <v>11</v>
      </c>
      <c r="K26" s="235">
        <v>13</v>
      </c>
      <c r="L26" s="235">
        <v>7</v>
      </c>
      <c r="M26" s="235"/>
      <c r="N26" s="235"/>
      <c r="O26" s="235"/>
      <c r="P26" s="236">
        <f t="shared" si="0"/>
        <v>13</v>
      </c>
      <c r="Q26" s="237" t="str">
        <f>IFERROR(IF(H26="P",IF(COUNT(I26:O26)&gt;1,VLOOKUP(P26,$A$13:$J$16,6,0),""),IF(COUNT(I26:O26)&gt;1,VLOOKUP(P26,$K$13:$V$16,7,0),"")),"")</f>
        <v>Catastrófico</v>
      </c>
      <c r="R26" s="704"/>
      <c r="S26" s="706"/>
      <c r="W26" s="214" t="s">
        <v>299</v>
      </c>
      <c r="X26" s="214"/>
      <c r="Y26" s="214"/>
      <c r="Z26" s="214"/>
      <c r="AA26" s="214"/>
      <c r="AB26" s="214"/>
      <c r="AC26" s="214"/>
      <c r="AD26" s="214"/>
      <c r="AE26" s="214"/>
      <c r="AF26" s="214"/>
      <c r="AG26" s="214"/>
      <c r="AH26" s="214"/>
      <c r="AI26" s="214"/>
      <c r="AJ26" s="214"/>
      <c r="AK26" s="221"/>
    </row>
    <row r="27" spans="1:37" s="74" customFormat="1" ht="24.75" customHeight="1" x14ac:dyDescent="0.25">
      <c r="A27" s="241"/>
      <c r="B27" s="242"/>
      <c r="C27" s="242"/>
      <c r="D27" s="242"/>
      <c r="E27" s="242"/>
      <c r="F27" s="242"/>
      <c r="G27" s="242"/>
      <c r="H27" s="243"/>
      <c r="I27" s="244"/>
      <c r="J27" s="244"/>
      <c r="K27" s="244"/>
      <c r="L27" s="244"/>
      <c r="M27" s="244"/>
      <c r="N27" s="244"/>
      <c r="O27" s="244"/>
      <c r="P27" s="245"/>
      <c r="Q27" s="246"/>
      <c r="R27" s="247"/>
      <c r="S27" s="247"/>
      <c r="W27" s="214" t="s">
        <v>300</v>
      </c>
      <c r="X27" s="221"/>
      <c r="Y27" s="221"/>
      <c r="Z27" s="221"/>
      <c r="AA27" s="221"/>
      <c r="AB27" s="221"/>
      <c r="AC27" s="221"/>
      <c r="AD27" s="221"/>
      <c r="AE27" s="221"/>
      <c r="AF27" s="221"/>
      <c r="AG27" s="221"/>
      <c r="AH27" s="221"/>
      <c r="AI27" s="221"/>
      <c r="AJ27" s="221"/>
      <c r="AK27" s="221"/>
    </row>
    <row r="28" spans="1:37" s="74" customFormat="1" ht="24.75" hidden="1" customHeight="1" thickBot="1" x14ac:dyDescent="0.3">
      <c r="A28" s="720" t="e">
        <f>'[3]SEPG-F-007'!#REF!</f>
        <v>#REF!</v>
      </c>
      <c r="B28" s="722" t="e">
        <f>IF(COUNTA('[3]SEPG-F-007'!#REF!)&gt;0,'[3]SEPG-F-007'!#REF!,"")</f>
        <v>#REF!</v>
      </c>
      <c r="C28" s="723"/>
      <c r="D28" s="723"/>
      <c r="E28" s="723"/>
      <c r="F28" s="723"/>
      <c r="G28" s="724"/>
      <c r="H28" s="248" t="s">
        <v>34</v>
      </c>
      <c r="I28" s="249"/>
      <c r="J28" s="250"/>
      <c r="K28" s="250"/>
      <c r="L28" s="250"/>
      <c r="M28" s="250"/>
      <c r="N28" s="250"/>
      <c r="O28" s="250"/>
      <c r="P28" s="250"/>
      <c r="Q28" s="250"/>
      <c r="R28" s="250"/>
      <c r="S28" s="250"/>
      <c r="T28" s="251"/>
      <c r="U28" s="251"/>
      <c r="V28" s="251"/>
      <c r="W28" s="251"/>
      <c r="X28" s="251"/>
      <c r="Y28" s="252"/>
      <c r="Z28" s="253" t="str">
        <f t="shared" ref="Z28:Z59" si="1">IFERROR(MAX(_xlfn.MODE.MULT(I28:Y28)),"")</f>
        <v/>
      </c>
      <c r="AA28" s="254" t="str">
        <f>IFERROR(IF(H28="P",IF(COUNT(J28:Y28)&gt;1,VLOOKUP(Z28,$A$13:$J$16,6,0),""),IF(COUNT(J28:Y28)&gt;1,VLOOKUP(Z28,$K$13:$V$16,5,0),"")),"")</f>
        <v/>
      </c>
      <c r="AB28" s="728" t="str">
        <f>IFERROR(Z28*Z29,"")</f>
        <v/>
      </c>
      <c r="AC28" s="602" t="str">
        <f>IFERROR(VLOOKUP(AB28,[3]DB!$B$37:$D$61,2,FALSE),"")</f>
        <v/>
      </c>
    </row>
    <row r="29" spans="1:37" s="74" customFormat="1" ht="24.75" hidden="1" customHeight="1" thickBot="1" x14ac:dyDescent="0.3">
      <c r="A29" s="721"/>
      <c r="B29" s="725"/>
      <c r="C29" s="726"/>
      <c r="D29" s="726"/>
      <c r="E29" s="726"/>
      <c r="F29" s="726"/>
      <c r="G29" s="727"/>
      <c r="H29" s="255" t="s">
        <v>35</v>
      </c>
      <c r="I29" s="256"/>
      <c r="J29" s="235"/>
      <c r="K29" s="235"/>
      <c r="L29" s="235"/>
      <c r="M29" s="235"/>
      <c r="N29" s="235"/>
      <c r="O29" s="235"/>
      <c r="P29" s="235"/>
      <c r="Q29" s="235"/>
      <c r="R29" s="235"/>
      <c r="S29" s="235"/>
      <c r="T29" s="235"/>
      <c r="U29" s="235"/>
      <c r="V29" s="235"/>
      <c r="W29" s="235"/>
      <c r="X29" s="235"/>
      <c r="Y29" s="257"/>
      <c r="Z29" s="258" t="str">
        <f t="shared" si="1"/>
        <v/>
      </c>
      <c r="AA29" s="259" t="str">
        <f>IFERROR(IF(H29="P",IF(COUNT(I29:Y29)&gt;1,VLOOKUP(Z29,$A$13:$J$16,6,0),""),IF(COUNT(I29:Y29)&gt;1,VLOOKUP(Z29,$K$13:$V$16,5,0),"")),"")</f>
        <v/>
      </c>
      <c r="AB29" s="729"/>
      <c r="AC29" s="603"/>
    </row>
    <row r="30" spans="1:37" s="74" customFormat="1" ht="24.75" hidden="1" customHeight="1" thickBot="1" x14ac:dyDescent="0.3">
      <c r="A30" s="730" t="e">
        <f>'[3]SEPG-F-007'!#REF!</f>
        <v>#REF!</v>
      </c>
      <c r="B30" s="731" t="e">
        <f>IF(COUNTA('[3]SEPG-F-007'!#REF!)&gt;0,'[3]SEPG-F-007'!#REF!,"")</f>
        <v>#REF!</v>
      </c>
      <c r="C30" s="732"/>
      <c r="D30" s="732"/>
      <c r="E30" s="732"/>
      <c r="F30" s="732"/>
      <c r="G30" s="733"/>
      <c r="H30" s="260" t="s">
        <v>34</v>
      </c>
      <c r="I30" s="250"/>
      <c r="J30" s="250"/>
      <c r="K30" s="250"/>
      <c r="L30" s="250"/>
      <c r="M30" s="250"/>
      <c r="N30" s="250"/>
      <c r="O30" s="250"/>
      <c r="P30" s="250"/>
      <c r="Q30" s="250"/>
      <c r="R30" s="250"/>
      <c r="S30" s="250"/>
      <c r="T30" s="250"/>
      <c r="U30" s="250"/>
      <c r="V30" s="250"/>
      <c r="W30" s="250"/>
      <c r="X30" s="250"/>
      <c r="Y30" s="250"/>
      <c r="Z30" s="253" t="str">
        <f t="shared" si="1"/>
        <v/>
      </c>
      <c r="AA30" s="254" t="str">
        <f>IFERROR(IF(H30="P",IF(COUNT(J30:Y30)&gt;1,VLOOKUP(Z30,$A$13:$J$16,6,0),""),IF(COUNT(J30:Y30)&gt;1,VLOOKUP(Z30,$K$13:$V$16,5,0),"")),"")</f>
        <v/>
      </c>
      <c r="AB30" s="728" t="str">
        <f>IFERROR(Z30*Z31,"")</f>
        <v/>
      </c>
      <c r="AC30" s="602" t="str">
        <f>IFERROR(VLOOKUP(AB30,[3]DB!$B$37:$D$61,2,FALSE),"")</f>
        <v/>
      </c>
    </row>
    <row r="31" spans="1:37" s="74" customFormat="1" ht="24.75" hidden="1" customHeight="1" thickBot="1" x14ac:dyDescent="0.3">
      <c r="A31" s="721"/>
      <c r="B31" s="725"/>
      <c r="C31" s="726"/>
      <c r="D31" s="726"/>
      <c r="E31" s="726"/>
      <c r="F31" s="726"/>
      <c r="G31" s="727"/>
      <c r="H31" s="255" t="s">
        <v>35</v>
      </c>
      <c r="I31" s="261"/>
      <c r="J31" s="261"/>
      <c r="K31" s="261"/>
      <c r="L31" s="261"/>
      <c r="M31" s="261"/>
      <c r="N31" s="261"/>
      <c r="O31" s="261"/>
      <c r="P31" s="261"/>
      <c r="Q31" s="261"/>
      <c r="R31" s="261"/>
      <c r="S31" s="261"/>
      <c r="T31" s="261"/>
      <c r="U31" s="261"/>
      <c r="V31" s="261"/>
      <c r="W31" s="261"/>
      <c r="X31" s="261"/>
      <c r="Y31" s="261"/>
      <c r="Z31" s="258" t="str">
        <f t="shared" si="1"/>
        <v/>
      </c>
      <c r="AA31" s="259" t="str">
        <f>IFERROR(IF(H31="P",IF(COUNT(I31:Y31)&gt;1,VLOOKUP(Z31,$A$13:$J$16,6,0),""),IF(COUNT(I31:Y31)&gt;1,VLOOKUP(Z31,$K$13:$V$16,5,0),"")),"")</f>
        <v/>
      </c>
      <c r="AB31" s="729"/>
      <c r="AC31" s="603"/>
    </row>
    <row r="32" spans="1:37" s="74" customFormat="1" ht="24.75" hidden="1" customHeight="1" thickBot="1" x14ac:dyDescent="0.3">
      <c r="A32" s="730" t="e">
        <f>'[3]SEPG-F-007'!#REF!</f>
        <v>#REF!</v>
      </c>
      <c r="B32" s="731" t="e">
        <f>IF(COUNTA('[3]SEPG-F-007'!#REF!)&gt;0,'[3]SEPG-F-007'!#REF!,"")</f>
        <v>#REF!</v>
      </c>
      <c r="C32" s="732"/>
      <c r="D32" s="732"/>
      <c r="E32" s="732"/>
      <c r="F32" s="732"/>
      <c r="G32" s="733"/>
      <c r="H32" s="260" t="s">
        <v>34</v>
      </c>
      <c r="I32" s="262"/>
      <c r="J32" s="251"/>
      <c r="K32" s="251"/>
      <c r="L32" s="251"/>
      <c r="M32" s="251"/>
      <c r="N32" s="251"/>
      <c r="O32" s="251"/>
      <c r="P32" s="251"/>
      <c r="Q32" s="251"/>
      <c r="R32" s="251"/>
      <c r="S32" s="251"/>
      <c r="T32" s="251"/>
      <c r="U32" s="251"/>
      <c r="V32" s="251"/>
      <c r="W32" s="251"/>
      <c r="X32" s="251"/>
      <c r="Y32" s="252"/>
      <c r="Z32" s="253" t="str">
        <f t="shared" si="1"/>
        <v/>
      </c>
      <c r="AA32" s="254" t="str">
        <f>IFERROR(IF(H32="P",IF(COUNT(J32:Y32)&gt;1,VLOOKUP(Z32,$A$13:$J$16,6,0),""),IF(COUNT(J32:Y32)&gt;1,VLOOKUP(Z32,$K$13:$V$16,5,0),"")),"")</f>
        <v/>
      </c>
      <c r="AB32" s="728" t="str">
        <f>IFERROR(Z32*Z33,"")</f>
        <v/>
      </c>
      <c r="AC32" s="602" t="str">
        <f>IFERROR(VLOOKUP(AB32,[3]DB!$B$37:$D$61,2,FALSE),"")</f>
        <v/>
      </c>
    </row>
    <row r="33" spans="1:29" s="74" customFormat="1" ht="24.75" hidden="1" customHeight="1" thickBot="1" x14ac:dyDescent="0.3">
      <c r="A33" s="721"/>
      <c r="B33" s="725"/>
      <c r="C33" s="726"/>
      <c r="D33" s="726"/>
      <c r="E33" s="726"/>
      <c r="F33" s="726"/>
      <c r="G33" s="727"/>
      <c r="H33" s="255" t="s">
        <v>35</v>
      </c>
      <c r="I33" s="256"/>
      <c r="J33" s="235"/>
      <c r="K33" s="235"/>
      <c r="L33" s="235"/>
      <c r="M33" s="235"/>
      <c r="N33" s="235"/>
      <c r="O33" s="235"/>
      <c r="P33" s="235"/>
      <c r="Q33" s="235"/>
      <c r="R33" s="235"/>
      <c r="S33" s="235"/>
      <c r="T33" s="235"/>
      <c r="U33" s="235"/>
      <c r="V33" s="235"/>
      <c r="W33" s="235"/>
      <c r="X33" s="235"/>
      <c r="Y33" s="257"/>
      <c r="Z33" s="258" t="str">
        <f t="shared" si="1"/>
        <v/>
      </c>
      <c r="AA33" s="259" t="str">
        <f>IFERROR(IF(H33="P",IF(COUNT(I33:Y33)&gt;1,VLOOKUP(Z33,$A$13:$J$16,6,0),""),IF(COUNT(I33:Y33)&gt;1,VLOOKUP(Z33,$K$13:$V$16,5,0),"")),"")</f>
        <v/>
      </c>
      <c r="AB33" s="729"/>
      <c r="AC33" s="603"/>
    </row>
    <row r="34" spans="1:29" s="74" customFormat="1" ht="24.75" hidden="1" customHeight="1" thickBot="1" x14ac:dyDescent="0.3">
      <c r="A34" s="730" t="e">
        <f>'[3]SEPG-F-007'!#REF!</f>
        <v>#REF!</v>
      </c>
      <c r="B34" s="731" t="e">
        <f>IF(COUNTA('[3]SEPG-F-007'!#REF!)&gt;0,'[3]SEPG-F-007'!#REF!,"")</f>
        <v>#REF!</v>
      </c>
      <c r="C34" s="732"/>
      <c r="D34" s="732"/>
      <c r="E34" s="732"/>
      <c r="F34" s="732"/>
      <c r="G34" s="733"/>
      <c r="H34" s="260" t="s">
        <v>34</v>
      </c>
      <c r="I34" s="263"/>
      <c r="J34" s="264"/>
      <c r="K34" s="264"/>
      <c r="L34" s="264"/>
      <c r="M34" s="264"/>
      <c r="N34" s="264"/>
      <c r="O34" s="264"/>
      <c r="P34" s="264"/>
      <c r="Q34" s="264"/>
      <c r="R34" s="264"/>
      <c r="S34" s="264"/>
      <c r="T34" s="264"/>
      <c r="U34" s="264"/>
      <c r="V34" s="264"/>
      <c r="W34" s="264"/>
      <c r="X34" s="264"/>
      <c r="Y34" s="265"/>
      <c r="Z34" s="253" t="str">
        <f t="shared" si="1"/>
        <v/>
      </c>
      <c r="AA34" s="254" t="str">
        <f>IFERROR(IF(H34="P",IF(COUNT(J34:Y34)&gt;1,VLOOKUP(Z34,$A$13:$J$16,6,0),""),IF(COUNT(J34:Y34)&gt;1,VLOOKUP(Z34,$K$13:$V$16,5,0),"")),"")</f>
        <v/>
      </c>
      <c r="AB34" s="728" t="str">
        <f>IFERROR(Z34*Z35,"")</f>
        <v/>
      </c>
      <c r="AC34" s="602" t="str">
        <f>IFERROR(VLOOKUP(AB34,[3]DB!$B$37:$D$61,2,FALSE),"")</f>
        <v/>
      </c>
    </row>
    <row r="35" spans="1:29" s="74" customFormat="1" ht="24.75" hidden="1" customHeight="1" thickBot="1" x14ac:dyDescent="0.3">
      <c r="A35" s="721"/>
      <c r="B35" s="725"/>
      <c r="C35" s="726"/>
      <c r="D35" s="726"/>
      <c r="E35" s="726"/>
      <c r="F35" s="726"/>
      <c r="G35" s="727"/>
      <c r="H35" s="255" t="s">
        <v>35</v>
      </c>
      <c r="I35" s="266"/>
      <c r="J35" s="267"/>
      <c r="K35" s="267"/>
      <c r="L35" s="267"/>
      <c r="M35" s="267"/>
      <c r="N35" s="267"/>
      <c r="O35" s="267"/>
      <c r="P35" s="267"/>
      <c r="Q35" s="267"/>
      <c r="R35" s="267"/>
      <c r="S35" s="267"/>
      <c r="T35" s="267"/>
      <c r="U35" s="267"/>
      <c r="V35" s="267"/>
      <c r="W35" s="267"/>
      <c r="X35" s="267"/>
      <c r="Y35" s="268"/>
      <c r="Z35" s="258" t="str">
        <f t="shared" si="1"/>
        <v/>
      </c>
      <c r="AA35" s="259" t="str">
        <f>IFERROR(IF(H35="P",IF(COUNT(I35:Y35)&gt;1,VLOOKUP(Z35,$A$13:$J$16,6,0),""),IF(COUNT(I35:Y35)&gt;1,VLOOKUP(Z35,$K$13:$V$16,5,0),"")),"")</f>
        <v/>
      </c>
      <c r="AB35" s="729"/>
      <c r="AC35" s="603"/>
    </row>
    <row r="36" spans="1:29" s="74" customFormat="1" ht="24.75" hidden="1" customHeight="1" thickBot="1" x14ac:dyDescent="0.3">
      <c r="A36" s="730" t="e">
        <f>'[3]SEPG-F-007'!#REF!</f>
        <v>#REF!</v>
      </c>
      <c r="B36" s="731" t="e">
        <f>IF(COUNTA('[3]SEPG-F-007'!#REF!)&gt;0,'[3]SEPG-F-007'!#REF!,"")</f>
        <v>#REF!</v>
      </c>
      <c r="C36" s="732"/>
      <c r="D36" s="732"/>
      <c r="E36" s="732"/>
      <c r="F36" s="732"/>
      <c r="G36" s="733"/>
      <c r="H36" s="260" t="s">
        <v>34</v>
      </c>
      <c r="I36" s="262"/>
      <c r="J36" s="251"/>
      <c r="K36" s="251"/>
      <c r="L36" s="251"/>
      <c r="M36" s="251"/>
      <c r="N36" s="251"/>
      <c r="O36" s="251"/>
      <c r="P36" s="251"/>
      <c r="Q36" s="251"/>
      <c r="R36" s="251"/>
      <c r="S36" s="251"/>
      <c r="T36" s="251"/>
      <c r="U36" s="251"/>
      <c r="V36" s="251"/>
      <c r="W36" s="251"/>
      <c r="X36" s="269"/>
      <c r="Y36" s="270"/>
      <c r="Z36" s="253" t="str">
        <f t="shared" si="1"/>
        <v/>
      </c>
      <c r="AA36" s="254" t="str">
        <f>IFERROR(IF(H36="P",IF(COUNT(J36:Y36)&gt;1,VLOOKUP(Z36,$A$13:$J$16,6,0),""),IF(COUNT(J36:Y36)&gt;1,VLOOKUP(Z36,$K$13:$V$16,5,0),"")),"")</f>
        <v/>
      </c>
      <c r="AB36" s="728" t="str">
        <f>IFERROR(Z36*Z37,"")</f>
        <v/>
      </c>
      <c r="AC36" s="602" t="str">
        <f>IFERROR(VLOOKUP(AB36,[3]DB!$B$37:$D$61,2,FALSE),"")</f>
        <v/>
      </c>
    </row>
    <row r="37" spans="1:29" s="74" customFormat="1" ht="24.75" hidden="1" customHeight="1" thickBot="1" x14ac:dyDescent="0.3">
      <c r="A37" s="721"/>
      <c r="B37" s="725"/>
      <c r="C37" s="726"/>
      <c r="D37" s="726"/>
      <c r="E37" s="726"/>
      <c r="F37" s="726"/>
      <c r="G37" s="727"/>
      <c r="H37" s="255" t="s">
        <v>35</v>
      </c>
      <c r="I37" s="256"/>
      <c r="J37" s="235"/>
      <c r="K37" s="235"/>
      <c r="L37" s="235"/>
      <c r="M37" s="235"/>
      <c r="N37" s="235"/>
      <c r="O37" s="235"/>
      <c r="P37" s="235"/>
      <c r="Q37" s="235"/>
      <c r="R37" s="235"/>
      <c r="S37" s="235"/>
      <c r="T37" s="235"/>
      <c r="U37" s="235"/>
      <c r="V37" s="235"/>
      <c r="W37" s="235"/>
      <c r="X37" s="267"/>
      <c r="Y37" s="268"/>
      <c r="Z37" s="258" t="str">
        <f t="shared" si="1"/>
        <v/>
      </c>
      <c r="AA37" s="259" t="str">
        <f>IFERROR(IF(H37="P",IF(COUNT(I37:Y37)&gt;1,VLOOKUP(Z37,$A$13:$J$16,6,0),""),IF(COUNT(I37:Y37)&gt;1,VLOOKUP(Z37,$K$13:$V$16,5,0),"")),"")</f>
        <v/>
      </c>
      <c r="AB37" s="729"/>
      <c r="AC37" s="603"/>
    </row>
    <row r="38" spans="1:29" s="74" customFormat="1" ht="24.75" hidden="1" customHeight="1" thickBot="1" x14ac:dyDescent="0.3">
      <c r="A38" s="730" t="e">
        <f>'[3]SEPG-F-007'!#REF!</f>
        <v>#REF!</v>
      </c>
      <c r="B38" s="731" t="e">
        <f>IF(COUNTA('[3]SEPG-F-007'!#REF!)&gt;0,'[3]SEPG-F-007'!#REF!,"")</f>
        <v>#REF!</v>
      </c>
      <c r="C38" s="732"/>
      <c r="D38" s="732"/>
      <c r="E38" s="732"/>
      <c r="F38" s="732"/>
      <c r="G38" s="733"/>
      <c r="H38" s="260" t="s">
        <v>34</v>
      </c>
      <c r="I38" s="262"/>
      <c r="J38" s="251"/>
      <c r="K38" s="251"/>
      <c r="L38" s="251"/>
      <c r="M38" s="251"/>
      <c r="N38" s="251"/>
      <c r="O38" s="251"/>
      <c r="P38" s="251"/>
      <c r="Q38" s="251"/>
      <c r="R38" s="251"/>
      <c r="S38" s="251"/>
      <c r="T38" s="251"/>
      <c r="U38" s="251"/>
      <c r="V38" s="251"/>
      <c r="W38" s="251"/>
      <c r="X38" s="269"/>
      <c r="Y38" s="270"/>
      <c r="Z38" s="253" t="str">
        <f t="shared" si="1"/>
        <v/>
      </c>
      <c r="AA38" s="254" t="str">
        <f>IFERROR(IF(H38="P",IF(COUNT(J38:Y38)&gt;1,VLOOKUP(Z38,$A$13:$J$16,6,0),""),IF(COUNT(J38:Y38)&gt;1,VLOOKUP(Z38,$K$13:$V$16,5,0),"")),"")</f>
        <v/>
      </c>
      <c r="AB38" s="728" t="str">
        <f>IFERROR(Z38*Z39,"")</f>
        <v/>
      </c>
      <c r="AC38" s="602" t="str">
        <f>IFERROR(VLOOKUP(AB38,[3]DB!$B$37:$D$61,2,FALSE),"")</f>
        <v/>
      </c>
    </row>
    <row r="39" spans="1:29" s="74" customFormat="1" ht="24.75" hidden="1" customHeight="1" thickBot="1" x14ac:dyDescent="0.3">
      <c r="A39" s="721"/>
      <c r="B39" s="725"/>
      <c r="C39" s="726"/>
      <c r="D39" s="726"/>
      <c r="E39" s="726"/>
      <c r="F39" s="726"/>
      <c r="G39" s="727"/>
      <c r="H39" s="255" t="s">
        <v>35</v>
      </c>
      <c r="I39" s="256"/>
      <c r="J39" s="235"/>
      <c r="K39" s="235"/>
      <c r="L39" s="235"/>
      <c r="M39" s="235"/>
      <c r="N39" s="235"/>
      <c r="O39" s="235"/>
      <c r="P39" s="235"/>
      <c r="Q39" s="235"/>
      <c r="R39" s="235"/>
      <c r="S39" s="235"/>
      <c r="T39" s="235"/>
      <c r="U39" s="235"/>
      <c r="V39" s="235"/>
      <c r="W39" s="235"/>
      <c r="X39" s="267"/>
      <c r="Y39" s="268"/>
      <c r="Z39" s="258" t="str">
        <f t="shared" si="1"/>
        <v/>
      </c>
      <c r="AA39" s="259" t="str">
        <f>IFERROR(IF(H39="P",IF(COUNT(I39:Y39)&gt;1,VLOOKUP(Z39,$A$13:$J$16,6,0),""),IF(COUNT(I39:Y39)&gt;1,VLOOKUP(Z39,$K$13:$V$16,5,0),"")),"")</f>
        <v/>
      </c>
      <c r="AB39" s="729"/>
      <c r="AC39" s="603"/>
    </row>
    <row r="40" spans="1:29" s="74" customFormat="1" ht="24.75" hidden="1" customHeight="1" x14ac:dyDescent="0.25">
      <c r="A40" s="730" t="e">
        <f>'[3]SEPG-F-007'!#REF!</f>
        <v>#REF!</v>
      </c>
      <c r="B40" s="731" t="e">
        <f>IF(COUNTA('[3]SEPG-F-007'!#REF!)&gt;0,'[3]SEPG-F-007'!#REF!,"")</f>
        <v>#REF!</v>
      </c>
      <c r="C40" s="732"/>
      <c r="D40" s="732"/>
      <c r="E40" s="732"/>
      <c r="F40" s="732"/>
      <c r="G40" s="733"/>
      <c r="H40" s="260" t="s">
        <v>34</v>
      </c>
      <c r="I40" s="271"/>
      <c r="J40" s="269"/>
      <c r="K40" s="269"/>
      <c r="L40" s="269"/>
      <c r="M40" s="269"/>
      <c r="N40" s="269"/>
      <c r="O40" s="269"/>
      <c r="P40" s="269"/>
      <c r="Q40" s="269"/>
      <c r="R40" s="269"/>
      <c r="S40" s="269"/>
      <c r="T40" s="269"/>
      <c r="U40" s="269"/>
      <c r="V40" s="269"/>
      <c r="W40" s="269"/>
      <c r="X40" s="269"/>
      <c r="Y40" s="270"/>
      <c r="Z40" s="253" t="str">
        <f t="shared" si="1"/>
        <v/>
      </c>
      <c r="AA40" s="254" t="str">
        <f>IFERROR(IF(H40="P",IF(COUNT(J40:Y40)&gt;1,VLOOKUP(Z40,$A$13:$J$16,6,0),""),IF(COUNT(J40:Y40)&gt;1,VLOOKUP(Z40,$K$13:$V$16,5,0),"")),"")</f>
        <v/>
      </c>
      <c r="AB40" s="728" t="str">
        <f>IFERROR(Z40*Z41,"")</f>
        <v/>
      </c>
      <c r="AC40" s="602" t="str">
        <f>IFERROR(VLOOKUP(AB40,[3]DB!$B$37:$D$61,2,FALSE),"")</f>
        <v/>
      </c>
    </row>
    <row r="41" spans="1:29" s="74" customFormat="1" ht="24.75" hidden="1" customHeight="1" x14ac:dyDescent="0.25">
      <c r="A41" s="721"/>
      <c r="B41" s="725"/>
      <c r="C41" s="726"/>
      <c r="D41" s="726"/>
      <c r="E41" s="726"/>
      <c r="F41" s="726"/>
      <c r="G41" s="727"/>
      <c r="H41" s="255" t="s">
        <v>35</v>
      </c>
      <c r="I41" s="266"/>
      <c r="J41" s="267"/>
      <c r="K41" s="267"/>
      <c r="L41" s="267"/>
      <c r="M41" s="267"/>
      <c r="N41" s="267"/>
      <c r="O41" s="267"/>
      <c r="P41" s="267"/>
      <c r="Q41" s="267"/>
      <c r="R41" s="267"/>
      <c r="S41" s="267"/>
      <c r="T41" s="267"/>
      <c r="U41" s="267"/>
      <c r="V41" s="267"/>
      <c r="W41" s="267"/>
      <c r="X41" s="267"/>
      <c r="Y41" s="268"/>
      <c r="Z41" s="258" t="str">
        <f t="shared" si="1"/>
        <v/>
      </c>
      <c r="AA41" s="259" t="str">
        <f>IFERROR(IF(H41="P",IF(COUNT(I41:Y41)&gt;1,VLOOKUP(Z41,$A$13:$J$16,6,0),""),IF(COUNT(I41:Y41)&gt;1,VLOOKUP(Z41,$K$13:$V$16,5,0),"")),"")</f>
        <v/>
      </c>
      <c r="AB41" s="729"/>
      <c r="AC41" s="603"/>
    </row>
    <row r="42" spans="1:29" s="74" customFormat="1" ht="24.75" hidden="1" customHeight="1" x14ac:dyDescent="0.25">
      <c r="A42" s="730" t="e">
        <f>'[3]SEPG-F-007'!#REF!</f>
        <v>#REF!</v>
      </c>
      <c r="B42" s="731" t="e">
        <f>IF(COUNTA('[3]SEPG-F-007'!#REF!)&gt;0,'[3]SEPG-F-007'!#REF!,"")</f>
        <v>#REF!</v>
      </c>
      <c r="C42" s="732"/>
      <c r="D42" s="732"/>
      <c r="E42" s="732"/>
      <c r="F42" s="732"/>
      <c r="G42" s="733"/>
      <c r="H42" s="260" t="s">
        <v>34</v>
      </c>
      <c r="I42" s="271"/>
      <c r="J42" s="269"/>
      <c r="K42" s="269"/>
      <c r="L42" s="269"/>
      <c r="M42" s="269"/>
      <c r="N42" s="269"/>
      <c r="O42" s="269"/>
      <c r="P42" s="269"/>
      <c r="Q42" s="269"/>
      <c r="R42" s="269"/>
      <c r="S42" s="269"/>
      <c r="T42" s="269"/>
      <c r="U42" s="269"/>
      <c r="V42" s="269"/>
      <c r="W42" s="269"/>
      <c r="X42" s="269"/>
      <c r="Y42" s="270"/>
      <c r="Z42" s="253" t="str">
        <f t="shared" si="1"/>
        <v/>
      </c>
      <c r="AA42" s="254" t="str">
        <f>IFERROR(IF(H42="P",IF(COUNT(J42:Y42)&gt;1,VLOOKUP(Z42,$A$13:$J$16,6,0),""),IF(COUNT(J42:Y42)&gt;1,VLOOKUP(Z42,$K$13:$V$16,5,0),"")),"")</f>
        <v/>
      </c>
      <c r="AB42" s="728" t="str">
        <f>IFERROR(Z42*Z43,"")</f>
        <v/>
      </c>
      <c r="AC42" s="602" t="str">
        <f>IFERROR(VLOOKUP(AB42,[3]DB!$B$37:$D$61,2,FALSE),"")</f>
        <v/>
      </c>
    </row>
    <row r="43" spans="1:29" s="74" customFormat="1" ht="24.75" hidden="1" customHeight="1" x14ac:dyDescent="0.25">
      <c r="A43" s="734"/>
      <c r="B43" s="735"/>
      <c r="C43" s="736"/>
      <c r="D43" s="736"/>
      <c r="E43" s="736"/>
      <c r="F43" s="736"/>
      <c r="G43" s="737"/>
      <c r="H43" s="272" t="s">
        <v>35</v>
      </c>
      <c r="I43" s="273"/>
      <c r="J43" s="274"/>
      <c r="K43" s="274"/>
      <c r="L43" s="274"/>
      <c r="M43" s="274"/>
      <c r="N43" s="274"/>
      <c r="O43" s="274"/>
      <c r="P43" s="274"/>
      <c r="Q43" s="274"/>
      <c r="R43" s="274"/>
      <c r="S43" s="274"/>
      <c r="T43" s="274"/>
      <c r="U43" s="274"/>
      <c r="V43" s="274"/>
      <c r="W43" s="274"/>
      <c r="X43" s="274"/>
      <c r="Y43" s="275"/>
      <c r="Z43" s="258" t="str">
        <f t="shared" si="1"/>
        <v/>
      </c>
      <c r="AA43" s="259" t="str">
        <f>IFERROR(IF(H43="P",IF(COUNT(I43:Y43)&gt;1,VLOOKUP(Z43,$A$13:$J$16,6,0),""),IF(COUNT(I43:Y43)&gt;1,VLOOKUP(Z43,$K$13:$V$16,5,0),"")),"")</f>
        <v/>
      </c>
      <c r="AB43" s="729"/>
      <c r="AC43" s="603"/>
    </row>
    <row r="44" spans="1:29" s="74" customFormat="1" ht="24.75" hidden="1" customHeight="1" x14ac:dyDescent="0.25">
      <c r="A44" s="730" t="e">
        <f>'[3]SEPG-F-007'!#REF!</f>
        <v>#REF!</v>
      </c>
      <c r="B44" s="731" t="e">
        <f>IF(COUNTA('[3]SEPG-F-007'!#REF!)&gt;0,'[3]SEPG-F-007'!#REF!,"")</f>
        <v>#REF!</v>
      </c>
      <c r="C44" s="732"/>
      <c r="D44" s="732"/>
      <c r="E44" s="732"/>
      <c r="F44" s="732"/>
      <c r="G44" s="733"/>
      <c r="H44" s="260" t="s">
        <v>34</v>
      </c>
      <c r="I44" s="271"/>
      <c r="J44" s="269"/>
      <c r="K44" s="269"/>
      <c r="L44" s="269"/>
      <c r="M44" s="269"/>
      <c r="N44" s="269"/>
      <c r="O44" s="269"/>
      <c r="P44" s="269"/>
      <c r="Q44" s="269"/>
      <c r="R44" s="269"/>
      <c r="S44" s="269"/>
      <c r="T44" s="269"/>
      <c r="U44" s="269"/>
      <c r="V44" s="269"/>
      <c r="W44" s="269"/>
      <c r="X44" s="269"/>
      <c r="Y44" s="270"/>
      <c r="Z44" s="253" t="str">
        <f t="shared" si="1"/>
        <v/>
      </c>
      <c r="AA44" s="254" t="str">
        <f>IFERROR(IF(H44="P",IF(COUNT(J44:Y44)&gt;1,VLOOKUP(Z44,$A$13:$J$16,6,0),""),IF(COUNT(J44:Y44)&gt;1,VLOOKUP(Z44,$K$13:$V$16,5,0),"")),"")</f>
        <v/>
      </c>
      <c r="AB44" s="728" t="str">
        <f>IFERROR(Z44*Z45,"")</f>
        <v/>
      </c>
      <c r="AC44" s="602" t="str">
        <f>IFERROR(VLOOKUP(AB44,[3]DB!$B$37:$D$61,2,FALSE),"")</f>
        <v/>
      </c>
    </row>
    <row r="45" spans="1:29" s="74" customFormat="1" ht="24.75" hidden="1" customHeight="1" x14ac:dyDescent="0.25">
      <c r="A45" s="721"/>
      <c r="B45" s="725"/>
      <c r="C45" s="726"/>
      <c r="D45" s="726"/>
      <c r="E45" s="726"/>
      <c r="F45" s="726"/>
      <c r="G45" s="727"/>
      <c r="H45" s="255" t="s">
        <v>35</v>
      </c>
      <c r="I45" s="266"/>
      <c r="J45" s="267"/>
      <c r="K45" s="267"/>
      <c r="L45" s="267"/>
      <c r="M45" s="267"/>
      <c r="N45" s="267"/>
      <c r="O45" s="267"/>
      <c r="P45" s="267"/>
      <c r="Q45" s="267"/>
      <c r="R45" s="267"/>
      <c r="S45" s="267"/>
      <c r="T45" s="267"/>
      <c r="U45" s="267"/>
      <c r="V45" s="267"/>
      <c r="W45" s="267"/>
      <c r="X45" s="267"/>
      <c r="Y45" s="268"/>
      <c r="Z45" s="258" t="str">
        <f t="shared" si="1"/>
        <v/>
      </c>
      <c r="AA45" s="259" t="str">
        <f>IFERROR(IF(H45="P",IF(COUNT(I45:Y45)&gt;1,VLOOKUP(Z45,$A$13:$J$16,6,0),""),IF(COUNT(I45:Y45)&gt;1,VLOOKUP(Z45,$K$13:$V$16,5,0),"")),"")</f>
        <v/>
      </c>
      <c r="AB45" s="729"/>
      <c r="AC45" s="603"/>
    </row>
    <row r="46" spans="1:29" s="74" customFormat="1" ht="24.75" hidden="1" customHeight="1" x14ac:dyDescent="0.25">
      <c r="A46" s="730" t="e">
        <f>'[3]SEPG-F-007'!#REF!</f>
        <v>#REF!</v>
      </c>
      <c r="B46" s="731" t="e">
        <f>IF(COUNTA('[3]SEPG-F-007'!#REF!)&gt;0,'[3]SEPG-F-007'!#REF!,"")</f>
        <v>#REF!</v>
      </c>
      <c r="C46" s="732"/>
      <c r="D46" s="732"/>
      <c r="E46" s="732"/>
      <c r="F46" s="732"/>
      <c r="G46" s="733"/>
      <c r="H46" s="260" t="s">
        <v>34</v>
      </c>
      <c r="I46" s="271"/>
      <c r="J46" s="269"/>
      <c r="K46" s="269"/>
      <c r="L46" s="269"/>
      <c r="M46" s="269"/>
      <c r="N46" s="269"/>
      <c r="O46" s="269"/>
      <c r="P46" s="269"/>
      <c r="Q46" s="269"/>
      <c r="R46" s="269"/>
      <c r="S46" s="269"/>
      <c r="T46" s="269"/>
      <c r="U46" s="269"/>
      <c r="V46" s="269"/>
      <c r="W46" s="269"/>
      <c r="X46" s="269"/>
      <c r="Y46" s="270"/>
      <c r="Z46" s="253" t="str">
        <f t="shared" si="1"/>
        <v/>
      </c>
      <c r="AA46" s="254" t="str">
        <f>IFERROR(IF(H46="P",IF(COUNT(J46:Y46)&gt;1,VLOOKUP(Z46,$A$13:$J$16,6,0),""),IF(COUNT(J46:Y46)&gt;1,VLOOKUP(Z46,$K$13:$V$16,5,0),"")),"")</f>
        <v/>
      </c>
      <c r="AB46" s="728" t="str">
        <f>IFERROR(Z46*Z47,"")</f>
        <v/>
      </c>
      <c r="AC46" s="602" t="str">
        <f>IFERROR(VLOOKUP(AB46,[3]DB!$B$37:$D$61,2,FALSE),"")</f>
        <v/>
      </c>
    </row>
    <row r="47" spans="1:29" s="74" customFormat="1" ht="24.75" hidden="1" customHeight="1" x14ac:dyDescent="0.25">
      <c r="A47" s="721"/>
      <c r="B47" s="725"/>
      <c r="C47" s="726"/>
      <c r="D47" s="726"/>
      <c r="E47" s="726"/>
      <c r="F47" s="726"/>
      <c r="G47" s="727"/>
      <c r="H47" s="255" t="s">
        <v>35</v>
      </c>
      <c r="I47" s="266"/>
      <c r="J47" s="267"/>
      <c r="K47" s="267"/>
      <c r="L47" s="267"/>
      <c r="M47" s="267"/>
      <c r="N47" s="267"/>
      <c r="O47" s="267"/>
      <c r="P47" s="267"/>
      <c r="Q47" s="267"/>
      <c r="R47" s="267"/>
      <c r="S47" s="267"/>
      <c r="T47" s="267"/>
      <c r="U47" s="267"/>
      <c r="V47" s="267"/>
      <c r="W47" s="267"/>
      <c r="X47" s="267"/>
      <c r="Y47" s="268"/>
      <c r="Z47" s="258" t="str">
        <f t="shared" si="1"/>
        <v/>
      </c>
      <c r="AA47" s="259" t="str">
        <f>IFERROR(IF(H47="P",IF(COUNT(I47:Y47)&gt;1,VLOOKUP(Z47,$A$13:$J$16,6,0),""),IF(COUNT(I47:Y47)&gt;1,VLOOKUP(Z47,$K$13:$V$16,5,0),"")),"")</f>
        <v/>
      </c>
      <c r="AB47" s="729"/>
      <c r="AC47" s="603"/>
    </row>
    <row r="48" spans="1:29" s="74" customFormat="1" ht="24.75" hidden="1" customHeight="1" x14ac:dyDescent="0.25">
      <c r="A48" s="730" t="e">
        <f>'[3]SEPG-F-007'!#REF!</f>
        <v>#REF!</v>
      </c>
      <c r="B48" s="731" t="e">
        <f>IF(COUNTA('[3]SEPG-F-007'!#REF!)&gt;0,'[3]SEPG-F-007'!#REF!,"")</f>
        <v>#REF!</v>
      </c>
      <c r="C48" s="732"/>
      <c r="D48" s="732"/>
      <c r="E48" s="732"/>
      <c r="F48" s="732"/>
      <c r="G48" s="733"/>
      <c r="H48" s="260" t="s">
        <v>34</v>
      </c>
      <c r="I48" s="271"/>
      <c r="J48" s="269"/>
      <c r="K48" s="269"/>
      <c r="L48" s="269"/>
      <c r="M48" s="269"/>
      <c r="N48" s="269"/>
      <c r="O48" s="269"/>
      <c r="P48" s="269"/>
      <c r="Q48" s="269"/>
      <c r="R48" s="269"/>
      <c r="S48" s="269"/>
      <c r="T48" s="269"/>
      <c r="U48" s="269"/>
      <c r="V48" s="269"/>
      <c r="W48" s="269"/>
      <c r="X48" s="269"/>
      <c r="Y48" s="270"/>
      <c r="Z48" s="253" t="str">
        <f t="shared" si="1"/>
        <v/>
      </c>
      <c r="AA48" s="254" t="str">
        <f>IFERROR(IF(H48="P",IF(COUNT(J48:Y48)&gt;1,VLOOKUP(Z48,$A$13:$J$16,6,0),""),IF(COUNT(J48:Y48)&gt;1,VLOOKUP(Z48,$K$13:$V$16,5,0),"")),"")</f>
        <v/>
      </c>
      <c r="AB48" s="728" t="str">
        <f>IFERROR(Z48*Z49,"")</f>
        <v/>
      </c>
      <c r="AC48" s="602" t="str">
        <f>IFERROR(VLOOKUP(AB48,[3]DB!$B$37:$D$61,2,FALSE),"")</f>
        <v/>
      </c>
    </row>
    <row r="49" spans="1:43" s="74" customFormat="1" ht="24.75" hidden="1" customHeight="1" x14ac:dyDescent="0.25">
      <c r="A49" s="721"/>
      <c r="B49" s="725"/>
      <c r="C49" s="726"/>
      <c r="D49" s="726"/>
      <c r="E49" s="726"/>
      <c r="F49" s="726"/>
      <c r="G49" s="727"/>
      <c r="H49" s="255" t="s">
        <v>35</v>
      </c>
      <c r="I49" s="266"/>
      <c r="J49" s="267"/>
      <c r="K49" s="267"/>
      <c r="L49" s="267"/>
      <c r="M49" s="267"/>
      <c r="N49" s="267"/>
      <c r="O49" s="267"/>
      <c r="P49" s="267"/>
      <c r="Q49" s="267"/>
      <c r="R49" s="267"/>
      <c r="S49" s="267"/>
      <c r="T49" s="267"/>
      <c r="U49" s="267"/>
      <c r="V49" s="267"/>
      <c r="W49" s="267"/>
      <c r="X49" s="267"/>
      <c r="Y49" s="268"/>
      <c r="Z49" s="258" t="str">
        <f t="shared" si="1"/>
        <v/>
      </c>
      <c r="AA49" s="259" t="str">
        <f>IFERROR(IF(H49="P",IF(COUNT(I49:Y49)&gt;1,VLOOKUP(Z49,$A$13:$J$16,6,0),""),IF(COUNT(I49:Y49)&gt;1,VLOOKUP(Z49,$K$13:$V$16,5,0),"")),"")</f>
        <v/>
      </c>
      <c r="AB49" s="729"/>
      <c r="AC49" s="603"/>
    </row>
    <row r="50" spans="1:43" s="74" customFormat="1" ht="24.75" hidden="1" customHeight="1" x14ac:dyDescent="0.25">
      <c r="A50" s="730" t="e">
        <f>'[3]SEPG-F-007'!#REF!</f>
        <v>#REF!</v>
      </c>
      <c r="B50" s="731" t="e">
        <f>IF(COUNTA('[3]SEPG-F-007'!#REF!)&gt;0,'[3]SEPG-F-007'!#REF!,"")</f>
        <v>#REF!</v>
      </c>
      <c r="C50" s="732"/>
      <c r="D50" s="732"/>
      <c r="E50" s="732"/>
      <c r="F50" s="732"/>
      <c r="G50" s="733"/>
      <c r="H50" s="260" t="s">
        <v>34</v>
      </c>
      <c r="I50" s="271"/>
      <c r="J50" s="269"/>
      <c r="K50" s="269"/>
      <c r="L50" s="269"/>
      <c r="M50" s="269"/>
      <c r="N50" s="269"/>
      <c r="O50" s="269"/>
      <c r="P50" s="269"/>
      <c r="Q50" s="269"/>
      <c r="R50" s="269"/>
      <c r="S50" s="269"/>
      <c r="T50" s="269"/>
      <c r="U50" s="269"/>
      <c r="V50" s="269"/>
      <c r="W50" s="269"/>
      <c r="X50" s="269"/>
      <c r="Y50" s="270"/>
      <c r="Z50" s="253" t="str">
        <f t="shared" si="1"/>
        <v/>
      </c>
      <c r="AA50" s="254" t="str">
        <f>IFERROR(IF(H50="P",IF(COUNT(J50:Y50)&gt;1,VLOOKUP(Z50,$A$13:$J$16,6,0),""),IF(COUNT(J50:Y50)&gt;1,VLOOKUP(Z50,$K$13:$V$16,5,0),"")),"")</f>
        <v/>
      </c>
      <c r="AB50" s="728" t="str">
        <f>IFERROR(Z50*Z51,"")</f>
        <v/>
      </c>
      <c r="AC50" s="602" t="str">
        <f>IFERROR(VLOOKUP(AB50,[3]DB!$B$37:$D$61,2,FALSE),"")</f>
        <v/>
      </c>
    </row>
    <row r="51" spans="1:43" s="74" customFormat="1" ht="24.75" hidden="1" customHeight="1" x14ac:dyDescent="0.25">
      <c r="A51" s="721"/>
      <c r="B51" s="725"/>
      <c r="C51" s="726"/>
      <c r="D51" s="726"/>
      <c r="E51" s="726"/>
      <c r="F51" s="726"/>
      <c r="G51" s="727"/>
      <c r="H51" s="255" t="s">
        <v>35</v>
      </c>
      <c r="I51" s="266"/>
      <c r="J51" s="267"/>
      <c r="K51" s="267"/>
      <c r="L51" s="267"/>
      <c r="M51" s="267"/>
      <c r="N51" s="267"/>
      <c r="O51" s="267"/>
      <c r="P51" s="267"/>
      <c r="Q51" s="267"/>
      <c r="R51" s="267"/>
      <c r="S51" s="267"/>
      <c r="T51" s="267"/>
      <c r="U51" s="267"/>
      <c r="V51" s="267"/>
      <c r="W51" s="267"/>
      <c r="X51" s="267"/>
      <c r="Y51" s="268"/>
      <c r="Z51" s="258" t="str">
        <f t="shared" si="1"/>
        <v/>
      </c>
      <c r="AA51" s="259" t="str">
        <f>IFERROR(IF(H51="P",IF(COUNT(I51:Y51)&gt;1,VLOOKUP(Z51,$A$13:$J$16,6,0),""),IF(COUNT(I51:Y51)&gt;1,VLOOKUP(Z51,$K$13:$V$16,5,0),"")),"")</f>
        <v/>
      </c>
      <c r="AB51" s="729"/>
      <c r="AC51" s="603"/>
      <c r="AL51" s="137"/>
      <c r="AM51" s="137"/>
      <c r="AN51" s="137"/>
      <c r="AO51" s="137"/>
      <c r="AP51" s="137"/>
      <c r="AQ51" s="137"/>
    </row>
    <row r="52" spans="1:43" s="74" customFormat="1" ht="24.75" hidden="1" customHeight="1" x14ac:dyDescent="0.25">
      <c r="A52" s="730" t="e">
        <f>'[3]SEPG-F-007'!#REF!</f>
        <v>#REF!</v>
      </c>
      <c r="B52" s="731" t="e">
        <f>IF(COUNTA('[3]SEPG-F-007'!#REF!)&gt;0,'[3]SEPG-F-007'!#REF!,"")</f>
        <v>#REF!</v>
      </c>
      <c r="C52" s="732"/>
      <c r="D52" s="732"/>
      <c r="E52" s="732"/>
      <c r="F52" s="732"/>
      <c r="G52" s="733"/>
      <c r="H52" s="260" t="s">
        <v>34</v>
      </c>
      <c r="I52" s="271"/>
      <c r="J52" s="269"/>
      <c r="K52" s="269"/>
      <c r="L52" s="269"/>
      <c r="M52" s="269"/>
      <c r="N52" s="269"/>
      <c r="O52" s="269"/>
      <c r="P52" s="269"/>
      <c r="Q52" s="269"/>
      <c r="R52" s="269"/>
      <c r="S52" s="269"/>
      <c r="T52" s="269"/>
      <c r="U52" s="269"/>
      <c r="V52" s="269"/>
      <c r="W52" s="269"/>
      <c r="X52" s="269"/>
      <c r="Y52" s="270"/>
      <c r="Z52" s="253" t="str">
        <f t="shared" si="1"/>
        <v/>
      </c>
      <c r="AA52" s="254" t="str">
        <f>IFERROR(IF(H52="P",IF(COUNT(J52:Y52)&gt;1,VLOOKUP(Z52,$A$13:$J$16,6,0),""),IF(COUNT(J52:Y52)&gt;1,VLOOKUP(Z52,$K$13:$V$16,5,0),"")),"")</f>
        <v/>
      </c>
      <c r="AB52" s="728" t="str">
        <f>IFERROR(Z52*Z53,"")</f>
        <v/>
      </c>
      <c r="AC52" s="602" t="str">
        <f>IFERROR(VLOOKUP(AB52,[3]DB!$B$37:$D$61,2,FALSE),"")</f>
        <v/>
      </c>
      <c r="AL52" s="97"/>
      <c r="AM52" s="97"/>
      <c r="AN52" s="97"/>
      <c r="AO52" s="97"/>
      <c r="AP52" s="97"/>
      <c r="AQ52" s="97"/>
    </row>
    <row r="53" spans="1:43" s="74" customFormat="1" ht="24.75" hidden="1" customHeight="1" x14ac:dyDescent="0.25">
      <c r="A53" s="721"/>
      <c r="B53" s="725"/>
      <c r="C53" s="726"/>
      <c r="D53" s="726"/>
      <c r="E53" s="726"/>
      <c r="F53" s="726"/>
      <c r="G53" s="727"/>
      <c r="H53" s="255" t="s">
        <v>35</v>
      </c>
      <c r="I53" s="266"/>
      <c r="J53" s="267"/>
      <c r="K53" s="267"/>
      <c r="L53" s="267"/>
      <c r="M53" s="267"/>
      <c r="N53" s="267"/>
      <c r="O53" s="267"/>
      <c r="P53" s="267"/>
      <c r="Q53" s="267"/>
      <c r="R53" s="267"/>
      <c r="S53" s="267"/>
      <c r="T53" s="267"/>
      <c r="U53" s="267"/>
      <c r="V53" s="267"/>
      <c r="W53" s="267"/>
      <c r="X53" s="267"/>
      <c r="Y53" s="268"/>
      <c r="Z53" s="258" t="str">
        <f t="shared" si="1"/>
        <v/>
      </c>
      <c r="AA53" s="259" t="str">
        <f>IFERROR(IF(H53="P",IF(COUNT(I53:Y53)&gt;1,VLOOKUP(Z53,$A$13:$J$16,6,0),""),IF(COUNT(I53:Y53)&gt;1,VLOOKUP(Z53,$K$13:$V$16,5,0),"")),"")</f>
        <v/>
      </c>
      <c r="AB53" s="729"/>
      <c r="AC53" s="603"/>
      <c r="AL53" s="93"/>
      <c r="AM53" s="93"/>
      <c r="AN53" s="93"/>
      <c r="AO53" s="93"/>
      <c r="AP53" s="93"/>
      <c r="AQ53" s="93"/>
    </row>
    <row r="54" spans="1:43" s="74" customFormat="1" ht="24.75" hidden="1" customHeight="1" x14ac:dyDescent="0.25">
      <c r="A54" s="730" t="e">
        <f>'[3]SEPG-F-007'!#REF!</f>
        <v>#REF!</v>
      </c>
      <c r="B54" s="731" t="e">
        <f>IF(COUNTA('[3]SEPG-F-007'!#REF!)&gt;0,'[3]SEPG-F-007'!#REF!,"")</f>
        <v>#REF!</v>
      </c>
      <c r="C54" s="732"/>
      <c r="D54" s="732"/>
      <c r="E54" s="732"/>
      <c r="F54" s="732"/>
      <c r="G54" s="733"/>
      <c r="H54" s="260" t="s">
        <v>34</v>
      </c>
      <c r="I54" s="271"/>
      <c r="J54" s="269"/>
      <c r="K54" s="269"/>
      <c r="L54" s="269"/>
      <c r="M54" s="269"/>
      <c r="N54" s="269"/>
      <c r="O54" s="269"/>
      <c r="P54" s="269"/>
      <c r="Q54" s="269"/>
      <c r="R54" s="269"/>
      <c r="S54" s="269"/>
      <c r="T54" s="269"/>
      <c r="U54" s="269"/>
      <c r="V54" s="269"/>
      <c r="W54" s="269"/>
      <c r="X54" s="269"/>
      <c r="Y54" s="270"/>
      <c r="Z54" s="253" t="str">
        <f t="shared" si="1"/>
        <v/>
      </c>
      <c r="AA54" s="254" t="str">
        <f>IFERROR(IF(H54="P",IF(COUNT(J54:Y54)&gt;1,VLOOKUP(Z54,$A$13:$J$16,6,0),""),IF(COUNT(J54:Y54)&gt;1,VLOOKUP(Z54,$K$13:$V$16,5,0),"")),"")</f>
        <v/>
      </c>
      <c r="AB54" s="728" t="str">
        <f>IFERROR(Z54*Z55,"")</f>
        <v/>
      </c>
      <c r="AC54" s="602" t="str">
        <f>IFERROR(VLOOKUP(AB54,[3]DB!$B$37:$D$61,2,FALSE),"")</f>
        <v/>
      </c>
      <c r="AL54" s="93"/>
      <c r="AM54" s="93"/>
      <c r="AN54" s="93"/>
      <c r="AO54" s="93"/>
      <c r="AP54" s="93"/>
      <c r="AQ54" s="93"/>
    </row>
    <row r="55" spans="1:43" s="74" customFormat="1" ht="24.75" hidden="1" customHeight="1" x14ac:dyDescent="0.25">
      <c r="A55" s="721"/>
      <c r="B55" s="725"/>
      <c r="C55" s="726"/>
      <c r="D55" s="726"/>
      <c r="E55" s="726"/>
      <c r="F55" s="726"/>
      <c r="G55" s="727"/>
      <c r="H55" s="255" t="s">
        <v>35</v>
      </c>
      <c r="I55" s="266"/>
      <c r="J55" s="267"/>
      <c r="K55" s="267"/>
      <c r="L55" s="267"/>
      <c r="M55" s="267"/>
      <c r="N55" s="267"/>
      <c r="O55" s="267"/>
      <c r="P55" s="267"/>
      <c r="Q55" s="267"/>
      <c r="R55" s="267"/>
      <c r="S55" s="267"/>
      <c r="T55" s="267"/>
      <c r="U55" s="267"/>
      <c r="V55" s="267"/>
      <c r="W55" s="267"/>
      <c r="X55" s="267"/>
      <c r="Y55" s="268"/>
      <c r="Z55" s="258" t="str">
        <f t="shared" si="1"/>
        <v/>
      </c>
      <c r="AA55" s="259" t="str">
        <f>IFERROR(IF(H55="P",IF(COUNT(I55:Y55)&gt;1,VLOOKUP(Z55,$A$13:$J$16,6,0),""),IF(COUNT(I55:Y55)&gt;1,VLOOKUP(Z55,$K$13:$V$16,5,0),"")),"")</f>
        <v/>
      </c>
      <c r="AB55" s="729"/>
      <c r="AC55" s="603"/>
      <c r="AL55" s="93"/>
      <c r="AM55" s="93"/>
      <c r="AN55" s="93"/>
      <c r="AO55" s="93"/>
      <c r="AP55" s="93"/>
      <c r="AQ55" s="93"/>
    </row>
    <row r="56" spans="1:43" s="74" customFormat="1" ht="24.75" hidden="1" customHeight="1" x14ac:dyDescent="0.25">
      <c r="A56" s="730" t="e">
        <f>'[3]SEPG-F-007'!#REF!</f>
        <v>#REF!</v>
      </c>
      <c r="B56" s="731" t="e">
        <f>IF(COUNTA('[3]SEPG-F-007'!#REF!)&gt;0,'[3]SEPG-F-007'!#REF!,"")</f>
        <v>#REF!</v>
      </c>
      <c r="C56" s="732"/>
      <c r="D56" s="732"/>
      <c r="E56" s="732"/>
      <c r="F56" s="732"/>
      <c r="G56" s="733"/>
      <c r="H56" s="260" t="s">
        <v>34</v>
      </c>
      <c r="I56" s="271"/>
      <c r="J56" s="269"/>
      <c r="K56" s="269"/>
      <c r="L56" s="269"/>
      <c r="M56" s="269"/>
      <c r="N56" s="269"/>
      <c r="O56" s="269"/>
      <c r="P56" s="269"/>
      <c r="Q56" s="269"/>
      <c r="R56" s="269"/>
      <c r="S56" s="269"/>
      <c r="T56" s="269"/>
      <c r="U56" s="269"/>
      <c r="V56" s="269"/>
      <c r="W56" s="269"/>
      <c r="X56" s="269"/>
      <c r="Y56" s="270"/>
      <c r="Z56" s="253" t="str">
        <f t="shared" si="1"/>
        <v/>
      </c>
      <c r="AA56" s="254" t="str">
        <f>IFERROR(IF(H56="P",IF(COUNT(J56:Y56)&gt;1,VLOOKUP(Z56,$A$13:$J$16,6,0),""),IF(COUNT(J56:Y56)&gt;1,VLOOKUP(Z56,$K$13:$V$16,5,0),"")),"")</f>
        <v/>
      </c>
      <c r="AB56" s="728" t="str">
        <f>IFERROR(Z56*Z57,"")</f>
        <v/>
      </c>
      <c r="AC56" s="602" t="str">
        <f>IFERROR(VLOOKUP(AB56,[3]DB!$B$37:$D$61,2,FALSE),"")</f>
        <v/>
      </c>
      <c r="AL56" s="93"/>
      <c r="AM56" s="93"/>
      <c r="AN56" s="93"/>
      <c r="AO56" s="93"/>
      <c r="AP56" s="93"/>
      <c r="AQ56" s="93"/>
    </row>
    <row r="57" spans="1:43" s="74" customFormat="1" ht="24.75" hidden="1" customHeight="1" x14ac:dyDescent="0.25">
      <c r="A57" s="721"/>
      <c r="B57" s="725"/>
      <c r="C57" s="726"/>
      <c r="D57" s="726"/>
      <c r="E57" s="726"/>
      <c r="F57" s="726"/>
      <c r="G57" s="727"/>
      <c r="H57" s="255" t="s">
        <v>35</v>
      </c>
      <c r="I57" s="266"/>
      <c r="J57" s="267"/>
      <c r="K57" s="267"/>
      <c r="L57" s="267"/>
      <c r="M57" s="267"/>
      <c r="N57" s="267"/>
      <c r="O57" s="267"/>
      <c r="P57" s="267"/>
      <c r="Q57" s="267"/>
      <c r="R57" s="267"/>
      <c r="S57" s="267"/>
      <c r="T57" s="267"/>
      <c r="U57" s="267"/>
      <c r="V57" s="267"/>
      <c r="W57" s="267"/>
      <c r="X57" s="267"/>
      <c r="Y57" s="268"/>
      <c r="Z57" s="258" t="str">
        <f t="shared" si="1"/>
        <v/>
      </c>
      <c r="AA57" s="259" t="str">
        <f>IFERROR(IF(H57="P",IF(COUNT(I57:Y57)&gt;1,VLOOKUP(Z57,$A$13:$J$16,6,0),""),IF(COUNT(I57:Y57)&gt;1,VLOOKUP(Z57,$K$13:$V$16,5,0),"")),"")</f>
        <v/>
      </c>
      <c r="AB57" s="729"/>
      <c r="AC57" s="603"/>
      <c r="AL57" s="93"/>
      <c r="AM57" s="93"/>
      <c r="AN57" s="93"/>
      <c r="AO57" s="93"/>
      <c r="AP57" s="93"/>
      <c r="AQ57" s="93"/>
    </row>
    <row r="58" spans="1:43" s="74" customFormat="1" ht="24.75" hidden="1" customHeight="1" x14ac:dyDescent="0.25">
      <c r="A58" s="720" t="e">
        <f>'[3]SEPG-F-007'!#REF!</f>
        <v>#REF!</v>
      </c>
      <c r="B58" s="722" t="e">
        <f>IF(COUNTA('[3]SEPG-F-007'!#REF!)&gt;0,'[3]SEPG-F-007'!#REF!,"")</f>
        <v>#REF!</v>
      </c>
      <c r="C58" s="723"/>
      <c r="D58" s="723"/>
      <c r="E58" s="723"/>
      <c r="F58" s="723"/>
      <c r="G58" s="724"/>
      <c r="H58" s="248" t="s">
        <v>34</v>
      </c>
      <c r="I58" s="263"/>
      <c r="J58" s="264"/>
      <c r="K58" s="264"/>
      <c r="L58" s="264"/>
      <c r="M58" s="264"/>
      <c r="N58" s="264"/>
      <c r="O58" s="264"/>
      <c r="P58" s="264"/>
      <c r="Q58" s="264"/>
      <c r="R58" s="264"/>
      <c r="S58" s="264"/>
      <c r="T58" s="264"/>
      <c r="U58" s="264"/>
      <c r="V58" s="264"/>
      <c r="W58" s="264"/>
      <c r="X58" s="264"/>
      <c r="Y58" s="265"/>
      <c r="Z58" s="253" t="str">
        <f t="shared" si="1"/>
        <v/>
      </c>
      <c r="AA58" s="254" t="str">
        <f>IFERROR(IF(H58="P",IF(COUNT(J58:Y58)&gt;1,VLOOKUP(Z58,$A$13:$J$16,6,0),""),IF(COUNT(J58:Y58)&gt;1,VLOOKUP(Z58,$K$13:$V$16,5,0),"")),"")</f>
        <v/>
      </c>
      <c r="AB58" s="728" t="str">
        <f>IFERROR(Z58*Z59,"")</f>
        <v/>
      </c>
      <c r="AC58" s="602" t="str">
        <f>IFERROR(VLOOKUP(AB58,[3]DB!$B$37:$D$61,2,FALSE),"")</f>
        <v/>
      </c>
      <c r="AL58" s="93"/>
      <c r="AM58" s="93"/>
      <c r="AN58" s="93"/>
      <c r="AO58" s="93"/>
      <c r="AP58" s="93"/>
      <c r="AQ58" s="93"/>
    </row>
    <row r="59" spans="1:43" s="74" customFormat="1" ht="24.75" hidden="1" customHeight="1" x14ac:dyDescent="0.25">
      <c r="A59" s="721"/>
      <c r="B59" s="725"/>
      <c r="C59" s="726"/>
      <c r="D59" s="726"/>
      <c r="E59" s="726"/>
      <c r="F59" s="726"/>
      <c r="G59" s="727"/>
      <c r="H59" s="255" t="s">
        <v>35</v>
      </c>
      <c r="I59" s="266"/>
      <c r="J59" s="267"/>
      <c r="K59" s="267"/>
      <c r="L59" s="267"/>
      <c r="M59" s="267"/>
      <c r="N59" s="267"/>
      <c r="O59" s="267"/>
      <c r="P59" s="267"/>
      <c r="Q59" s="267"/>
      <c r="R59" s="267"/>
      <c r="S59" s="267"/>
      <c r="T59" s="267"/>
      <c r="U59" s="267"/>
      <c r="V59" s="267"/>
      <c r="W59" s="267"/>
      <c r="X59" s="267"/>
      <c r="Y59" s="268"/>
      <c r="Z59" s="258" t="str">
        <f t="shared" si="1"/>
        <v/>
      </c>
      <c r="AA59" s="259" t="str">
        <f>IFERROR(IF(H59="P",IF(COUNT(I59:Y59)&gt;1,VLOOKUP(Z59,$A$13:$J$16,6,0),""),IF(COUNT(I59:Y59)&gt;1,VLOOKUP(Z59,$K$13:$V$16,5,0),"")),"")</f>
        <v/>
      </c>
      <c r="AB59" s="729"/>
      <c r="AC59" s="603"/>
      <c r="AL59" s="93"/>
      <c r="AM59" s="93"/>
      <c r="AN59" s="93"/>
      <c r="AO59" s="93"/>
      <c r="AP59" s="93"/>
      <c r="AQ59" s="93"/>
    </row>
    <row r="60" spans="1:43" s="137" customFormat="1" ht="18.75" thickBot="1" x14ac:dyDescent="0.3">
      <c r="A60" s="138"/>
      <c r="C60" s="139"/>
      <c r="D60" s="139"/>
      <c r="E60" s="139"/>
      <c r="F60" s="140"/>
      <c r="AD60" s="74"/>
      <c r="AL60" s="93"/>
      <c r="AM60" s="93"/>
      <c r="AN60" s="93"/>
      <c r="AO60" s="93"/>
      <c r="AP60" s="93"/>
      <c r="AQ60" s="93"/>
    </row>
    <row r="61" spans="1:43" s="97" customFormat="1" ht="48.75" customHeight="1" x14ac:dyDescent="0.2">
      <c r="A61" s="738" t="s">
        <v>193</v>
      </c>
      <c r="B61" s="739"/>
      <c r="C61" s="739"/>
      <c r="D61" s="739"/>
      <c r="E61" s="739"/>
      <c r="F61" s="739"/>
      <c r="G61" s="739"/>
      <c r="H61" s="739"/>
      <c r="I61" s="739"/>
      <c r="J61" s="739"/>
      <c r="K61" s="739"/>
      <c r="L61" s="739"/>
      <c r="M61" s="739"/>
      <c r="N61" s="739"/>
      <c r="O61" s="739"/>
      <c r="P61" s="739"/>
      <c r="Q61" s="739" t="s">
        <v>4</v>
      </c>
      <c r="R61" s="739"/>
      <c r="S61" s="739"/>
      <c r="T61" s="739"/>
      <c r="U61" s="739"/>
      <c r="V61" s="739"/>
      <c r="W61" s="739"/>
      <c r="X61" s="739"/>
      <c r="Y61" s="739"/>
      <c r="Z61" s="739"/>
      <c r="AA61" s="739" t="s">
        <v>194</v>
      </c>
      <c r="AB61" s="739"/>
      <c r="AC61" s="739"/>
      <c r="AD61" s="739"/>
      <c r="AE61" s="739"/>
      <c r="AF61" s="739"/>
      <c r="AG61" s="739"/>
      <c r="AH61" s="739"/>
      <c r="AI61" s="739"/>
      <c r="AJ61" s="739"/>
      <c r="AK61" s="740"/>
      <c r="AL61" s="93"/>
      <c r="AM61" s="93"/>
      <c r="AN61" s="93"/>
      <c r="AO61" s="93"/>
      <c r="AP61" s="93"/>
      <c r="AQ61" s="93"/>
    </row>
    <row r="62" spans="1:43" ht="22.5" customHeight="1" thickBot="1" x14ac:dyDescent="0.25">
      <c r="A62" s="741" t="s">
        <v>31</v>
      </c>
      <c r="B62" s="742"/>
      <c r="C62" s="742"/>
      <c r="D62" s="742"/>
      <c r="E62" s="742"/>
      <c r="F62" s="742"/>
      <c r="G62" s="742"/>
      <c r="H62" s="742" t="s">
        <v>98</v>
      </c>
      <c r="I62" s="742"/>
      <c r="J62" s="742"/>
      <c r="K62" s="742"/>
      <c r="L62" s="742"/>
      <c r="M62" s="742"/>
      <c r="N62" s="742"/>
      <c r="O62" s="742"/>
      <c r="P62" s="276" t="s">
        <v>184</v>
      </c>
      <c r="Q62" s="742" t="s">
        <v>31</v>
      </c>
      <c r="R62" s="742"/>
      <c r="S62" s="742"/>
      <c r="T62" s="742"/>
      <c r="U62" s="742"/>
      <c r="V62" s="742"/>
      <c r="W62" s="742" t="s">
        <v>98</v>
      </c>
      <c r="X62" s="742"/>
      <c r="Y62" s="742" t="s">
        <v>184</v>
      </c>
      <c r="Z62" s="742"/>
      <c r="AA62" s="742" t="s">
        <v>31</v>
      </c>
      <c r="AB62" s="742"/>
      <c r="AC62" s="742"/>
      <c r="AD62" s="742" t="s">
        <v>98</v>
      </c>
      <c r="AE62" s="742"/>
      <c r="AF62" s="742"/>
      <c r="AG62" s="742"/>
      <c r="AH62" s="742" t="s">
        <v>184</v>
      </c>
      <c r="AI62" s="742"/>
      <c r="AJ62" s="742"/>
      <c r="AK62" s="748"/>
    </row>
    <row r="63" spans="1:43" ht="63.75" customHeight="1" thickTop="1" thickBot="1" x14ac:dyDescent="0.25">
      <c r="A63" s="604" t="s">
        <v>427</v>
      </c>
      <c r="B63" s="605"/>
      <c r="C63" s="605"/>
      <c r="D63" s="605"/>
      <c r="E63" s="605"/>
      <c r="F63" s="605"/>
      <c r="G63" s="605"/>
      <c r="H63" s="606" t="s">
        <v>430</v>
      </c>
      <c r="I63" s="607"/>
      <c r="J63" s="607"/>
      <c r="K63" s="607"/>
      <c r="L63" s="607"/>
      <c r="M63" s="607"/>
      <c r="N63" s="607"/>
      <c r="O63" s="608"/>
      <c r="P63" s="418">
        <v>43683</v>
      </c>
      <c r="Q63" s="609" t="s">
        <v>428</v>
      </c>
      <c r="R63" s="609"/>
      <c r="S63" s="609"/>
      <c r="T63" s="609"/>
      <c r="U63" s="609"/>
      <c r="V63" s="609"/>
      <c r="W63" s="609" t="s">
        <v>431</v>
      </c>
      <c r="X63" s="609"/>
      <c r="Y63" s="620">
        <v>43683</v>
      </c>
      <c r="Z63" s="609"/>
      <c r="AA63" s="605" t="s">
        <v>434</v>
      </c>
      <c r="AB63" s="605"/>
      <c r="AC63" s="605"/>
      <c r="AD63" s="743" t="s">
        <v>435</v>
      </c>
      <c r="AE63" s="743"/>
      <c r="AF63" s="743"/>
      <c r="AG63" s="743"/>
      <c r="AH63" s="744">
        <v>43683</v>
      </c>
      <c r="AI63" s="605"/>
      <c r="AJ63" s="605"/>
      <c r="AK63" s="745"/>
    </row>
    <row r="64" spans="1:43" ht="63.75" customHeight="1" thickTop="1" thickBot="1" x14ac:dyDescent="0.25">
      <c r="A64" s="604" t="s">
        <v>428</v>
      </c>
      <c r="B64" s="605"/>
      <c r="C64" s="605"/>
      <c r="D64" s="605"/>
      <c r="E64" s="605"/>
      <c r="F64" s="605"/>
      <c r="G64" s="605"/>
      <c r="H64" s="606" t="s">
        <v>431</v>
      </c>
      <c r="I64" s="607" t="s">
        <v>431</v>
      </c>
      <c r="J64" s="607" t="s">
        <v>431</v>
      </c>
      <c r="K64" s="607" t="s">
        <v>431</v>
      </c>
      <c r="L64" s="607" t="s">
        <v>431</v>
      </c>
      <c r="M64" s="607" t="s">
        <v>431</v>
      </c>
      <c r="N64" s="607" t="s">
        <v>431</v>
      </c>
      <c r="O64" s="608" t="s">
        <v>431</v>
      </c>
      <c r="P64" s="418">
        <v>43683</v>
      </c>
      <c r="Q64" s="609"/>
      <c r="R64" s="609"/>
      <c r="S64" s="609"/>
      <c r="T64" s="609"/>
      <c r="U64" s="609"/>
      <c r="V64" s="609"/>
      <c r="W64" s="609"/>
      <c r="X64" s="609"/>
      <c r="Y64" s="620"/>
      <c r="Z64" s="609"/>
      <c r="AA64" s="605"/>
      <c r="AB64" s="605"/>
      <c r="AC64" s="605"/>
      <c r="AD64" s="743"/>
      <c r="AE64" s="743"/>
      <c r="AF64" s="743"/>
      <c r="AG64" s="743"/>
      <c r="AH64" s="744"/>
      <c r="AI64" s="605"/>
      <c r="AJ64" s="605"/>
      <c r="AK64" s="745"/>
    </row>
    <row r="65" spans="1:37" ht="51" customHeight="1" thickTop="1" thickBot="1" x14ac:dyDescent="0.25">
      <c r="A65" s="604" t="s">
        <v>429</v>
      </c>
      <c r="B65" s="605"/>
      <c r="C65" s="605"/>
      <c r="D65" s="605"/>
      <c r="E65" s="605"/>
      <c r="F65" s="605"/>
      <c r="G65" s="605"/>
      <c r="H65" s="606" t="s">
        <v>432</v>
      </c>
      <c r="I65" s="607" t="s">
        <v>432</v>
      </c>
      <c r="J65" s="607" t="s">
        <v>432</v>
      </c>
      <c r="K65" s="607" t="s">
        <v>432</v>
      </c>
      <c r="L65" s="607" t="s">
        <v>432</v>
      </c>
      <c r="M65" s="607" t="s">
        <v>432</v>
      </c>
      <c r="N65" s="607" t="s">
        <v>432</v>
      </c>
      <c r="O65" s="608" t="s">
        <v>432</v>
      </c>
      <c r="P65" s="418">
        <v>43683</v>
      </c>
      <c r="Q65" s="746"/>
      <c r="R65" s="746"/>
      <c r="S65" s="746"/>
      <c r="T65" s="746"/>
      <c r="U65" s="746"/>
      <c r="V65" s="746"/>
      <c r="W65" s="746"/>
      <c r="X65" s="746"/>
      <c r="Y65" s="747"/>
      <c r="Z65" s="746"/>
      <c r="AA65" s="605"/>
      <c r="AB65" s="605"/>
      <c r="AC65" s="605"/>
      <c r="AD65" s="743"/>
      <c r="AE65" s="743"/>
      <c r="AF65" s="743"/>
      <c r="AG65" s="743"/>
      <c r="AH65" s="744"/>
      <c r="AI65" s="605"/>
      <c r="AJ65" s="605"/>
      <c r="AK65" s="745"/>
    </row>
  </sheetData>
  <mergeCells count="202">
    <mergeCell ref="AA65:AC65"/>
    <mergeCell ref="AD65:AG65"/>
    <mergeCell ref="AH65:AK65"/>
    <mergeCell ref="AH63:AK63"/>
    <mergeCell ref="Q65:V65"/>
    <mergeCell ref="W65:X65"/>
    <mergeCell ref="Y65:Z65"/>
    <mergeCell ref="AD63:AG63"/>
    <mergeCell ref="W62:X62"/>
    <mergeCell ref="Y62:Z62"/>
    <mergeCell ref="AA62:AC62"/>
    <mergeCell ref="AD62:AG62"/>
    <mergeCell ref="AH62:AK62"/>
    <mergeCell ref="Y64:Z64"/>
    <mergeCell ref="AA64:AC64"/>
    <mergeCell ref="AD64:AG64"/>
    <mergeCell ref="AH64:AK64"/>
    <mergeCell ref="A64:G64"/>
    <mergeCell ref="H64:O64"/>
    <mergeCell ref="A65:G65"/>
    <mergeCell ref="H65:O65"/>
    <mergeCell ref="Q64:V64"/>
    <mergeCell ref="W64:X64"/>
    <mergeCell ref="A52:A53"/>
    <mergeCell ref="B52:G53"/>
    <mergeCell ref="AB52:AB53"/>
    <mergeCell ref="A54:A55"/>
    <mergeCell ref="B54:G55"/>
    <mergeCell ref="AB54:AB55"/>
    <mergeCell ref="A56:A57"/>
    <mergeCell ref="B56:G57"/>
    <mergeCell ref="AB56:AB57"/>
    <mergeCell ref="A58:A59"/>
    <mergeCell ref="B58:G59"/>
    <mergeCell ref="AB58:AB59"/>
    <mergeCell ref="A61:P61"/>
    <mergeCell ref="Q61:Z61"/>
    <mergeCell ref="AA61:AK61"/>
    <mergeCell ref="A62:G62"/>
    <mergeCell ref="H62:O62"/>
    <mergeCell ref="Q62:V62"/>
    <mergeCell ref="A46:A47"/>
    <mergeCell ref="B46:G47"/>
    <mergeCell ref="AB46:AB47"/>
    <mergeCell ref="A48:A49"/>
    <mergeCell ref="B48:G49"/>
    <mergeCell ref="AB48:AB49"/>
    <mergeCell ref="A50:A51"/>
    <mergeCell ref="B50:G51"/>
    <mergeCell ref="AB50:AB51"/>
    <mergeCell ref="A40:A41"/>
    <mergeCell ref="B40:G41"/>
    <mergeCell ref="AB40:AB41"/>
    <mergeCell ref="A42:A43"/>
    <mergeCell ref="B42:G43"/>
    <mergeCell ref="AB42:AB43"/>
    <mergeCell ref="A44:A45"/>
    <mergeCell ref="B44:G45"/>
    <mergeCell ref="AB44:AB45"/>
    <mergeCell ref="A34:A35"/>
    <mergeCell ref="B34:G35"/>
    <mergeCell ref="AB34:AB35"/>
    <mergeCell ref="A36:A37"/>
    <mergeCell ref="B36:G37"/>
    <mergeCell ref="AB36:AB37"/>
    <mergeCell ref="A38:A39"/>
    <mergeCell ref="B38:G39"/>
    <mergeCell ref="AB38:AB39"/>
    <mergeCell ref="A28:A29"/>
    <mergeCell ref="B28:G29"/>
    <mergeCell ref="AB28:AB29"/>
    <mergeCell ref="A30:A31"/>
    <mergeCell ref="B30:G31"/>
    <mergeCell ref="AB30:AB31"/>
    <mergeCell ref="A32:A33"/>
    <mergeCell ref="B32:G33"/>
    <mergeCell ref="AB32:AB33"/>
    <mergeCell ref="A21:A22"/>
    <mergeCell ref="B21:G22"/>
    <mergeCell ref="R21:R22"/>
    <mergeCell ref="S21:S22"/>
    <mergeCell ref="U21:U22"/>
    <mergeCell ref="W21:W25"/>
    <mergeCell ref="X21:AC25"/>
    <mergeCell ref="AK21:AK25"/>
    <mergeCell ref="A23:A24"/>
    <mergeCell ref="B23:G24"/>
    <mergeCell ref="R23:R24"/>
    <mergeCell ref="S23:S24"/>
    <mergeCell ref="A25:A26"/>
    <mergeCell ref="B25:G26"/>
    <mergeCell ref="R25:R26"/>
    <mergeCell ref="S25:S26"/>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1:D3"/>
    <mergeCell ref="E1:AD1"/>
    <mergeCell ref="AE1:AH1"/>
    <mergeCell ref="AI1:AK1"/>
    <mergeCell ref="E2:H2"/>
    <mergeCell ref="I2:AD2"/>
    <mergeCell ref="AE2:AH2"/>
    <mergeCell ref="AI2:AK2"/>
    <mergeCell ref="E3:H3"/>
    <mergeCell ref="I3:AD3"/>
    <mergeCell ref="AE3:AH3"/>
    <mergeCell ref="AI3:AK3"/>
    <mergeCell ref="A5:AK5"/>
    <mergeCell ref="A6:E6"/>
    <mergeCell ref="F6:AK6"/>
    <mergeCell ref="T7:V7"/>
    <mergeCell ref="AA7:AC7"/>
    <mergeCell ref="A8:V8"/>
    <mergeCell ref="X8:AK8"/>
    <mergeCell ref="AC40:AC41"/>
    <mergeCell ref="AC48:AC49"/>
    <mergeCell ref="AC46:AC47"/>
    <mergeCell ref="AC38:AC39"/>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C50:AC51"/>
    <mergeCell ref="AC56:AC57"/>
    <mergeCell ref="A63:G63"/>
    <mergeCell ref="H63:O63"/>
    <mergeCell ref="Q63:V63"/>
    <mergeCell ref="AC42:AC43"/>
    <mergeCell ref="AC44:AC45"/>
    <mergeCell ref="A9:V9"/>
    <mergeCell ref="X9:AK9"/>
    <mergeCell ref="A16:E16"/>
    <mergeCell ref="F16:J16"/>
    <mergeCell ref="K16:P16"/>
    <mergeCell ref="Q16:V16"/>
    <mergeCell ref="AC28:AC29"/>
    <mergeCell ref="AC30:AC31"/>
    <mergeCell ref="AC32:AC33"/>
    <mergeCell ref="AC34:AC35"/>
    <mergeCell ref="AC36:AC37"/>
    <mergeCell ref="AC52:AC53"/>
    <mergeCell ref="AC54:AC55"/>
    <mergeCell ref="AC58:AC59"/>
    <mergeCell ref="W63:X63"/>
    <mergeCell ref="Y63:Z63"/>
    <mergeCell ref="AA63:AC63"/>
  </mergeCells>
  <conditionalFormatting sqref="AC28 AC30 AC32 AC34 AC36 AC38 AC40 AC42 AC44 AC46 AC48 AC50 AC52 AC54 AC56 AC58">
    <cfRule type="containsText" dxfId="214" priority="38" stopIfTrue="1" operator="containsText" text="Riesgo Alto">
      <formula>NOT(ISERROR(SEARCH("Riesgo Alto",AC28)))</formula>
    </cfRule>
    <cfRule type="containsText" dxfId="213" priority="39" stopIfTrue="1" operator="containsText" text="Riesgo Moderado">
      <formula>NOT(ISERROR(SEARCH("Riesgo Moderado",AC28)))</formula>
    </cfRule>
    <cfRule type="containsText" dxfId="212" priority="40" stopIfTrue="1" operator="containsText" text="Riesgo Bajo">
      <formula>NOT(ISERROR(SEARCH("Riesgo Bajo",AC28)))</formula>
    </cfRule>
    <cfRule type="containsText" dxfId="211" priority="41" stopIfTrue="1" operator="containsText" text="Riesgo Alto">
      <formula>NOT(ISERROR(SEARCH("Riesgo Alto",AC28)))</formula>
    </cfRule>
    <cfRule type="containsText" dxfId="210" priority="42" stopIfTrue="1" operator="containsText" text="Riesgo Extremo">
      <formula>NOT(ISERROR(SEARCH("Riesgo Extremo",AC28)))</formula>
    </cfRule>
  </conditionalFormatting>
  <conditionalFormatting sqref="AC28 AC30 AC32 AC34 AC36 AC38 AC40 AC42 AC44 AC46 AC48 AC50 AC52 AC54 AC56 AC58">
    <cfRule type="containsText" dxfId="209" priority="37" stopIfTrue="1" operator="containsText" text="Riesgo Extremo">
      <formula>NOT(ISERROR(SEARCH("Riesgo Extremo",AC28)))</formula>
    </cfRule>
  </conditionalFormatting>
  <conditionalFormatting sqref="R20">
    <cfRule type="containsText" dxfId="208" priority="32" stopIfTrue="1" operator="containsText" text="Riesgo Alto">
      <formula>NOT(ISERROR(SEARCH("Riesgo Alto",R20)))</formula>
    </cfRule>
    <cfRule type="containsText" dxfId="207" priority="33" stopIfTrue="1" operator="containsText" text="Riesgo Moderado">
      <formula>NOT(ISERROR(SEARCH("Riesgo Moderado",R20)))</formula>
    </cfRule>
    <cfRule type="containsText" dxfId="206" priority="34" stopIfTrue="1" operator="containsText" text="Riesgo Bajo">
      <formula>NOT(ISERROR(SEARCH("Riesgo Bajo",R20)))</formula>
    </cfRule>
    <cfRule type="containsText" dxfId="205" priority="35" stopIfTrue="1" operator="containsText" text="Riesgo Alto">
      <formula>NOT(ISERROR(SEARCH("Riesgo Alto",R20)))</formula>
    </cfRule>
    <cfRule type="containsText" dxfId="204" priority="36" stopIfTrue="1" operator="containsText" text="Riesgo Extremo">
      <formula>NOT(ISERROR(SEARCH("Riesgo Extremo",R20)))</formula>
    </cfRule>
  </conditionalFormatting>
  <conditionalFormatting sqref="R20">
    <cfRule type="containsText" dxfId="203" priority="31" stopIfTrue="1" operator="containsText" text="Riesgo Extremo">
      <formula>NOT(ISERROR(SEARCH("Riesgo Extremo",R20)))</formula>
    </cfRule>
  </conditionalFormatting>
  <conditionalFormatting sqref="U21:U22">
    <cfRule type="containsText" dxfId="202" priority="43" stopIfTrue="1" operator="containsText" text="riesgo extrema">
      <formula>NOT(ISERROR(SEARCH("riesgo extrema",U21)))</formula>
    </cfRule>
    <cfRule type="containsText" dxfId="201" priority="44" stopIfTrue="1" operator="containsText" text="riesgo extrema">
      <formula>NOT(ISERROR(SEARCH("riesgo extrema",U21)))</formula>
    </cfRule>
    <cfRule type="containsText" dxfId="200" priority="45" stopIfTrue="1" operator="containsText" text="riesgo moderada">
      <formula>NOT(ISERROR(SEARCH("riesgo moderada",U21)))</formula>
    </cfRule>
    <cfRule type="containsText" dxfId="199" priority="46" stopIfTrue="1" operator="containsText" text="Riesgo alta">
      <formula>NOT(ISERROR(SEARCH("Riesgo alta",U21)))</formula>
    </cfRule>
    <cfRule type="containsText" dxfId="198" priority="47" stopIfTrue="1" operator="containsText" text="Riesgo baja">
      <formula>NOT(ISERROR(SEARCH("Riesgo baja",U21)))</formula>
    </cfRule>
  </conditionalFormatting>
  <conditionalFormatting sqref="AK20:AK25">
    <cfRule type="cellIs" dxfId="197" priority="28" operator="equal">
      <formula>"viable"</formula>
    </cfRule>
    <cfRule type="cellIs" dxfId="196" priority="29" operator="equal">
      <formula>"factible"</formula>
    </cfRule>
    <cfRule type="cellIs" dxfId="195" priority="30" operator="equal">
      <formula>"inviable"</formula>
    </cfRule>
  </conditionalFormatting>
  <conditionalFormatting sqref="S21">
    <cfRule type="containsText" dxfId="194" priority="8" stopIfTrue="1" operator="containsText" text="Riesgo Alto">
      <formula>NOT(ISERROR(SEARCH("Riesgo Alto",S21)))</formula>
    </cfRule>
    <cfRule type="containsText" dxfId="193" priority="9" stopIfTrue="1" operator="containsText" text="Riesgo Moderado">
      <formula>NOT(ISERROR(SEARCH("Riesgo Moderado",S21)))</formula>
    </cfRule>
    <cfRule type="containsText" dxfId="192" priority="10" stopIfTrue="1" operator="containsText" text="Riesgo Bajo">
      <formula>NOT(ISERROR(SEARCH("Riesgo Bajo",S21)))</formula>
    </cfRule>
    <cfRule type="containsText" dxfId="191" priority="11" stopIfTrue="1" operator="containsText" text="Riesgo Alto">
      <formula>NOT(ISERROR(SEARCH("Riesgo Alto",S21)))</formula>
    </cfRule>
    <cfRule type="containsText" dxfId="190" priority="12" stopIfTrue="1" operator="containsText" text="Riesgo Extremo">
      <formula>NOT(ISERROR(SEARCH("Riesgo Extremo",S21)))</formula>
    </cfRule>
  </conditionalFormatting>
  <conditionalFormatting sqref="S21">
    <cfRule type="containsText" dxfId="189" priority="7" stopIfTrue="1" operator="containsText" text="Riesgo Extremo">
      <formula>NOT(ISERROR(SEARCH("Riesgo Extremo",S21)))</formula>
    </cfRule>
  </conditionalFormatting>
  <conditionalFormatting sqref="S23 S25">
    <cfRule type="containsText" dxfId="188" priority="2" stopIfTrue="1" operator="containsText" text="Riesgo Alto">
      <formula>NOT(ISERROR(SEARCH("Riesgo Alto",S23)))</formula>
    </cfRule>
    <cfRule type="containsText" dxfId="187" priority="3" stopIfTrue="1" operator="containsText" text="Riesgo Moderado">
      <formula>NOT(ISERROR(SEARCH("Riesgo Moderado",S23)))</formula>
    </cfRule>
    <cfRule type="containsText" dxfId="186" priority="4" stopIfTrue="1" operator="containsText" text="Riesgo Bajo">
      <formula>NOT(ISERROR(SEARCH("Riesgo Bajo",S23)))</formula>
    </cfRule>
    <cfRule type="containsText" dxfId="185" priority="5" stopIfTrue="1" operator="containsText" text="Riesgo Alto">
      <formula>NOT(ISERROR(SEARCH("Riesgo Alto",S23)))</formula>
    </cfRule>
    <cfRule type="containsText" dxfId="184" priority="6" stopIfTrue="1" operator="containsText" text="Riesgo Extremo">
      <formula>NOT(ISERROR(SEARCH("Riesgo Extremo",S23)))</formula>
    </cfRule>
  </conditionalFormatting>
  <conditionalFormatting sqref="S23 S25">
    <cfRule type="containsText" dxfId="183" priority="1" stopIfTrue="1" operator="containsText" text="Riesgo Extremo">
      <formula>NOT(ISERROR(SEARCH("Riesgo Extremo",S23)))</formula>
    </cfRule>
  </conditionalFormatting>
  <dataValidations count="4">
    <dataValidation type="list" allowBlank="1" showInputMessage="1" showErrorMessage="1" sqref="I22:O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I65557:O65557 JG65557:JK65557 TC65557:TG65557 ACY65557:ADC65557 AMU65557:AMY65557 AWQ65557:AWU65557 BGM65557:BGQ65557 BQI65557:BQM65557 CAE65557:CAI65557 CKA65557:CKE65557 CTW65557:CUA65557 DDS65557:DDW65557 DNO65557:DNS65557 DXK65557:DXO65557 EHG65557:EHK65557 ERC65557:ERG65557 FAY65557:FBC65557 FKU65557:FKY65557 FUQ65557:FUU65557 GEM65557:GEQ65557 GOI65557:GOM65557 GYE65557:GYI65557 HIA65557:HIE65557 HRW65557:HSA65557 IBS65557:IBW65557 ILO65557:ILS65557 IVK65557:IVO65557 JFG65557:JFK65557 JPC65557:JPG65557 JYY65557:JZC65557 KIU65557:KIY65557 KSQ65557:KSU65557 LCM65557:LCQ65557 LMI65557:LMM65557 LWE65557:LWI65557 MGA65557:MGE65557 MPW65557:MQA65557 MZS65557:MZW65557 NJO65557:NJS65557 NTK65557:NTO65557 ODG65557:ODK65557 ONC65557:ONG65557 OWY65557:OXC65557 PGU65557:PGY65557 PQQ65557:PQU65557 QAM65557:QAQ65557 QKI65557:QKM65557 QUE65557:QUI65557 REA65557:REE65557 RNW65557:ROA65557 RXS65557:RXW65557 SHO65557:SHS65557 SRK65557:SRO65557 TBG65557:TBK65557 TLC65557:TLG65557 TUY65557:TVC65557 UEU65557:UEY65557 UOQ65557:UOU65557 UYM65557:UYQ65557 VII65557:VIM65557 VSE65557:VSI65557 WCA65557:WCE65557 WLW65557:WMA65557 WVS65557:WVW65557 I131093:O131093 JG131093:JK131093 TC131093:TG131093 ACY131093:ADC131093 AMU131093:AMY131093 AWQ131093:AWU131093 BGM131093:BGQ131093 BQI131093:BQM131093 CAE131093:CAI131093 CKA131093:CKE131093 CTW131093:CUA131093 DDS131093:DDW131093 DNO131093:DNS131093 DXK131093:DXO131093 EHG131093:EHK131093 ERC131093:ERG131093 FAY131093:FBC131093 FKU131093:FKY131093 FUQ131093:FUU131093 GEM131093:GEQ131093 GOI131093:GOM131093 GYE131093:GYI131093 HIA131093:HIE131093 HRW131093:HSA131093 IBS131093:IBW131093 ILO131093:ILS131093 IVK131093:IVO131093 JFG131093:JFK131093 JPC131093:JPG131093 JYY131093:JZC131093 KIU131093:KIY131093 KSQ131093:KSU131093 LCM131093:LCQ131093 LMI131093:LMM131093 LWE131093:LWI131093 MGA131093:MGE131093 MPW131093:MQA131093 MZS131093:MZW131093 NJO131093:NJS131093 NTK131093:NTO131093 ODG131093:ODK131093 ONC131093:ONG131093 OWY131093:OXC131093 PGU131093:PGY131093 PQQ131093:PQU131093 QAM131093:QAQ131093 QKI131093:QKM131093 QUE131093:QUI131093 REA131093:REE131093 RNW131093:ROA131093 RXS131093:RXW131093 SHO131093:SHS131093 SRK131093:SRO131093 TBG131093:TBK131093 TLC131093:TLG131093 TUY131093:TVC131093 UEU131093:UEY131093 UOQ131093:UOU131093 UYM131093:UYQ131093 VII131093:VIM131093 VSE131093:VSI131093 WCA131093:WCE131093 WLW131093:WMA131093 WVS131093:WVW131093 I196629:O196629 JG196629:JK196629 TC196629:TG196629 ACY196629:ADC196629 AMU196629:AMY196629 AWQ196629:AWU196629 BGM196629:BGQ196629 BQI196629:BQM196629 CAE196629:CAI196629 CKA196629:CKE196629 CTW196629:CUA196629 DDS196629:DDW196629 DNO196629:DNS196629 DXK196629:DXO196629 EHG196629:EHK196629 ERC196629:ERG196629 FAY196629:FBC196629 FKU196629:FKY196629 FUQ196629:FUU196629 GEM196629:GEQ196629 GOI196629:GOM196629 GYE196629:GYI196629 HIA196629:HIE196629 HRW196629:HSA196629 IBS196629:IBW196629 ILO196629:ILS196629 IVK196629:IVO196629 JFG196629:JFK196629 JPC196629:JPG196629 JYY196629:JZC196629 KIU196629:KIY196629 KSQ196629:KSU196629 LCM196629:LCQ196629 LMI196629:LMM196629 LWE196629:LWI196629 MGA196629:MGE196629 MPW196629:MQA196629 MZS196629:MZW196629 NJO196629:NJS196629 NTK196629:NTO196629 ODG196629:ODK196629 ONC196629:ONG196629 OWY196629:OXC196629 PGU196629:PGY196629 PQQ196629:PQU196629 QAM196629:QAQ196629 QKI196629:QKM196629 QUE196629:QUI196629 REA196629:REE196629 RNW196629:ROA196629 RXS196629:RXW196629 SHO196629:SHS196629 SRK196629:SRO196629 TBG196629:TBK196629 TLC196629:TLG196629 TUY196629:TVC196629 UEU196629:UEY196629 UOQ196629:UOU196629 UYM196629:UYQ196629 VII196629:VIM196629 VSE196629:VSI196629 WCA196629:WCE196629 WLW196629:WMA196629 WVS196629:WVW196629 I262165:O262165 JG262165:JK262165 TC262165:TG262165 ACY262165:ADC262165 AMU262165:AMY262165 AWQ262165:AWU262165 BGM262165:BGQ262165 BQI262165:BQM262165 CAE262165:CAI262165 CKA262165:CKE262165 CTW262165:CUA262165 DDS262165:DDW262165 DNO262165:DNS262165 DXK262165:DXO262165 EHG262165:EHK262165 ERC262165:ERG262165 FAY262165:FBC262165 FKU262165:FKY262165 FUQ262165:FUU262165 GEM262165:GEQ262165 GOI262165:GOM262165 GYE262165:GYI262165 HIA262165:HIE262165 HRW262165:HSA262165 IBS262165:IBW262165 ILO262165:ILS262165 IVK262165:IVO262165 JFG262165:JFK262165 JPC262165:JPG262165 JYY262165:JZC262165 KIU262165:KIY262165 KSQ262165:KSU262165 LCM262165:LCQ262165 LMI262165:LMM262165 LWE262165:LWI262165 MGA262165:MGE262165 MPW262165:MQA262165 MZS262165:MZW262165 NJO262165:NJS262165 NTK262165:NTO262165 ODG262165:ODK262165 ONC262165:ONG262165 OWY262165:OXC262165 PGU262165:PGY262165 PQQ262165:PQU262165 QAM262165:QAQ262165 QKI262165:QKM262165 QUE262165:QUI262165 REA262165:REE262165 RNW262165:ROA262165 RXS262165:RXW262165 SHO262165:SHS262165 SRK262165:SRO262165 TBG262165:TBK262165 TLC262165:TLG262165 TUY262165:TVC262165 UEU262165:UEY262165 UOQ262165:UOU262165 UYM262165:UYQ262165 VII262165:VIM262165 VSE262165:VSI262165 WCA262165:WCE262165 WLW262165:WMA262165 WVS262165:WVW262165 I327701:O327701 JG327701:JK327701 TC327701:TG327701 ACY327701:ADC327701 AMU327701:AMY327701 AWQ327701:AWU327701 BGM327701:BGQ327701 BQI327701:BQM327701 CAE327701:CAI327701 CKA327701:CKE327701 CTW327701:CUA327701 DDS327701:DDW327701 DNO327701:DNS327701 DXK327701:DXO327701 EHG327701:EHK327701 ERC327701:ERG327701 FAY327701:FBC327701 FKU327701:FKY327701 FUQ327701:FUU327701 GEM327701:GEQ327701 GOI327701:GOM327701 GYE327701:GYI327701 HIA327701:HIE327701 HRW327701:HSA327701 IBS327701:IBW327701 ILO327701:ILS327701 IVK327701:IVO327701 JFG327701:JFK327701 JPC327701:JPG327701 JYY327701:JZC327701 KIU327701:KIY327701 KSQ327701:KSU327701 LCM327701:LCQ327701 LMI327701:LMM327701 LWE327701:LWI327701 MGA327701:MGE327701 MPW327701:MQA327701 MZS327701:MZW327701 NJO327701:NJS327701 NTK327701:NTO327701 ODG327701:ODK327701 ONC327701:ONG327701 OWY327701:OXC327701 PGU327701:PGY327701 PQQ327701:PQU327701 QAM327701:QAQ327701 QKI327701:QKM327701 QUE327701:QUI327701 REA327701:REE327701 RNW327701:ROA327701 RXS327701:RXW327701 SHO327701:SHS327701 SRK327701:SRO327701 TBG327701:TBK327701 TLC327701:TLG327701 TUY327701:TVC327701 UEU327701:UEY327701 UOQ327701:UOU327701 UYM327701:UYQ327701 VII327701:VIM327701 VSE327701:VSI327701 WCA327701:WCE327701 WLW327701:WMA327701 WVS327701:WVW327701 I393237:O393237 JG393237:JK393237 TC393237:TG393237 ACY393237:ADC393237 AMU393237:AMY393237 AWQ393237:AWU393237 BGM393237:BGQ393237 BQI393237:BQM393237 CAE393237:CAI393237 CKA393237:CKE393237 CTW393237:CUA393237 DDS393237:DDW393237 DNO393237:DNS393237 DXK393237:DXO393237 EHG393237:EHK393237 ERC393237:ERG393237 FAY393237:FBC393237 FKU393237:FKY393237 FUQ393237:FUU393237 GEM393237:GEQ393237 GOI393237:GOM393237 GYE393237:GYI393237 HIA393237:HIE393237 HRW393237:HSA393237 IBS393237:IBW393237 ILO393237:ILS393237 IVK393237:IVO393237 JFG393237:JFK393237 JPC393237:JPG393237 JYY393237:JZC393237 KIU393237:KIY393237 KSQ393237:KSU393237 LCM393237:LCQ393237 LMI393237:LMM393237 LWE393237:LWI393237 MGA393237:MGE393237 MPW393237:MQA393237 MZS393237:MZW393237 NJO393237:NJS393237 NTK393237:NTO393237 ODG393237:ODK393237 ONC393237:ONG393237 OWY393237:OXC393237 PGU393237:PGY393237 PQQ393237:PQU393237 QAM393237:QAQ393237 QKI393237:QKM393237 QUE393237:QUI393237 REA393237:REE393237 RNW393237:ROA393237 RXS393237:RXW393237 SHO393237:SHS393237 SRK393237:SRO393237 TBG393237:TBK393237 TLC393237:TLG393237 TUY393237:TVC393237 UEU393237:UEY393237 UOQ393237:UOU393237 UYM393237:UYQ393237 VII393237:VIM393237 VSE393237:VSI393237 WCA393237:WCE393237 WLW393237:WMA393237 WVS393237:WVW393237 I458773:O458773 JG458773:JK458773 TC458773:TG458773 ACY458773:ADC458773 AMU458773:AMY458773 AWQ458773:AWU458773 BGM458773:BGQ458773 BQI458773:BQM458773 CAE458773:CAI458773 CKA458773:CKE458773 CTW458773:CUA458773 DDS458773:DDW458773 DNO458773:DNS458773 DXK458773:DXO458773 EHG458773:EHK458773 ERC458773:ERG458773 FAY458773:FBC458773 FKU458773:FKY458773 FUQ458773:FUU458773 GEM458773:GEQ458773 GOI458773:GOM458773 GYE458773:GYI458773 HIA458773:HIE458773 HRW458773:HSA458773 IBS458773:IBW458773 ILO458773:ILS458773 IVK458773:IVO458773 JFG458773:JFK458773 JPC458773:JPG458773 JYY458773:JZC458773 KIU458773:KIY458773 KSQ458773:KSU458773 LCM458773:LCQ458773 LMI458773:LMM458773 LWE458773:LWI458773 MGA458773:MGE458773 MPW458773:MQA458773 MZS458773:MZW458773 NJO458773:NJS458773 NTK458773:NTO458773 ODG458773:ODK458773 ONC458773:ONG458773 OWY458773:OXC458773 PGU458773:PGY458773 PQQ458773:PQU458773 QAM458773:QAQ458773 QKI458773:QKM458773 QUE458773:QUI458773 REA458773:REE458773 RNW458773:ROA458773 RXS458773:RXW458773 SHO458773:SHS458773 SRK458773:SRO458773 TBG458773:TBK458773 TLC458773:TLG458773 TUY458773:TVC458773 UEU458773:UEY458773 UOQ458773:UOU458773 UYM458773:UYQ458773 VII458773:VIM458773 VSE458773:VSI458773 WCA458773:WCE458773 WLW458773:WMA458773 WVS458773:WVW458773 I524309:O524309 JG524309:JK524309 TC524309:TG524309 ACY524309:ADC524309 AMU524309:AMY524309 AWQ524309:AWU524309 BGM524309:BGQ524309 BQI524309:BQM524309 CAE524309:CAI524309 CKA524309:CKE524309 CTW524309:CUA524309 DDS524309:DDW524309 DNO524309:DNS524309 DXK524309:DXO524309 EHG524309:EHK524309 ERC524309:ERG524309 FAY524309:FBC524309 FKU524309:FKY524309 FUQ524309:FUU524309 GEM524309:GEQ524309 GOI524309:GOM524309 GYE524309:GYI524309 HIA524309:HIE524309 HRW524309:HSA524309 IBS524309:IBW524309 ILO524309:ILS524309 IVK524309:IVO524309 JFG524309:JFK524309 JPC524309:JPG524309 JYY524309:JZC524309 KIU524309:KIY524309 KSQ524309:KSU524309 LCM524309:LCQ524309 LMI524309:LMM524309 LWE524309:LWI524309 MGA524309:MGE524309 MPW524309:MQA524309 MZS524309:MZW524309 NJO524309:NJS524309 NTK524309:NTO524309 ODG524309:ODK524309 ONC524309:ONG524309 OWY524309:OXC524309 PGU524309:PGY524309 PQQ524309:PQU524309 QAM524309:QAQ524309 QKI524309:QKM524309 QUE524309:QUI524309 REA524309:REE524309 RNW524309:ROA524309 RXS524309:RXW524309 SHO524309:SHS524309 SRK524309:SRO524309 TBG524309:TBK524309 TLC524309:TLG524309 TUY524309:TVC524309 UEU524309:UEY524309 UOQ524309:UOU524309 UYM524309:UYQ524309 VII524309:VIM524309 VSE524309:VSI524309 WCA524309:WCE524309 WLW524309:WMA524309 WVS524309:WVW524309 I589845:O589845 JG589845:JK589845 TC589845:TG589845 ACY589845:ADC589845 AMU589845:AMY589845 AWQ589845:AWU589845 BGM589845:BGQ589845 BQI589845:BQM589845 CAE589845:CAI589845 CKA589845:CKE589845 CTW589845:CUA589845 DDS589845:DDW589845 DNO589845:DNS589845 DXK589845:DXO589845 EHG589845:EHK589845 ERC589845:ERG589845 FAY589845:FBC589845 FKU589845:FKY589845 FUQ589845:FUU589845 GEM589845:GEQ589845 GOI589845:GOM589845 GYE589845:GYI589845 HIA589845:HIE589845 HRW589845:HSA589845 IBS589845:IBW589845 ILO589845:ILS589845 IVK589845:IVO589845 JFG589845:JFK589845 JPC589845:JPG589845 JYY589845:JZC589845 KIU589845:KIY589845 KSQ589845:KSU589845 LCM589845:LCQ589845 LMI589845:LMM589845 LWE589845:LWI589845 MGA589845:MGE589845 MPW589845:MQA589845 MZS589845:MZW589845 NJO589845:NJS589845 NTK589845:NTO589845 ODG589845:ODK589845 ONC589845:ONG589845 OWY589845:OXC589845 PGU589845:PGY589845 PQQ589845:PQU589845 QAM589845:QAQ589845 QKI589845:QKM589845 QUE589845:QUI589845 REA589845:REE589845 RNW589845:ROA589845 RXS589845:RXW589845 SHO589845:SHS589845 SRK589845:SRO589845 TBG589845:TBK589845 TLC589845:TLG589845 TUY589845:TVC589845 UEU589845:UEY589845 UOQ589845:UOU589845 UYM589845:UYQ589845 VII589845:VIM589845 VSE589845:VSI589845 WCA589845:WCE589845 WLW589845:WMA589845 WVS589845:WVW589845 I655381:O655381 JG655381:JK655381 TC655381:TG655381 ACY655381:ADC655381 AMU655381:AMY655381 AWQ655381:AWU655381 BGM655381:BGQ655381 BQI655381:BQM655381 CAE655381:CAI655381 CKA655381:CKE655381 CTW655381:CUA655381 DDS655381:DDW655381 DNO655381:DNS655381 DXK655381:DXO655381 EHG655381:EHK655381 ERC655381:ERG655381 FAY655381:FBC655381 FKU655381:FKY655381 FUQ655381:FUU655381 GEM655381:GEQ655381 GOI655381:GOM655381 GYE655381:GYI655381 HIA655381:HIE655381 HRW655381:HSA655381 IBS655381:IBW655381 ILO655381:ILS655381 IVK655381:IVO655381 JFG655381:JFK655381 JPC655381:JPG655381 JYY655381:JZC655381 KIU655381:KIY655381 KSQ655381:KSU655381 LCM655381:LCQ655381 LMI655381:LMM655381 LWE655381:LWI655381 MGA655381:MGE655381 MPW655381:MQA655381 MZS655381:MZW655381 NJO655381:NJS655381 NTK655381:NTO655381 ODG655381:ODK655381 ONC655381:ONG655381 OWY655381:OXC655381 PGU655381:PGY655381 PQQ655381:PQU655381 QAM655381:QAQ655381 QKI655381:QKM655381 QUE655381:QUI655381 REA655381:REE655381 RNW655381:ROA655381 RXS655381:RXW655381 SHO655381:SHS655381 SRK655381:SRO655381 TBG655381:TBK655381 TLC655381:TLG655381 TUY655381:TVC655381 UEU655381:UEY655381 UOQ655381:UOU655381 UYM655381:UYQ655381 VII655381:VIM655381 VSE655381:VSI655381 WCA655381:WCE655381 WLW655381:WMA655381 WVS655381:WVW655381 I720917:O720917 JG720917:JK720917 TC720917:TG720917 ACY720917:ADC720917 AMU720917:AMY720917 AWQ720917:AWU720917 BGM720917:BGQ720917 BQI720917:BQM720917 CAE720917:CAI720917 CKA720917:CKE720917 CTW720917:CUA720917 DDS720917:DDW720917 DNO720917:DNS720917 DXK720917:DXO720917 EHG720917:EHK720917 ERC720917:ERG720917 FAY720917:FBC720917 FKU720917:FKY720917 FUQ720917:FUU720917 GEM720917:GEQ720917 GOI720917:GOM720917 GYE720917:GYI720917 HIA720917:HIE720917 HRW720917:HSA720917 IBS720917:IBW720917 ILO720917:ILS720917 IVK720917:IVO720917 JFG720917:JFK720917 JPC720917:JPG720917 JYY720917:JZC720917 KIU720917:KIY720917 KSQ720917:KSU720917 LCM720917:LCQ720917 LMI720917:LMM720917 LWE720917:LWI720917 MGA720917:MGE720917 MPW720917:MQA720917 MZS720917:MZW720917 NJO720917:NJS720917 NTK720917:NTO720917 ODG720917:ODK720917 ONC720917:ONG720917 OWY720917:OXC720917 PGU720917:PGY720917 PQQ720917:PQU720917 QAM720917:QAQ720917 QKI720917:QKM720917 QUE720917:QUI720917 REA720917:REE720917 RNW720917:ROA720917 RXS720917:RXW720917 SHO720917:SHS720917 SRK720917:SRO720917 TBG720917:TBK720917 TLC720917:TLG720917 TUY720917:TVC720917 UEU720917:UEY720917 UOQ720917:UOU720917 UYM720917:UYQ720917 VII720917:VIM720917 VSE720917:VSI720917 WCA720917:WCE720917 WLW720917:WMA720917 WVS720917:WVW720917 I786453:O786453 JG786453:JK786453 TC786453:TG786453 ACY786453:ADC786453 AMU786453:AMY786453 AWQ786453:AWU786453 BGM786453:BGQ786453 BQI786453:BQM786453 CAE786453:CAI786453 CKA786453:CKE786453 CTW786453:CUA786453 DDS786453:DDW786453 DNO786453:DNS786453 DXK786453:DXO786453 EHG786453:EHK786453 ERC786453:ERG786453 FAY786453:FBC786453 FKU786453:FKY786453 FUQ786453:FUU786453 GEM786453:GEQ786453 GOI786453:GOM786453 GYE786453:GYI786453 HIA786453:HIE786453 HRW786453:HSA786453 IBS786453:IBW786453 ILO786453:ILS786453 IVK786453:IVO786453 JFG786453:JFK786453 JPC786453:JPG786453 JYY786453:JZC786453 KIU786453:KIY786453 KSQ786453:KSU786453 LCM786453:LCQ786453 LMI786453:LMM786453 LWE786453:LWI786453 MGA786453:MGE786453 MPW786453:MQA786453 MZS786453:MZW786453 NJO786453:NJS786453 NTK786453:NTO786453 ODG786453:ODK786453 ONC786453:ONG786453 OWY786453:OXC786453 PGU786453:PGY786453 PQQ786453:PQU786453 QAM786453:QAQ786453 QKI786453:QKM786453 QUE786453:QUI786453 REA786453:REE786453 RNW786453:ROA786453 RXS786453:RXW786453 SHO786453:SHS786453 SRK786453:SRO786453 TBG786453:TBK786453 TLC786453:TLG786453 TUY786453:TVC786453 UEU786453:UEY786453 UOQ786453:UOU786453 UYM786453:UYQ786453 VII786453:VIM786453 VSE786453:VSI786453 WCA786453:WCE786453 WLW786453:WMA786453 WVS786453:WVW786453 I851989:O851989 JG851989:JK851989 TC851989:TG851989 ACY851989:ADC851989 AMU851989:AMY851989 AWQ851989:AWU851989 BGM851989:BGQ851989 BQI851989:BQM851989 CAE851989:CAI851989 CKA851989:CKE851989 CTW851989:CUA851989 DDS851989:DDW851989 DNO851989:DNS851989 DXK851989:DXO851989 EHG851989:EHK851989 ERC851989:ERG851989 FAY851989:FBC851989 FKU851989:FKY851989 FUQ851989:FUU851989 GEM851989:GEQ851989 GOI851989:GOM851989 GYE851989:GYI851989 HIA851989:HIE851989 HRW851989:HSA851989 IBS851989:IBW851989 ILO851989:ILS851989 IVK851989:IVO851989 JFG851989:JFK851989 JPC851989:JPG851989 JYY851989:JZC851989 KIU851989:KIY851989 KSQ851989:KSU851989 LCM851989:LCQ851989 LMI851989:LMM851989 LWE851989:LWI851989 MGA851989:MGE851989 MPW851989:MQA851989 MZS851989:MZW851989 NJO851989:NJS851989 NTK851989:NTO851989 ODG851989:ODK851989 ONC851989:ONG851989 OWY851989:OXC851989 PGU851989:PGY851989 PQQ851989:PQU851989 QAM851989:QAQ851989 QKI851989:QKM851989 QUE851989:QUI851989 REA851989:REE851989 RNW851989:ROA851989 RXS851989:RXW851989 SHO851989:SHS851989 SRK851989:SRO851989 TBG851989:TBK851989 TLC851989:TLG851989 TUY851989:TVC851989 UEU851989:UEY851989 UOQ851989:UOU851989 UYM851989:UYQ851989 VII851989:VIM851989 VSE851989:VSI851989 WCA851989:WCE851989 WLW851989:WMA851989 WVS851989:WVW851989 I917525:O917525 JG917525:JK917525 TC917525:TG917525 ACY917525:ADC917525 AMU917525:AMY917525 AWQ917525:AWU917525 BGM917525:BGQ917525 BQI917525:BQM917525 CAE917525:CAI917525 CKA917525:CKE917525 CTW917525:CUA917525 DDS917525:DDW917525 DNO917525:DNS917525 DXK917525:DXO917525 EHG917525:EHK917525 ERC917525:ERG917525 FAY917525:FBC917525 FKU917525:FKY917525 FUQ917525:FUU917525 GEM917525:GEQ917525 GOI917525:GOM917525 GYE917525:GYI917525 HIA917525:HIE917525 HRW917525:HSA917525 IBS917525:IBW917525 ILO917525:ILS917525 IVK917525:IVO917525 JFG917525:JFK917525 JPC917525:JPG917525 JYY917525:JZC917525 KIU917525:KIY917525 KSQ917525:KSU917525 LCM917525:LCQ917525 LMI917525:LMM917525 LWE917525:LWI917525 MGA917525:MGE917525 MPW917525:MQA917525 MZS917525:MZW917525 NJO917525:NJS917525 NTK917525:NTO917525 ODG917525:ODK917525 ONC917525:ONG917525 OWY917525:OXC917525 PGU917525:PGY917525 PQQ917525:PQU917525 QAM917525:QAQ917525 QKI917525:QKM917525 QUE917525:QUI917525 REA917525:REE917525 RNW917525:ROA917525 RXS917525:RXW917525 SHO917525:SHS917525 SRK917525:SRO917525 TBG917525:TBK917525 TLC917525:TLG917525 TUY917525:TVC917525 UEU917525:UEY917525 UOQ917525:UOU917525 UYM917525:UYQ917525 VII917525:VIM917525 VSE917525:VSI917525 WCA917525:WCE917525 WLW917525:WMA917525 WVS917525:WVW917525 I983061:O983061 JG983061:JK983061 TC983061:TG983061 ACY983061:ADC983061 AMU983061:AMY983061 AWQ983061:AWU983061 BGM983061:BGQ983061 BQI983061:BQM983061 CAE983061:CAI983061 CKA983061:CKE983061 CTW983061:CUA983061 DDS983061:DDW983061 DNO983061:DNS983061 DXK983061:DXO983061 EHG983061:EHK983061 ERC983061:ERG983061 FAY983061:FBC983061 FKU983061:FKY983061 FUQ983061:FUU983061 GEM983061:GEQ983061 GOI983061:GOM983061 GYE983061:GYI983061 HIA983061:HIE983061 HRW983061:HSA983061 IBS983061:IBW983061 ILO983061:ILS983061 IVK983061:IVO983061 JFG983061:JFK983061 JPC983061:JPG983061 JYY983061:JZC983061 KIU983061:KIY983061 KSQ983061:KSU983061 LCM983061:LCQ983061 LMI983061:LMM983061 LWE983061:LWI983061 MGA983061:MGE983061 MPW983061:MQA983061 MZS983061:MZW983061 NJO983061:NJS983061 NTK983061:NTO983061 ODG983061:ODK983061 ONC983061:ONG983061 OWY983061:OXC983061 PGU983061:PGY983061 PQQ983061:PQU983061 QAM983061:QAQ983061 QKI983061:QKM983061 QUE983061:QUI983061 REA983061:REE983061 RNW983061:ROA983061 RXS983061:RXW983061 SHO983061:SHS983061 SRK983061:SRO983061 TBG983061:TBK983061 TLC983061:TLG983061 TUY983061:TVC983061 UEU983061:UEY983061 UOQ983061:UOU983061 UYM983061:UYQ983061 VII983061:VIM983061 VSE983061:VSI983061 WCA983061:WCE983061 WLW983061:WMA983061 WVS983061:WVW983061 I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I65559:O65559 JG65559:JK65559 TC65559:TG65559 ACY65559:ADC65559 AMU65559:AMY65559 AWQ65559:AWU65559 BGM65559:BGQ65559 BQI65559:BQM65559 CAE65559:CAI65559 CKA65559:CKE65559 CTW65559:CUA65559 DDS65559:DDW65559 DNO65559:DNS65559 DXK65559:DXO65559 EHG65559:EHK65559 ERC65559:ERG65559 FAY65559:FBC65559 FKU65559:FKY65559 FUQ65559:FUU65559 GEM65559:GEQ65559 GOI65559:GOM65559 GYE65559:GYI65559 HIA65559:HIE65559 HRW65559:HSA65559 IBS65559:IBW65559 ILO65559:ILS65559 IVK65559:IVO65559 JFG65559:JFK65559 JPC65559:JPG65559 JYY65559:JZC65559 KIU65559:KIY65559 KSQ65559:KSU65559 LCM65559:LCQ65559 LMI65559:LMM65559 LWE65559:LWI65559 MGA65559:MGE65559 MPW65559:MQA65559 MZS65559:MZW65559 NJO65559:NJS65559 NTK65559:NTO65559 ODG65559:ODK65559 ONC65559:ONG65559 OWY65559:OXC65559 PGU65559:PGY65559 PQQ65559:PQU65559 QAM65559:QAQ65559 QKI65559:QKM65559 QUE65559:QUI65559 REA65559:REE65559 RNW65559:ROA65559 RXS65559:RXW65559 SHO65559:SHS65559 SRK65559:SRO65559 TBG65559:TBK65559 TLC65559:TLG65559 TUY65559:TVC65559 UEU65559:UEY65559 UOQ65559:UOU65559 UYM65559:UYQ65559 VII65559:VIM65559 VSE65559:VSI65559 WCA65559:WCE65559 WLW65559:WMA65559 WVS65559:WVW65559 I131095:O131095 JG131095:JK131095 TC131095:TG131095 ACY131095:ADC131095 AMU131095:AMY131095 AWQ131095:AWU131095 BGM131095:BGQ131095 BQI131095:BQM131095 CAE131095:CAI131095 CKA131095:CKE131095 CTW131095:CUA131095 DDS131095:DDW131095 DNO131095:DNS131095 DXK131095:DXO131095 EHG131095:EHK131095 ERC131095:ERG131095 FAY131095:FBC131095 FKU131095:FKY131095 FUQ131095:FUU131095 GEM131095:GEQ131095 GOI131095:GOM131095 GYE131095:GYI131095 HIA131095:HIE131095 HRW131095:HSA131095 IBS131095:IBW131095 ILO131095:ILS131095 IVK131095:IVO131095 JFG131095:JFK131095 JPC131095:JPG131095 JYY131095:JZC131095 KIU131095:KIY131095 KSQ131095:KSU131095 LCM131095:LCQ131095 LMI131095:LMM131095 LWE131095:LWI131095 MGA131095:MGE131095 MPW131095:MQA131095 MZS131095:MZW131095 NJO131095:NJS131095 NTK131095:NTO131095 ODG131095:ODK131095 ONC131095:ONG131095 OWY131095:OXC131095 PGU131095:PGY131095 PQQ131095:PQU131095 QAM131095:QAQ131095 QKI131095:QKM131095 QUE131095:QUI131095 REA131095:REE131095 RNW131095:ROA131095 RXS131095:RXW131095 SHO131095:SHS131095 SRK131095:SRO131095 TBG131095:TBK131095 TLC131095:TLG131095 TUY131095:TVC131095 UEU131095:UEY131095 UOQ131095:UOU131095 UYM131095:UYQ131095 VII131095:VIM131095 VSE131095:VSI131095 WCA131095:WCE131095 WLW131095:WMA131095 WVS131095:WVW131095 I196631:O196631 JG196631:JK196631 TC196631:TG196631 ACY196631:ADC196631 AMU196631:AMY196631 AWQ196631:AWU196631 BGM196631:BGQ196631 BQI196631:BQM196631 CAE196631:CAI196631 CKA196631:CKE196631 CTW196631:CUA196631 DDS196631:DDW196631 DNO196631:DNS196631 DXK196631:DXO196631 EHG196631:EHK196631 ERC196631:ERG196631 FAY196631:FBC196631 FKU196631:FKY196631 FUQ196631:FUU196631 GEM196631:GEQ196631 GOI196631:GOM196631 GYE196631:GYI196631 HIA196631:HIE196631 HRW196631:HSA196631 IBS196631:IBW196631 ILO196631:ILS196631 IVK196631:IVO196631 JFG196631:JFK196631 JPC196631:JPG196631 JYY196631:JZC196631 KIU196631:KIY196631 KSQ196631:KSU196631 LCM196631:LCQ196631 LMI196631:LMM196631 LWE196631:LWI196631 MGA196631:MGE196631 MPW196631:MQA196631 MZS196631:MZW196631 NJO196631:NJS196631 NTK196631:NTO196631 ODG196631:ODK196631 ONC196631:ONG196631 OWY196631:OXC196631 PGU196631:PGY196631 PQQ196631:PQU196631 QAM196631:QAQ196631 QKI196631:QKM196631 QUE196631:QUI196631 REA196631:REE196631 RNW196631:ROA196631 RXS196631:RXW196631 SHO196631:SHS196631 SRK196631:SRO196631 TBG196631:TBK196631 TLC196631:TLG196631 TUY196631:TVC196631 UEU196631:UEY196631 UOQ196631:UOU196631 UYM196631:UYQ196631 VII196631:VIM196631 VSE196631:VSI196631 WCA196631:WCE196631 WLW196631:WMA196631 WVS196631:WVW196631 I262167:O262167 JG262167:JK262167 TC262167:TG262167 ACY262167:ADC262167 AMU262167:AMY262167 AWQ262167:AWU262167 BGM262167:BGQ262167 BQI262167:BQM262167 CAE262167:CAI262167 CKA262167:CKE262167 CTW262167:CUA262167 DDS262167:DDW262167 DNO262167:DNS262167 DXK262167:DXO262167 EHG262167:EHK262167 ERC262167:ERG262167 FAY262167:FBC262167 FKU262167:FKY262167 FUQ262167:FUU262167 GEM262167:GEQ262167 GOI262167:GOM262167 GYE262167:GYI262167 HIA262167:HIE262167 HRW262167:HSA262167 IBS262167:IBW262167 ILO262167:ILS262167 IVK262167:IVO262167 JFG262167:JFK262167 JPC262167:JPG262167 JYY262167:JZC262167 KIU262167:KIY262167 KSQ262167:KSU262167 LCM262167:LCQ262167 LMI262167:LMM262167 LWE262167:LWI262167 MGA262167:MGE262167 MPW262167:MQA262167 MZS262167:MZW262167 NJO262167:NJS262167 NTK262167:NTO262167 ODG262167:ODK262167 ONC262167:ONG262167 OWY262167:OXC262167 PGU262167:PGY262167 PQQ262167:PQU262167 QAM262167:QAQ262167 QKI262167:QKM262167 QUE262167:QUI262167 REA262167:REE262167 RNW262167:ROA262167 RXS262167:RXW262167 SHO262167:SHS262167 SRK262167:SRO262167 TBG262167:TBK262167 TLC262167:TLG262167 TUY262167:TVC262167 UEU262167:UEY262167 UOQ262167:UOU262167 UYM262167:UYQ262167 VII262167:VIM262167 VSE262167:VSI262167 WCA262167:WCE262167 WLW262167:WMA262167 WVS262167:WVW262167 I327703:O327703 JG327703:JK327703 TC327703:TG327703 ACY327703:ADC327703 AMU327703:AMY327703 AWQ327703:AWU327703 BGM327703:BGQ327703 BQI327703:BQM327703 CAE327703:CAI327703 CKA327703:CKE327703 CTW327703:CUA327703 DDS327703:DDW327703 DNO327703:DNS327703 DXK327703:DXO327703 EHG327703:EHK327703 ERC327703:ERG327703 FAY327703:FBC327703 FKU327703:FKY327703 FUQ327703:FUU327703 GEM327703:GEQ327703 GOI327703:GOM327703 GYE327703:GYI327703 HIA327703:HIE327703 HRW327703:HSA327703 IBS327703:IBW327703 ILO327703:ILS327703 IVK327703:IVO327703 JFG327703:JFK327703 JPC327703:JPG327703 JYY327703:JZC327703 KIU327703:KIY327703 KSQ327703:KSU327703 LCM327703:LCQ327703 LMI327703:LMM327703 LWE327703:LWI327703 MGA327703:MGE327703 MPW327703:MQA327703 MZS327703:MZW327703 NJO327703:NJS327703 NTK327703:NTO327703 ODG327703:ODK327703 ONC327703:ONG327703 OWY327703:OXC327703 PGU327703:PGY327703 PQQ327703:PQU327703 QAM327703:QAQ327703 QKI327703:QKM327703 QUE327703:QUI327703 REA327703:REE327703 RNW327703:ROA327703 RXS327703:RXW327703 SHO327703:SHS327703 SRK327703:SRO327703 TBG327703:TBK327703 TLC327703:TLG327703 TUY327703:TVC327703 UEU327703:UEY327703 UOQ327703:UOU327703 UYM327703:UYQ327703 VII327703:VIM327703 VSE327703:VSI327703 WCA327703:WCE327703 WLW327703:WMA327703 WVS327703:WVW327703 I393239:O393239 JG393239:JK393239 TC393239:TG393239 ACY393239:ADC393239 AMU393239:AMY393239 AWQ393239:AWU393239 BGM393239:BGQ393239 BQI393239:BQM393239 CAE393239:CAI393239 CKA393239:CKE393239 CTW393239:CUA393239 DDS393239:DDW393239 DNO393239:DNS393239 DXK393239:DXO393239 EHG393239:EHK393239 ERC393239:ERG393239 FAY393239:FBC393239 FKU393239:FKY393239 FUQ393239:FUU393239 GEM393239:GEQ393239 GOI393239:GOM393239 GYE393239:GYI393239 HIA393239:HIE393239 HRW393239:HSA393239 IBS393239:IBW393239 ILO393239:ILS393239 IVK393239:IVO393239 JFG393239:JFK393239 JPC393239:JPG393239 JYY393239:JZC393239 KIU393239:KIY393239 KSQ393239:KSU393239 LCM393239:LCQ393239 LMI393239:LMM393239 LWE393239:LWI393239 MGA393239:MGE393239 MPW393239:MQA393239 MZS393239:MZW393239 NJO393239:NJS393239 NTK393239:NTO393239 ODG393239:ODK393239 ONC393239:ONG393239 OWY393239:OXC393239 PGU393239:PGY393239 PQQ393239:PQU393239 QAM393239:QAQ393239 QKI393239:QKM393239 QUE393239:QUI393239 REA393239:REE393239 RNW393239:ROA393239 RXS393239:RXW393239 SHO393239:SHS393239 SRK393239:SRO393239 TBG393239:TBK393239 TLC393239:TLG393239 TUY393239:TVC393239 UEU393239:UEY393239 UOQ393239:UOU393239 UYM393239:UYQ393239 VII393239:VIM393239 VSE393239:VSI393239 WCA393239:WCE393239 WLW393239:WMA393239 WVS393239:WVW393239 I458775:O458775 JG458775:JK458775 TC458775:TG458775 ACY458775:ADC458775 AMU458775:AMY458775 AWQ458775:AWU458775 BGM458775:BGQ458775 BQI458775:BQM458775 CAE458775:CAI458775 CKA458775:CKE458775 CTW458775:CUA458775 DDS458775:DDW458775 DNO458775:DNS458775 DXK458775:DXO458775 EHG458775:EHK458775 ERC458775:ERG458775 FAY458775:FBC458775 FKU458775:FKY458775 FUQ458775:FUU458775 GEM458775:GEQ458775 GOI458775:GOM458775 GYE458775:GYI458775 HIA458775:HIE458775 HRW458775:HSA458775 IBS458775:IBW458775 ILO458775:ILS458775 IVK458775:IVO458775 JFG458775:JFK458775 JPC458775:JPG458775 JYY458775:JZC458775 KIU458775:KIY458775 KSQ458775:KSU458775 LCM458775:LCQ458775 LMI458775:LMM458775 LWE458775:LWI458775 MGA458775:MGE458775 MPW458775:MQA458775 MZS458775:MZW458775 NJO458775:NJS458775 NTK458775:NTO458775 ODG458775:ODK458775 ONC458775:ONG458775 OWY458775:OXC458775 PGU458775:PGY458775 PQQ458775:PQU458775 QAM458775:QAQ458775 QKI458775:QKM458775 QUE458775:QUI458775 REA458775:REE458775 RNW458775:ROA458775 RXS458775:RXW458775 SHO458775:SHS458775 SRK458775:SRO458775 TBG458775:TBK458775 TLC458775:TLG458775 TUY458775:TVC458775 UEU458775:UEY458775 UOQ458775:UOU458775 UYM458775:UYQ458775 VII458775:VIM458775 VSE458775:VSI458775 WCA458775:WCE458775 WLW458775:WMA458775 WVS458775:WVW458775 I524311:O524311 JG524311:JK524311 TC524311:TG524311 ACY524311:ADC524311 AMU524311:AMY524311 AWQ524311:AWU524311 BGM524311:BGQ524311 BQI524311:BQM524311 CAE524311:CAI524311 CKA524311:CKE524311 CTW524311:CUA524311 DDS524311:DDW524311 DNO524311:DNS524311 DXK524311:DXO524311 EHG524311:EHK524311 ERC524311:ERG524311 FAY524311:FBC524311 FKU524311:FKY524311 FUQ524311:FUU524311 GEM524311:GEQ524311 GOI524311:GOM524311 GYE524311:GYI524311 HIA524311:HIE524311 HRW524311:HSA524311 IBS524311:IBW524311 ILO524311:ILS524311 IVK524311:IVO524311 JFG524311:JFK524311 JPC524311:JPG524311 JYY524311:JZC524311 KIU524311:KIY524311 KSQ524311:KSU524311 LCM524311:LCQ524311 LMI524311:LMM524311 LWE524311:LWI524311 MGA524311:MGE524311 MPW524311:MQA524311 MZS524311:MZW524311 NJO524311:NJS524311 NTK524311:NTO524311 ODG524311:ODK524311 ONC524311:ONG524311 OWY524311:OXC524311 PGU524311:PGY524311 PQQ524311:PQU524311 QAM524311:QAQ524311 QKI524311:QKM524311 QUE524311:QUI524311 REA524311:REE524311 RNW524311:ROA524311 RXS524311:RXW524311 SHO524311:SHS524311 SRK524311:SRO524311 TBG524311:TBK524311 TLC524311:TLG524311 TUY524311:TVC524311 UEU524311:UEY524311 UOQ524311:UOU524311 UYM524311:UYQ524311 VII524311:VIM524311 VSE524311:VSI524311 WCA524311:WCE524311 WLW524311:WMA524311 WVS524311:WVW524311 I589847:O589847 JG589847:JK589847 TC589847:TG589847 ACY589847:ADC589847 AMU589847:AMY589847 AWQ589847:AWU589847 BGM589847:BGQ589847 BQI589847:BQM589847 CAE589847:CAI589847 CKA589847:CKE589847 CTW589847:CUA589847 DDS589847:DDW589847 DNO589847:DNS589847 DXK589847:DXO589847 EHG589847:EHK589847 ERC589847:ERG589847 FAY589847:FBC589847 FKU589847:FKY589847 FUQ589847:FUU589847 GEM589847:GEQ589847 GOI589847:GOM589847 GYE589847:GYI589847 HIA589847:HIE589847 HRW589847:HSA589847 IBS589847:IBW589847 ILO589847:ILS589847 IVK589847:IVO589847 JFG589847:JFK589847 JPC589847:JPG589847 JYY589847:JZC589847 KIU589847:KIY589847 KSQ589847:KSU589847 LCM589847:LCQ589847 LMI589847:LMM589847 LWE589847:LWI589847 MGA589847:MGE589847 MPW589847:MQA589847 MZS589847:MZW589847 NJO589847:NJS589847 NTK589847:NTO589847 ODG589847:ODK589847 ONC589847:ONG589847 OWY589847:OXC589847 PGU589847:PGY589847 PQQ589847:PQU589847 QAM589847:QAQ589847 QKI589847:QKM589847 QUE589847:QUI589847 REA589847:REE589847 RNW589847:ROA589847 RXS589847:RXW589847 SHO589847:SHS589847 SRK589847:SRO589847 TBG589847:TBK589847 TLC589847:TLG589847 TUY589847:TVC589847 UEU589847:UEY589847 UOQ589847:UOU589847 UYM589847:UYQ589847 VII589847:VIM589847 VSE589847:VSI589847 WCA589847:WCE589847 WLW589847:WMA589847 WVS589847:WVW589847 I655383:O655383 JG655383:JK655383 TC655383:TG655383 ACY655383:ADC655383 AMU655383:AMY655383 AWQ655383:AWU655383 BGM655383:BGQ655383 BQI655383:BQM655383 CAE655383:CAI655383 CKA655383:CKE655383 CTW655383:CUA655383 DDS655383:DDW655383 DNO655383:DNS655383 DXK655383:DXO655383 EHG655383:EHK655383 ERC655383:ERG655383 FAY655383:FBC655383 FKU655383:FKY655383 FUQ655383:FUU655383 GEM655383:GEQ655383 GOI655383:GOM655383 GYE655383:GYI655383 HIA655383:HIE655383 HRW655383:HSA655383 IBS655383:IBW655383 ILO655383:ILS655383 IVK655383:IVO655383 JFG655383:JFK655383 JPC655383:JPG655383 JYY655383:JZC655383 KIU655383:KIY655383 KSQ655383:KSU655383 LCM655383:LCQ655383 LMI655383:LMM655383 LWE655383:LWI655383 MGA655383:MGE655383 MPW655383:MQA655383 MZS655383:MZW655383 NJO655383:NJS655383 NTK655383:NTO655383 ODG655383:ODK655383 ONC655383:ONG655383 OWY655383:OXC655383 PGU655383:PGY655383 PQQ655383:PQU655383 QAM655383:QAQ655383 QKI655383:QKM655383 QUE655383:QUI655383 REA655383:REE655383 RNW655383:ROA655383 RXS655383:RXW655383 SHO655383:SHS655383 SRK655383:SRO655383 TBG655383:TBK655383 TLC655383:TLG655383 TUY655383:TVC655383 UEU655383:UEY655383 UOQ655383:UOU655383 UYM655383:UYQ655383 VII655383:VIM655383 VSE655383:VSI655383 WCA655383:WCE655383 WLW655383:WMA655383 WVS655383:WVW655383 I720919:O720919 JG720919:JK720919 TC720919:TG720919 ACY720919:ADC720919 AMU720919:AMY720919 AWQ720919:AWU720919 BGM720919:BGQ720919 BQI720919:BQM720919 CAE720919:CAI720919 CKA720919:CKE720919 CTW720919:CUA720919 DDS720919:DDW720919 DNO720919:DNS720919 DXK720919:DXO720919 EHG720919:EHK720919 ERC720919:ERG720919 FAY720919:FBC720919 FKU720919:FKY720919 FUQ720919:FUU720919 GEM720919:GEQ720919 GOI720919:GOM720919 GYE720919:GYI720919 HIA720919:HIE720919 HRW720919:HSA720919 IBS720919:IBW720919 ILO720919:ILS720919 IVK720919:IVO720919 JFG720919:JFK720919 JPC720919:JPG720919 JYY720919:JZC720919 KIU720919:KIY720919 KSQ720919:KSU720919 LCM720919:LCQ720919 LMI720919:LMM720919 LWE720919:LWI720919 MGA720919:MGE720919 MPW720919:MQA720919 MZS720919:MZW720919 NJO720919:NJS720919 NTK720919:NTO720919 ODG720919:ODK720919 ONC720919:ONG720919 OWY720919:OXC720919 PGU720919:PGY720919 PQQ720919:PQU720919 QAM720919:QAQ720919 QKI720919:QKM720919 QUE720919:QUI720919 REA720919:REE720919 RNW720919:ROA720919 RXS720919:RXW720919 SHO720919:SHS720919 SRK720919:SRO720919 TBG720919:TBK720919 TLC720919:TLG720919 TUY720919:TVC720919 UEU720919:UEY720919 UOQ720919:UOU720919 UYM720919:UYQ720919 VII720919:VIM720919 VSE720919:VSI720919 WCA720919:WCE720919 WLW720919:WMA720919 WVS720919:WVW720919 I786455:O786455 JG786455:JK786455 TC786455:TG786455 ACY786455:ADC786455 AMU786455:AMY786455 AWQ786455:AWU786455 BGM786455:BGQ786455 BQI786455:BQM786455 CAE786455:CAI786455 CKA786455:CKE786455 CTW786455:CUA786455 DDS786455:DDW786455 DNO786455:DNS786455 DXK786455:DXO786455 EHG786455:EHK786455 ERC786455:ERG786455 FAY786455:FBC786455 FKU786455:FKY786455 FUQ786455:FUU786455 GEM786455:GEQ786455 GOI786455:GOM786455 GYE786455:GYI786455 HIA786455:HIE786455 HRW786455:HSA786455 IBS786455:IBW786455 ILO786455:ILS786455 IVK786455:IVO786455 JFG786455:JFK786455 JPC786455:JPG786455 JYY786455:JZC786455 KIU786455:KIY786455 KSQ786455:KSU786455 LCM786455:LCQ786455 LMI786455:LMM786455 LWE786455:LWI786455 MGA786455:MGE786455 MPW786455:MQA786455 MZS786455:MZW786455 NJO786455:NJS786455 NTK786455:NTO786455 ODG786455:ODK786455 ONC786455:ONG786455 OWY786455:OXC786455 PGU786455:PGY786455 PQQ786455:PQU786455 QAM786455:QAQ786455 QKI786455:QKM786455 QUE786455:QUI786455 REA786455:REE786455 RNW786455:ROA786455 RXS786455:RXW786455 SHO786455:SHS786455 SRK786455:SRO786455 TBG786455:TBK786455 TLC786455:TLG786455 TUY786455:TVC786455 UEU786455:UEY786455 UOQ786455:UOU786455 UYM786455:UYQ786455 VII786455:VIM786455 VSE786455:VSI786455 WCA786455:WCE786455 WLW786455:WMA786455 WVS786455:WVW786455 I851991:O851991 JG851991:JK851991 TC851991:TG851991 ACY851991:ADC851991 AMU851991:AMY851991 AWQ851991:AWU851991 BGM851991:BGQ851991 BQI851991:BQM851991 CAE851991:CAI851991 CKA851991:CKE851991 CTW851991:CUA851991 DDS851991:DDW851991 DNO851991:DNS851991 DXK851991:DXO851991 EHG851991:EHK851991 ERC851991:ERG851991 FAY851991:FBC851991 FKU851991:FKY851991 FUQ851991:FUU851991 GEM851991:GEQ851991 GOI851991:GOM851991 GYE851991:GYI851991 HIA851991:HIE851991 HRW851991:HSA851991 IBS851991:IBW851991 ILO851991:ILS851991 IVK851991:IVO851991 JFG851991:JFK851991 JPC851991:JPG851991 JYY851991:JZC851991 KIU851991:KIY851991 KSQ851991:KSU851991 LCM851991:LCQ851991 LMI851991:LMM851991 LWE851991:LWI851991 MGA851991:MGE851991 MPW851991:MQA851991 MZS851991:MZW851991 NJO851991:NJS851991 NTK851991:NTO851991 ODG851991:ODK851991 ONC851991:ONG851991 OWY851991:OXC851991 PGU851991:PGY851991 PQQ851991:PQU851991 QAM851991:QAQ851991 QKI851991:QKM851991 QUE851991:QUI851991 REA851991:REE851991 RNW851991:ROA851991 RXS851991:RXW851991 SHO851991:SHS851991 SRK851991:SRO851991 TBG851991:TBK851991 TLC851991:TLG851991 TUY851991:TVC851991 UEU851991:UEY851991 UOQ851991:UOU851991 UYM851991:UYQ851991 VII851991:VIM851991 VSE851991:VSI851991 WCA851991:WCE851991 WLW851991:WMA851991 WVS851991:WVW851991 I917527:O917527 JG917527:JK917527 TC917527:TG917527 ACY917527:ADC917527 AMU917527:AMY917527 AWQ917527:AWU917527 BGM917527:BGQ917527 BQI917527:BQM917527 CAE917527:CAI917527 CKA917527:CKE917527 CTW917527:CUA917527 DDS917527:DDW917527 DNO917527:DNS917527 DXK917527:DXO917527 EHG917527:EHK917527 ERC917527:ERG917527 FAY917527:FBC917527 FKU917527:FKY917527 FUQ917527:FUU917527 GEM917527:GEQ917527 GOI917527:GOM917527 GYE917527:GYI917527 HIA917527:HIE917527 HRW917527:HSA917527 IBS917527:IBW917527 ILO917527:ILS917527 IVK917527:IVO917527 JFG917527:JFK917527 JPC917527:JPG917527 JYY917527:JZC917527 KIU917527:KIY917527 KSQ917527:KSU917527 LCM917527:LCQ917527 LMI917527:LMM917527 LWE917527:LWI917527 MGA917527:MGE917527 MPW917527:MQA917527 MZS917527:MZW917527 NJO917527:NJS917527 NTK917527:NTO917527 ODG917527:ODK917527 ONC917527:ONG917527 OWY917527:OXC917527 PGU917527:PGY917527 PQQ917527:PQU917527 QAM917527:QAQ917527 QKI917527:QKM917527 QUE917527:QUI917527 REA917527:REE917527 RNW917527:ROA917527 RXS917527:RXW917527 SHO917527:SHS917527 SRK917527:SRO917527 TBG917527:TBK917527 TLC917527:TLG917527 TUY917527:TVC917527 UEU917527:UEY917527 UOQ917527:UOU917527 UYM917527:UYQ917527 VII917527:VIM917527 VSE917527:VSI917527 WCA917527:WCE917527 WLW917527:WMA917527 WVS917527:WVW917527 I983063:O983063 JG983063:JK983063 TC983063:TG983063 ACY983063:ADC983063 AMU983063:AMY983063 AWQ983063:AWU983063 BGM983063:BGQ983063 BQI983063:BQM983063 CAE983063:CAI983063 CKA983063:CKE983063 CTW983063:CUA983063 DDS983063:DDW983063 DNO983063:DNS983063 DXK983063:DXO983063 EHG983063:EHK983063 ERC983063:ERG983063 FAY983063:FBC983063 FKU983063:FKY983063 FUQ983063:FUU983063 GEM983063:GEQ983063 GOI983063:GOM983063 GYE983063:GYI983063 HIA983063:HIE983063 HRW983063:HSA983063 IBS983063:IBW983063 ILO983063:ILS983063 IVK983063:IVO983063 JFG983063:JFK983063 JPC983063:JPG983063 JYY983063:JZC983063 KIU983063:KIY983063 KSQ983063:KSU983063 LCM983063:LCQ983063 LMI983063:LMM983063 LWE983063:LWI983063 MGA983063:MGE983063 MPW983063:MQA983063 MZS983063:MZW983063 NJO983063:NJS983063 NTK983063:NTO983063 ODG983063:ODK983063 ONC983063:ONG983063 OWY983063:OXC983063 PGU983063:PGY983063 PQQ983063:PQU983063 QAM983063:QAQ983063 QKI983063:QKM983063 QUE983063:QUI983063 REA983063:REE983063 RNW983063:ROA983063 RXS983063:RXW983063 SHO983063:SHS983063 SRK983063:SRO983063 TBG983063:TBK983063 TLC983063:TLG983063 TUY983063:TVC983063 UEU983063:UEY983063 UOQ983063:UOU983063 UYM983063:UYQ983063 VII983063:VIM983063 VSE983063:VSI983063 WCA983063:WCE983063 WLW983063:WMA983063 WVS983063:WVW983063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I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xr:uid="{8B37095E-1541-4D0C-92E0-FA85136405EE}">
      <formula1>impac</formula1>
    </dataValidation>
    <dataValidation type="list" allowBlank="1" showInputMessage="1" showErrorMessage="1" sqref="I21:O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56:O65556 JG65556:JK65556 TC65556:TG65556 ACY65556:ADC65556 AMU65556:AMY65556 AWQ65556:AWU65556 BGM65556:BGQ65556 BQI65556:BQM65556 CAE65556:CAI65556 CKA65556:CKE65556 CTW65556:CUA65556 DDS65556:DDW65556 DNO65556:DNS65556 DXK65556:DXO65556 EHG65556:EHK65556 ERC65556:ERG65556 FAY65556:FBC65556 FKU65556:FKY65556 FUQ65556:FUU65556 GEM65556:GEQ65556 GOI65556:GOM65556 GYE65556:GYI65556 HIA65556:HIE65556 HRW65556:HSA65556 IBS65556:IBW65556 ILO65556:ILS65556 IVK65556:IVO65556 JFG65556:JFK65556 JPC65556:JPG65556 JYY65556:JZC65556 KIU65556:KIY65556 KSQ65556:KSU65556 LCM65556:LCQ65556 LMI65556:LMM65556 LWE65556:LWI65556 MGA65556:MGE65556 MPW65556:MQA65556 MZS65556:MZW65556 NJO65556:NJS65556 NTK65556:NTO65556 ODG65556:ODK65556 ONC65556:ONG65556 OWY65556:OXC65556 PGU65556:PGY65556 PQQ65556:PQU65556 QAM65556:QAQ65556 QKI65556:QKM65556 QUE65556:QUI65556 REA65556:REE65556 RNW65556:ROA65556 RXS65556:RXW65556 SHO65556:SHS65556 SRK65556:SRO65556 TBG65556:TBK65556 TLC65556:TLG65556 TUY65556:TVC65556 UEU65556:UEY65556 UOQ65556:UOU65556 UYM65556:UYQ65556 VII65556:VIM65556 VSE65556:VSI65556 WCA65556:WCE65556 WLW65556:WMA65556 WVS65556:WVW65556 I131092:O131092 JG131092:JK131092 TC131092:TG131092 ACY131092:ADC131092 AMU131092:AMY131092 AWQ131092:AWU131092 BGM131092:BGQ131092 BQI131092:BQM131092 CAE131092:CAI131092 CKA131092:CKE131092 CTW131092:CUA131092 DDS131092:DDW131092 DNO131092:DNS131092 DXK131092:DXO131092 EHG131092:EHK131092 ERC131092:ERG131092 FAY131092:FBC131092 FKU131092:FKY131092 FUQ131092:FUU131092 GEM131092:GEQ131092 GOI131092:GOM131092 GYE131092:GYI131092 HIA131092:HIE131092 HRW131092:HSA131092 IBS131092:IBW131092 ILO131092:ILS131092 IVK131092:IVO131092 JFG131092:JFK131092 JPC131092:JPG131092 JYY131092:JZC131092 KIU131092:KIY131092 KSQ131092:KSU131092 LCM131092:LCQ131092 LMI131092:LMM131092 LWE131092:LWI131092 MGA131092:MGE131092 MPW131092:MQA131092 MZS131092:MZW131092 NJO131092:NJS131092 NTK131092:NTO131092 ODG131092:ODK131092 ONC131092:ONG131092 OWY131092:OXC131092 PGU131092:PGY131092 PQQ131092:PQU131092 QAM131092:QAQ131092 QKI131092:QKM131092 QUE131092:QUI131092 REA131092:REE131092 RNW131092:ROA131092 RXS131092:RXW131092 SHO131092:SHS131092 SRK131092:SRO131092 TBG131092:TBK131092 TLC131092:TLG131092 TUY131092:TVC131092 UEU131092:UEY131092 UOQ131092:UOU131092 UYM131092:UYQ131092 VII131092:VIM131092 VSE131092:VSI131092 WCA131092:WCE131092 WLW131092:WMA131092 WVS131092:WVW131092 I196628:O196628 JG196628:JK196628 TC196628:TG196628 ACY196628:ADC196628 AMU196628:AMY196628 AWQ196628:AWU196628 BGM196628:BGQ196628 BQI196628:BQM196628 CAE196628:CAI196628 CKA196628:CKE196628 CTW196628:CUA196628 DDS196628:DDW196628 DNO196628:DNS196628 DXK196628:DXO196628 EHG196628:EHK196628 ERC196628:ERG196628 FAY196628:FBC196628 FKU196628:FKY196628 FUQ196628:FUU196628 GEM196628:GEQ196628 GOI196628:GOM196628 GYE196628:GYI196628 HIA196628:HIE196628 HRW196628:HSA196628 IBS196628:IBW196628 ILO196628:ILS196628 IVK196628:IVO196628 JFG196628:JFK196628 JPC196628:JPG196628 JYY196628:JZC196628 KIU196628:KIY196628 KSQ196628:KSU196628 LCM196628:LCQ196628 LMI196628:LMM196628 LWE196628:LWI196628 MGA196628:MGE196628 MPW196628:MQA196628 MZS196628:MZW196628 NJO196628:NJS196628 NTK196628:NTO196628 ODG196628:ODK196628 ONC196628:ONG196628 OWY196628:OXC196628 PGU196628:PGY196628 PQQ196628:PQU196628 QAM196628:QAQ196628 QKI196628:QKM196628 QUE196628:QUI196628 REA196628:REE196628 RNW196628:ROA196628 RXS196628:RXW196628 SHO196628:SHS196628 SRK196628:SRO196628 TBG196628:TBK196628 TLC196628:TLG196628 TUY196628:TVC196628 UEU196628:UEY196628 UOQ196628:UOU196628 UYM196628:UYQ196628 VII196628:VIM196628 VSE196628:VSI196628 WCA196628:WCE196628 WLW196628:WMA196628 WVS196628:WVW196628 I262164:O262164 JG262164:JK262164 TC262164:TG262164 ACY262164:ADC262164 AMU262164:AMY262164 AWQ262164:AWU262164 BGM262164:BGQ262164 BQI262164:BQM262164 CAE262164:CAI262164 CKA262164:CKE262164 CTW262164:CUA262164 DDS262164:DDW262164 DNO262164:DNS262164 DXK262164:DXO262164 EHG262164:EHK262164 ERC262164:ERG262164 FAY262164:FBC262164 FKU262164:FKY262164 FUQ262164:FUU262164 GEM262164:GEQ262164 GOI262164:GOM262164 GYE262164:GYI262164 HIA262164:HIE262164 HRW262164:HSA262164 IBS262164:IBW262164 ILO262164:ILS262164 IVK262164:IVO262164 JFG262164:JFK262164 JPC262164:JPG262164 JYY262164:JZC262164 KIU262164:KIY262164 KSQ262164:KSU262164 LCM262164:LCQ262164 LMI262164:LMM262164 LWE262164:LWI262164 MGA262164:MGE262164 MPW262164:MQA262164 MZS262164:MZW262164 NJO262164:NJS262164 NTK262164:NTO262164 ODG262164:ODK262164 ONC262164:ONG262164 OWY262164:OXC262164 PGU262164:PGY262164 PQQ262164:PQU262164 QAM262164:QAQ262164 QKI262164:QKM262164 QUE262164:QUI262164 REA262164:REE262164 RNW262164:ROA262164 RXS262164:RXW262164 SHO262164:SHS262164 SRK262164:SRO262164 TBG262164:TBK262164 TLC262164:TLG262164 TUY262164:TVC262164 UEU262164:UEY262164 UOQ262164:UOU262164 UYM262164:UYQ262164 VII262164:VIM262164 VSE262164:VSI262164 WCA262164:WCE262164 WLW262164:WMA262164 WVS262164:WVW262164 I327700:O327700 JG327700:JK327700 TC327700:TG327700 ACY327700:ADC327700 AMU327700:AMY327700 AWQ327700:AWU327700 BGM327700:BGQ327700 BQI327700:BQM327700 CAE327700:CAI327700 CKA327700:CKE327700 CTW327700:CUA327700 DDS327700:DDW327700 DNO327700:DNS327700 DXK327700:DXO327700 EHG327700:EHK327700 ERC327700:ERG327700 FAY327700:FBC327700 FKU327700:FKY327700 FUQ327700:FUU327700 GEM327700:GEQ327700 GOI327700:GOM327700 GYE327700:GYI327700 HIA327700:HIE327700 HRW327700:HSA327700 IBS327700:IBW327700 ILO327700:ILS327700 IVK327700:IVO327700 JFG327700:JFK327700 JPC327700:JPG327700 JYY327700:JZC327700 KIU327700:KIY327700 KSQ327700:KSU327700 LCM327700:LCQ327700 LMI327700:LMM327700 LWE327700:LWI327700 MGA327700:MGE327700 MPW327700:MQA327700 MZS327700:MZW327700 NJO327700:NJS327700 NTK327700:NTO327700 ODG327700:ODK327700 ONC327700:ONG327700 OWY327700:OXC327700 PGU327700:PGY327700 PQQ327700:PQU327700 QAM327700:QAQ327700 QKI327700:QKM327700 QUE327700:QUI327700 REA327700:REE327700 RNW327700:ROA327700 RXS327700:RXW327700 SHO327700:SHS327700 SRK327700:SRO327700 TBG327700:TBK327700 TLC327700:TLG327700 TUY327700:TVC327700 UEU327700:UEY327700 UOQ327700:UOU327700 UYM327700:UYQ327700 VII327700:VIM327700 VSE327700:VSI327700 WCA327700:WCE327700 WLW327700:WMA327700 WVS327700:WVW327700 I393236:O393236 JG393236:JK393236 TC393236:TG393236 ACY393236:ADC393236 AMU393236:AMY393236 AWQ393236:AWU393236 BGM393236:BGQ393236 BQI393236:BQM393236 CAE393236:CAI393236 CKA393236:CKE393236 CTW393236:CUA393236 DDS393236:DDW393236 DNO393236:DNS393236 DXK393236:DXO393236 EHG393236:EHK393236 ERC393236:ERG393236 FAY393236:FBC393236 FKU393236:FKY393236 FUQ393236:FUU393236 GEM393236:GEQ393236 GOI393236:GOM393236 GYE393236:GYI393236 HIA393236:HIE393236 HRW393236:HSA393236 IBS393236:IBW393236 ILO393236:ILS393236 IVK393236:IVO393236 JFG393236:JFK393236 JPC393236:JPG393236 JYY393236:JZC393236 KIU393236:KIY393236 KSQ393236:KSU393236 LCM393236:LCQ393236 LMI393236:LMM393236 LWE393236:LWI393236 MGA393236:MGE393236 MPW393236:MQA393236 MZS393236:MZW393236 NJO393236:NJS393236 NTK393236:NTO393236 ODG393236:ODK393236 ONC393236:ONG393236 OWY393236:OXC393236 PGU393236:PGY393236 PQQ393236:PQU393236 QAM393236:QAQ393236 QKI393236:QKM393236 QUE393236:QUI393236 REA393236:REE393236 RNW393236:ROA393236 RXS393236:RXW393236 SHO393236:SHS393236 SRK393236:SRO393236 TBG393236:TBK393236 TLC393236:TLG393236 TUY393236:TVC393236 UEU393236:UEY393236 UOQ393236:UOU393236 UYM393236:UYQ393236 VII393236:VIM393236 VSE393236:VSI393236 WCA393236:WCE393236 WLW393236:WMA393236 WVS393236:WVW393236 I458772:O458772 JG458772:JK458772 TC458772:TG458772 ACY458772:ADC458772 AMU458772:AMY458772 AWQ458772:AWU458772 BGM458772:BGQ458772 BQI458772:BQM458772 CAE458772:CAI458772 CKA458772:CKE458772 CTW458772:CUA458772 DDS458772:DDW458772 DNO458772:DNS458772 DXK458772:DXO458772 EHG458772:EHK458772 ERC458772:ERG458772 FAY458772:FBC458772 FKU458772:FKY458772 FUQ458772:FUU458772 GEM458772:GEQ458772 GOI458772:GOM458772 GYE458772:GYI458772 HIA458772:HIE458772 HRW458772:HSA458772 IBS458772:IBW458772 ILO458772:ILS458772 IVK458772:IVO458772 JFG458772:JFK458772 JPC458772:JPG458772 JYY458772:JZC458772 KIU458772:KIY458772 KSQ458772:KSU458772 LCM458772:LCQ458772 LMI458772:LMM458772 LWE458772:LWI458772 MGA458772:MGE458772 MPW458772:MQA458772 MZS458772:MZW458772 NJO458772:NJS458772 NTK458772:NTO458772 ODG458772:ODK458772 ONC458772:ONG458772 OWY458772:OXC458772 PGU458772:PGY458772 PQQ458772:PQU458772 QAM458772:QAQ458772 QKI458772:QKM458772 QUE458772:QUI458772 REA458772:REE458772 RNW458772:ROA458772 RXS458772:RXW458772 SHO458772:SHS458772 SRK458772:SRO458772 TBG458772:TBK458772 TLC458772:TLG458772 TUY458772:TVC458772 UEU458772:UEY458772 UOQ458772:UOU458772 UYM458772:UYQ458772 VII458772:VIM458772 VSE458772:VSI458772 WCA458772:WCE458772 WLW458772:WMA458772 WVS458772:WVW458772 I524308:O524308 JG524308:JK524308 TC524308:TG524308 ACY524308:ADC524308 AMU524308:AMY524308 AWQ524308:AWU524308 BGM524308:BGQ524308 BQI524308:BQM524308 CAE524308:CAI524308 CKA524308:CKE524308 CTW524308:CUA524308 DDS524308:DDW524308 DNO524308:DNS524308 DXK524308:DXO524308 EHG524308:EHK524308 ERC524308:ERG524308 FAY524308:FBC524308 FKU524308:FKY524308 FUQ524308:FUU524308 GEM524308:GEQ524308 GOI524308:GOM524308 GYE524308:GYI524308 HIA524308:HIE524308 HRW524308:HSA524308 IBS524308:IBW524308 ILO524308:ILS524308 IVK524308:IVO524308 JFG524308:JFK524308 JPC524308:JPG524308 JYY524308:JZC524308 KIU524308:KIY524308 KSQ524308:KSU524308 LCM524308:LCQ524308 LMI524308:LMM524308 LWE524308:LWI524308 MGA524308:MGE524308 MPW524308:MQA524308 MZS524308:MZW524308 NJO524308:NJS524308 NTK524308:NTO524308 ODG524308:ODK524308 ONC524308:ONG524308 OWY524308:OXC524308 PGU524308:PGY524308 PQQ524308:PQU524308 QAM524308:QAQ524308 QKI524308:QKM524308 QUE524308:QUI524308 REA524308:REE524308 RNW524308:ROA524308 RXS524308:RXW524308 SHO524308:SHS524308 SRK524308:SRO524308 TBG524308:TBK524308 TLC524308:TLG524308 TUY524308:TVC524308 UEU524308:UEY524308 UOQ524308:UOU524308 UYM524308:UYQ524308 VII524308:VIM524308 VSE524308:VSI524308 WCA524308:WCE524308 WLW524308:WMA524308 WVS524308:WVW524308 I589844:O589844 JG589844:JK589844 TC589844:TG589844 ACY589844:ADC589844 AMU589844:AMY589844 AWQ589844:AWU589844 BGM589844:BGQ589844 BQI589844:BQM589844 CAE589844:CAI589844 CKA589844:CKE589844 CTW589844:CUA589844 DDS589844:DDW589844 DNO589844:DNS589844 DXK589844:DXO589844 EHG589844:EHK589844 ERC589844:ERG589844 FAY589844:FBC589844 FKU589844:FKY589844 FUQ589844:FUU589844 GEM589844:GEQ589844 GOI589844:GOM589844 GYE589844:GYI589844 HIA589844:HIE589844 HRW589844:HSA589844 IBS589844:IBW589844 ILO589844:ILS589844 IVK589844:IVO589844 JFG589844:JFK589844 JPC589844:JPG589844 JYY589844:JZC589844 KIU589844:KIY589844 KSQ589844:KSU589844 LCM589844:LCQ589844 LMI589844:LMM589844 LWE589844:LWI589844 MGA589844:MGE589844 MPW589844:MQA589844 MZS589844:MZW589844 NJO589844:NJS589844 NTK589844:NTO589844 ODG589844:ODK589844 ONC589844:ONG589844 OWY589844:OXC589844 PGU589844:PGY589844 PQQ589844:PQU589844 QAM589844:QAQ589844 QKI589844:QKM589844 QUE589844:QUI589844 REA589844:REE589844 RNW589844:ROA589844 RXS589844:RXW589844 SHO589844:SHS589844 SRK589844:SRO589844 TBG589844:TBK589844 TLC589844:TLG589844 TUY589844:TVC589844 UEU589844:UEY589844 UOQ589844:UOU589844 UYM589844:UYQ589844 VII589844:VIM589844 VSE589844:VSI589844 WCA589844:WCE589844 WLW589844:WMA589844 WVS589844:WVW589844 I655380:O655380 JG655380:JK655380 TC655380:TG655380 ACY655380:ADC655380 AMU655380:AMY655380 AWQ655380:AWU655380 BGM655380:BGQ655380 BQI655380:BQM655380 CAE655380:CAI655380 CKA655380:CKE655380 CTW655380:CUA655380 DDS655380:DDW655380 DNO655380:DNS655380 DXK655380:DXO655380 EHG655380:EHK655380 ERC655380:ERG655380 FAY655380:FBC655380 FKU655380:FKY655380 FUQ655380:FUU655380 GEM655380:GEQ655380 GOI655380:GOM655380 GYE655380:GYI655380 HIA655380:HIE655380 HRW655380:HSA655380 IBS655380:IBW655380 ILO655380:ILS655380 IVK655380:IVO655380 JFG655380:JFK655380 JPC655380:JPG655380 JYY655380:JZC655380 KIU655380:KIY655380 KSQ655380:KSU655380 LCM655380:LCQ655380 LMI655380:LMM655380 LWE655380:LWI655380 MGA655380:MGE655380 MPW655380:MQA655380 MZS655380:MZW655380 NJO655380:NJS655380 NTK655380:NTO655380 ODG655380:ODK655380 ONC655380:ONG655380 OWY655380:OXC655380 PGU655380:PGY655380 PQQ655380:PQU655380 QAM655380:QAQ655380 QKI655380:QKM655380 QUE655380:QUI655380 REA655380:REE655380 RNW655380:ROA655380 RXS655380:RXW655380 SHO655380:SHS655380 SRK655380:SRO655380 TBG655380:TBK655380 TLC655380:TLG655380 TUY655380:TVC655380 UEU655380:UEY655380 UOQ655380:UOU655380 UYM655380:UYQ655380 VII655380:VIM655380 VSE655380:VSI655380 WCA655380:WCE655380 WLW655380:WMA655380 WVS655380:WVW655380 I720916:O720916 JG720916:JK720916 TC720916:TG720916 ACY720916:ADC720916 AMU720916:AMY720916 AWQ720916:AWU720916 BGM720916:BGQ720916 BQI720916:BQM720916 CAE720916:CAI720916 CKA720916:CKE720916 CTW720916:CUA720916 DDS720916:DDW720916 DNO720916:DNS720916 DXK720916:DXO720916 EHG720916:EHK720916 ERC720916:ERG720916 FAY720916:FBC720916 FKU720916:FKY720916 FUQ720916:FUU720916 GEM720916:GEQ720916 GOI720916:GOM720916 GYE720916:GYI720916 HIA720916:HIE720916 HRW720916:HSA720916 IBS720916:IBW720916 ILO720916:ILS720916 IVK720916:IVO720916 JFG720916:JFK720916 JPC720916:JPG720916 JYY720916:JZC720916 KIU720916:KIY720916 KSQ720916:KSU720916 LCM720916:LCQ720916 LMI720916:LMM720916 LWE720916:LWI720916 MGA720916:MGE720916 MPW720916:MQA720916 MZS720916:MZW720916 NJO720916:NJS720916 NTK720916:NTO720916 ODG720916:ODK720916 ONC720916:ONG720916 OWY720916:OXC720916 PGU720916:PGY720916 PQQ720916:PQU720916 QAM720916:QAQ720916 QKI720916:QKM720916 QUE720916:QUI720916 REA720916:REE720916 RNW720916:ROA720916 RXS720916:RXW720916 SHO720916:SHS720916 SRK720916:SRO720916 TBG720916:TBK720916 TLC720916:TLG720916 TUY720916:TVC720916 UEU720916:UEY720916 UOQ720916:UOU720916 UYM720916:UYQ720916 VII720916:VIM720916 VSE720916:VSI720916 WCA720916:WCE720916 WLW720916:WMA720916 WVS720916:WVW720916 I786452:O786452 JG786452:JK786452 TC786452:TG786452 ACY786452:ADC786452 AMU786452:AMY786452 AWQ786452:AWU786452 BGM786452:BGQ786452 BQI786452:BQM786452 CAE786452:CAI786452 CKA786452:CKE786452 CTW786452:CUA786452 DDS786452:DDW786452 DNO786452:DNS786452 DXK786452:DXO786452 EHG786452:EHK786452 ERC786452:ERG786452 FAY786452:FBC786452 FKU786452:FKY786452 FUQ786452:FUU786452 GEM786452:GEQ786452 GOI786452:GOM786452 GYE786452:GYI786452 HIA786452:HIE786452 HRW786452:HSA786452 IBS786452:IBW786452 ILO786452:ILS786452 IVK786452:IVO786452 JFG786452:JFK786452 JPC786452:JPG786452 JYY786452:JZC786452 KIU786452:KIY786452 KSQ786452:KSU786452 LCM786452:LCQ786452 LMI786452:LMM786452 LWE786452:LWI786452 MGA786452:MGE786452 MPW786452:MQA786452 MZS786452:MZW786452 NJO786452:NJS786452 NTK786452:NTO786452 ODG786452:ODK786452 ONC786452:ONG786452 OWY786452:OXC786452 PGU786452:PGY786452 PQQ786452:PQU786452 QAM786452:QAQ786452 QKI786452:QKM786452 QUE786452:QUI786452 REA786452:REE786452 RNW786452:ROA786452 RXS786452:RXW786452 SHO786452:SHS786452 SRK786452:SRO786452 TBG786452:TBK786452 TLC786452:TLG786452 TUY786452:TVC786452 UEU786452:UEY786452 UOQ786452:UOU786452 UYM786452:UYQ786452 VII786452:VIM786452 VSE786452:VSI786452 WCA786452:WCE786452 WLW786452:WMA786452 WVS786452:WVW786452 I851988:O851988 JG851988:JK851988 TC851988:TG851988 ACY851988:ADC851988 AMU851988:AMY851988 AWQ851988:AWU851988 BGM851988:BGQ851988 BQI851988:BQM851988 CAE851988:CAI851988 CKA851988:CKE851988 CTW851988:CUA851988 DDS851988:DDW851988 DNO851988:DNS851988 DXK851988:DXO851988 EHG851988:EHK851988 ERC851988:ERG851988 FAY851988:FBC851988 FKU851988:FKY851988 FUQ851988:FUU851988 GEM851988:GEQ851988 GOI851988:GOM851988 GYE851988:GYI851988 HIA851988:HIE851988 HRW851988:HSA851988 IBS851988:IBW851988 ILO851988:ILS851988 IVK851988:IVO851988 JFG851988:JFK851988 JPC851988:JPG851988 JYY851988:JZC851988 KIU851988:KIY851988 KSQ851988:KSU851988 LCM851988:LCQ851988 LMI851988:LMM851988 LWE851988:LWI851988 MGA851988:MGE851988 MPW851988:MQA851988 MZS851988:MZW851988 NJO851988:NJS851988 NTK851988:NTO851988 ODG851988:ODK851988 ONC851988:ONG851988 OWY851988:OXC851988 PGU851988:PGY851988 PQQ851988:PQU851988 QAM851988:QAQ851988 QKI851988:QKM851988 QUE851988:QUI851988 REA851988:REE851988 RNW851988:ROA851988 RXS851988:RXW851988 SHO851988:SHS851988 SRK851988:SRO851988 TBG851988:TBK851988 TLC851988:TLG851988 TUY851988:TVC851988 UEU851988:UEY851988 UOQ851988:UOU851988 UYM851988:UYQ851988 VII851988:VIM851988 VSE851988:VSI851988 WCA851988:WCE851988 WLW851988:WMA851988 WVS851988:WVW851988 I917524:O917524 JG917524:JK917524 TC917524:TG917524 ACY917524:ADC917524 AMU917524:AMY917524 AWQ917524:AWU917524 BGM917524:BGQ917524 BQI917524:BQM917524 CAE917524:CAI917524 CKA917524:CKE917524 CTW917524:CUA917524 DDS917524:DDW917524 DNO917524:DNS917524 DXK917524:DXO917524 EHG917524:EHK917524 ERC917524:ERG917524 FAY917524:FBC917524 FKU917524:FKY917524 FUQ917524:FUU917524 GEM917524:GEQ917524 GOI917524:GOM917524 GYE917524:GYI917524 HIA917524:HIE917524 HRW917524:HSA917524 IBS917524:IBW917524 ILO917524:ILS917524 IVK917524:IVO917524 JFG917524:JFK917524 JPC917524:JPG917524 JYY917524:JZC917524 KIU917524:KIY917524 KSQ917524:KSU917524 LCM917524:LCQ917524 LMI917524:LMM917524 LWE917524:LWI917524 MGA917524:MGE917524 MPW917524:MQA917524 MZS917524:MZW917524 NJO917524:NJS917524 NTK917524:NTO917524 ODG917524:ODK917524 ONC917524:ONG917524 OWY917524:OXC917524 PGU917524:PGY917524 PQQ917524:PQU917524 QAM917524:QAQ917524 QKI917524:QKM917524 QUE917524:QUI917524 REA917524:REE917524 RNW917524:ROA917524 RXS917524:RXW917524 SHO917524:SHS917524 SRK917524:SRO917524 TBG917524:TBK917524 TLC917524:TLG917524 TUY917524:TVC917524 UEU917524:UEY917524 UOQ917524:UOU917524 UYM917524:UYQ917524 VII917524:VIM917524 VSE917524:VSI917524 WCA917524:WCE917524 WLW917524:WMA917524 WVS917524:WVW917524 I983060:O983060 JG983060:JK983060 TC983060:TG983060 ACY983060:ADC983060 AMU983060:AMY983060 AWQ983060:AWU983060 BGM983060:BGQ983060 BQI983060:BQM983060 CAE983060:CAI983060 CKA983060:CKE983060 CTW983060:CUA983060 DDS983060:DDW983060 DNO983060:DNS983060 DXK983060:DXO983060 EHG983060:EHK983060 ERC983060:ERG983060 FAY983060:FBC983060 FKU983060:FKY983060 FUQ983060:FUU983060 GEM983060:GEQ983060 GOI983060:GOM983060 GYE983060:GYI983060 HIA983060:HIE983060 HRW983060:HSA983060 IBS983060:IBW983060 ILO983060:ILS983060 IVK983060:IVO983060 JFG983060:JFK983060 JPC983060:JPG983060 JYY983060:JZC983060 KIU983060:KIY983060 KSQ983060:KSU983060 LCM983060:LCQ983060 LMI983060:LMM983060 LWE983060:LWI983060 MGA983060:MGE983060 MPW983060:MQA983060 MZS983060:MZW983060 NJO983060:NJS983060 NTK983060:NTO983060 ODG983060:ODK983060 ONC983060:ONG983060 OWY983060:OXC983060 PGU983060:PGY983060 PQQ983060:PQU983060 QAM983060:QAQ983060 QKI983060:QKM983060 QUE983060:QUI983060 REA983060:REE983060 RNW983060:ROA983060 RXS983060:RXW983060 SHO983060:SHS983060 SRK983060:SRO983060 TBG983060:TBK983060 TLC983060:TLG983060 TUY983060:TVC983060 UEU983060:UEY983060 UOQ983060:UOU983060 UYM983060:UYQ983060 VII983060:VIM983060 VSE983060:VSI983060 WCA983060:WCE983060 WLW983060:WMA983060 WVS983060:WVW983060 I23:O23 JG23:JK23 TC23:TG23 ACY23:ADC23 AMU23:AMY23 AWQ23:AWU23 BGM23:BGQ23 BQI23:BQM23 CAE23:CAI23 CKA23:CKE23 CTW23:CUA23 DDS23:DDW23 DNO23:DNS23 DXK23:DXO23 EHG23:EHK23 ERC23:ERG23 FAY23:FBC23 FKU23:FKY23 FUQ23:FUU23 GEM23:GEQ23 GOI23:GOM23 GYE23:GYI23 HIA23:HIE23 HRW23:HSA23 IBS23:IBW23 ILO23:ILS23 IVK23:IVO23 JFG23:JFK23 JPC23:JPG23 JYY23:JZC23 KIU23:KIY23 KSQ23:KSU23 LCM23:LCQ23 LMI23:LMM23 LWE23:LWI23 MGA23:MGE23 MPW23:MQA23 MZS23:MZW23 NJO23:NJS23 NTK23:NTO23 ODG23:ODK23 ONC23:ONG23 OWY23:OXC23 PGU23:PGY23 PQQ23:PQU23 QAM23:QAQ23 QKI23:QKM23 QUE23:QUI23 REA23:REE23 RNW23:ROA23 RXS23:RXW23 SHO23:SHS23 SRK23:SRO23 TBG23:TBK23 TLC23:TLG23 TUY23:TVC23 UEU23:UEY23 UOQ23:UOU23 UYM23:UYQ23 VII23:VIM23 VSE23:VSI23 WCA23:WCE23 WLW23:WMA23 WVS23:WVW23 I65558:O65558 JG65558:JK65558 TC65558:TG65558 ACY65558:ADC65558 AMU65558:AMY65558 AWQ65558:AWU65558 BGM65558:BGQ65558 BQI65558:BQM65558 CAE65558:CAI65558 CKA65558:CKE65558 CTW65558:CUA65558 DDS65558:DDW65558 DNO65558:DNS65558 DXK65558:DXO65558 EHG65558:EHK65558 ERC65558:ERG65558 FAY65558:FBC65558 FKU65558:FKY65558 FUQ65558:FUU65558 GEM65558:GEQ65558 GOI65558:GOM65558 GYE65558:GYI65558 HIA65558:HIE65558 HRW65558:HSA65558 IBS65558:IBW65558 ILO65558:ILS65558 IVK65558:IVO65558 JFG65558:JFK65558 JPC65558:JPG65558 JYY65558:JZC65558 KIU65558:KIY65558 KSQ65558:KSU65558 LCM65558:LCQ65558 LMI65558:LMM65558 LWE65558:LWI65558 MGA65558:MGE65558 MPW65558:MQA65558 MZS65558:MZW65558 NJO65558:NJS65558 NTK65558:NTO65558 ODG65558:ODK65558 ONC65558:ONG65558 OWY65558:OXC65558 PGU65558:PGY65558 PQQ65558:PQU65558 QAM65558:QAQ65558 QKI65558:QKM65558 QUE65558:QUI65558 REA65558:REE65558 RNW65558:ROA65558 RXS65558:RXW65558 SHO65558:SHS65558 SRK65558:SRO65558 TBG65558:TBK65558 TLC65558:TLG65558 TUY65558:TVC65558 UEU65558:UEY65558 UOQ65558:UOU65558 UYM65558:UYQ65558 VII65558:VIM65558 VSE65558:VSI65558 WCA65558:WCE65558 WLW65558:WMA65558 WVS65558:WVW65558 I131094:O131094 JG131094:JK131094 TC131094:TG131094 ACY131094:ADC131094 AMU131094:AMY131094 AWQ131094:AWU131094 BGM131094:BGQ131094 BQI131094:BQM131094 CAE131094:CAI131094 CKA131094:CKE131094 CTW131094:CUA131094 DDS131094:DDW131094 DNO131094:DNS131094 DXK131094:DXO131094 EHG131094:EHK131094 ERC131094:ERG131094 FAY131094:FBC131094 FKU131094:FKY131094 FUQ131094:FUU131094 GEM131094:GEQ131094 GOI131094:GOM131094 GYE131094:GYI131094 HIA131094:HIE131094 HRW131094:HSA131094 IBS131094:IBW131094 ILO131094:ILS131094 IVK131094:IVO131094 JFG131094:JFK131094 JPC131094:JPG131094 JYY131094:JZC131094 KIU131094:KIY131094 KSQ131094:KSU131094 LCM131094:LCQ131094 LMI131094:LMM131094 LWE131094:LWI131094 MGA131094:MGE131094 MPW131094:MQA131094 MZS131094:MZW131094 NJO131094:NJS131094 NTK131094:NTO131094 ODG131094:ODK131094 ONC131094:ONG131094 OWY131094:OXC131094 PGU131094:PGY131094 PQQ131094:PQU131094 QAM131094:QAQ131094 QKI131094:QKM131094 QUE131094:QUI131094 REA131094:REE131094 RNW131094:ROA131094 RXS131094:RXW131094 SHO131094:SHS131094 SRK131094:SRO131094 TBG131094:TBK131094 TLC131094:TLG131094 TUY131094:TVC131094 UEU131094:UEY131094 UOQ131094:UOU131094 UYM131094:UYQ131094 VII131094:VIM131094 VSE131094:VSI131094 WCA131094:WCE131094 WLW131094:WMA131094 WVS131094:WVW131094 I196630:O196630 JG196630:JK196630 TC196630:TG196630 ACY196630:ADC196630 AMU196630:AMY196630 AWQ196630:AWU196630 BGM196630:BGQ196630 BQI196630:BQM196630 CAE196630:CAI196630 CKA196630:CKE196630 CTW196630:CUA196630 DDS196630:DDW196630 DNO196630:DNS196630 DXK196630:DXO196630 EHG196630:EHK196630 ERC196630:ERG196630 FAY196630:FBC196630 FKU196630:FKY196630 FUQ196630:FUU196630 GEM196630:GEQ196630 GOI196630:GOM196630 GYE196630:GYI196630 HIA196630:HIE196630 HRW196630:HSA196630 IBS196630:IBW196630 ILO196630:ILS196630 IVK196630:IVO196630 JFG196630:JFK196630 JPC196630:JPG196630 JYY196630:JZC196630 KIU196630:KIY196630 KSQ196630:KSU196630 LCM196630:LCQ196630 LMI196630:LMM196630 LWE196630:LWI196630 MGA196630:MGE196630 MPW196630:MQA196630 MZS196630:MZW196630 NJO196630:NJS196630 NTK196630:NTO196630 ODG196630:ODK196630 ONC196630:ONG196630 OWY196630:OXC196630 PGU196630:PGY196630 PQQ196630:PQU196630 QAM196630:QAQ196630 QKI196630:QKM196630 QUE196630:QUI196630 REA196630:REE196630 RNW196630:ROA196630 RXS196630:RXW196630 SHO196630:SHS196630 SRK196630:SRO196630 TBG196630:TBK196630 TLC196630:TLG196630 TUY196630:TVC196630 UEU196630:UEY196630 UOQ196630:UOU196630 UYM196630:UYQ196630 VII196630:VIM196630 VSE196630:VSI196630 WCA196630:WCE196630 WLW196630:WMA196630 WVS196630:WVW196630 I262166:O262166 JG262166:JK262166 TC262166:TG262166 ACY262166:ADC262166 AMU262166:AMY262166 AWQ262166:AWU262166 BGM262166:BGQ262166 BQI262166:BQM262166 CAE262166:CAI262166 CKA262166:CKE262166 CTW262166:CUA262166 DDS262166:DDW262166 DNO262166:DNS262166 DXK262166:DXO262166 EHG262166:EHK262166 ERC262166:ERG262166 FAY262166:FBC262166 FKU262166:FKY262166 FUQ262166:FUU262166 GEM262166:GEQ262166 GOI262166:GOM262166 GYE262166:GYI262166 HIA262166:HIE262166 HRW262166:HSA262166 IBS262166:IBW262166 ILO262166:ILS262166 IVK262166:IVO262166 JFG262166:JFK262166 JPC262166:JPG262166 JYY262166:JZC262166 KIU262166:KIY262166 KSQ262166:KSU262166 LCM262166:LCQ262166 LMI262166:LMM262166 LWE262166:LWI262166 MGA262166:MGE262166 MPW262166:MQA262166 MZS262166:MZW262166 NJO262166:NJS262166 NTK262166:NTO262166 ODG262166:ODK262166 ONC262166:ONG262166 OWY262166:OXC262166 PGU262166:PGY262166 PQQ262166:PQU262166 QAM262166:QAQ262166 QKI262166:QKM262166 QUE262166:QUI262166 REA262166:REE262166 RNW262166:ROA262166 RXS262166:RXW262166 SHO262166:SHS262166 SRK262166:SRO262166 TBG262166:TBK262166 TLC262166:TLG262166 TUY262166:TVC262166 UEU262166:UEY262166 UOQ262166:UOU262166 UYM262166:UYQ262166 VII262166:VIM262166 VSE262166:VSI262166 WCA262166:WCE262166 WLW262166:WMA262166 WVS262166:WVW262166 I327702:O327702 JG327702:JK327702 TC327702:TG327702 ACY327702:ADC327702 AMU327702:AMY327702 AWQ327702:AWU327702 BGM327702:BGQ327702 BQI327702:BQM327702 CAE327702:CAI327702 CKA327702:CKE327702 CTW327702:CUA327702 DDS327702:DDW327702 DNO327702:DNS327702 DXK327702:DXO327702 EHG327702:EHK327702 ERC327702:ERG327702 FAY327702:FBC327702 FKU327702:FKY327702 FUQ327702:FUU327702 GEM327702:GEQ327702 GOI327702:GOM327702 GYE327702:GYI327702 HIA327702:HIE327702 HRW327702:HSA327702 IBS327702:IBW327702 ILO327702:ILS327702 IVK327702:IVO327702 JFG327702:JFK327702 JPC327702:JPG327702 JYY327702:JZC327702 KIU327702:KIY327702 KSQ327702:KSU327702 LCM327702:LCQ327702 LMI327702:LMM327702 LWE327702:LWI327702 MGA327702:MGE327702 MPW327702:MQA327702 MZS327702:MZW327702 NJO327702:NJS327702 NTK327702:NTO327702 ODG327702:ODK327702 ONC327702:ONG327702 OWY327702:OXC327702 PGU327702:PGY327702 PQQ327702:PQU327702 QAM327702:QAQ327702 QKI327702:QKM327702 QUE327702:QUI327702 REA327702:REE327702 RNW327702:ROA327702 RXS327702:RXW327702 SHO327702:SHS327702 SRK327702:SRO327702 TBG327702:TBK327702 TLC327702:TLG327702 TUY327702:TVC327702 UEU327702:UEY327702 UOQ327702:UOU327702 UYM327702:UYQ327702 VII327702:VIM327702 VSE327702:VSI327702 WCA327702:WCE327702 WLW327702:WMA327702 WVS327702:WVW327702 I393238:O393238 JG393238:JK393238 TC393238:TG393238 ACY393238:ADC393238 AMU393238:AMY393238 AWQ393238:AWU393238 BGM393238:BGQ393238 BQI393238:BQM393238 CAE393238:CAI393238 CKA393238:CKE393238 CTW393238:CUA393238 DDS393238:DDW393238 DNO393238:DNS393238 DXK393238:DXO393238 EHG393238:EHK393238 ERC393238:ERG393238 FAY393238:FBC393238 FKU393238:FKY393238 FUQ393238:FUU393238 GEM393238:GEQ393238 GOI393238:GOM393238 GYE393238:GYI393238 HIA393238:HIE393238 HRW393238:HSA393238 IBS393238:IBW393238 ILO393238:ILS393238 IVK393238:IVO393238 JFG393238:JFK393238 JPC393238:JPG393238 JYY393238:JZC393238 KIU393238:KIY393238 KSQ393238:KSU393238 LCM393238:LCQ393238 LMI393238:LMM393238 LWE393238:LWI393238 MGA393238:MGE393238 MPW393238:MQA393238 MZS393238:MZW393238 NJO393238:NJS393238 NTK393238:NTO393238 ODG393238:ODK393238 ONC393238:ONG393238 OWY393238:OXC393238 PGU393238:PGY393238 PQQ393238:PQU393238 QAM393238:QAQ393238 QKI393238:QKM393238 QUE393238:QUI393238 REA393238:REE393238 RNW393238:ROA393238 RXS393238:RXW393238 SHO393238:SHS393238 SRK393238:SRO393238 TBG393238:TBK393238 TLC393238:TLG393238 TUY393238:TVC393238 UEU393238:UEY393238 UOQ393238:UOU393238 UYM393238:UYQ393238 VII393238:VIM393238 VSE393238:VSI393238 WCA393238:WCE393238 WLW393238:WMA393238 WVS393238:WVW393238 I458774:O458774 JG458774:JK458774 TC458774:TG458774 ACY458774:ADC458774 AMU458774:AMY458774 AWQ458774:AWU458774 BGM458774:BGQ458774 BQI458774:BQM458774 CAE458774:CAI458774 CKA458774:CKE458774 CTW458774:CUA458774 DDS458774:DDW458774 DNO458774:DNS458774 DXK458774:DXO458774 EHG458774:EHK458774 ERC458774:ERG458774 FAY458774:FBC458774 FKU458774:FKY458774 FUQ458774:FUU458774 GEM458774:GEQ458774 GOI458774:GOM458774 GYE458774:GYI458774 HIA458774:HIE458774 HRW458774:HSA458774 IBS458774:IBW458774 ILO458774:ILS458774 IVK458774:IVO458774 JFG458774:JFK458774 JPC458774:JPG458774 JYY458774:JZC458774 KIU458774:KIY458774 KSQ458774:KSU458774 LCM458774:LCQ458774 LMI458774:LMM458774 LWE458774:LWI458774 MGA458774:MGE458774 MPW458774:MQA458774 MZS458774:MZW458774 NJO458774:NJS458774 NTK458774:NTO458774 ODG458774:ODK458774 ONC458774:ONG458774 OWY458774:OXC458774 PGU458774:PGY458774 PQQ458774:PQU458774 QAM458774:QAQ458774 QKI458774:QKM458774 QUE458774:QUI458774 REA458774:REE458774 RNW458774:ROA458774 RXS458774:RXW458774 SHO458774:SHS458774 SRK458774:SRO458774 TBG458774:TBK458774 TLC458774:TLG458774 TUY458774:TVC458774 UEU458774:UEY458774 UOQ458774:UOU458774 UYM458774:UYQ458774 VII458774:VIM458774 VSE458774:VSI458774 WCA458774:WCE458774 WLW458774:WMA458774 WVS458774:WVW458774 I524310:O524310 JG524310:JK524310 TC524310:TG524310 ACY524310:ADC524310 AMU524310:AMY524310 AWQ524310:AWU524310 BGM524310:BGQ524310 BQI524310:BQM524310 CAE524310:CAI524310 CKA524310:CKE524310 CTW524310:CUA524310 DDS524310:DDW524310 DNO524310:DNS524310 DXK524310:DXO524310 EHG524310:EHK524310 ERC524310:ERG524310 FAY524310:FBC524310 FKU524310:FKY524310 FUQ524310:FUU524310 GEM524310:GEQ524310 GOI524310:GOM524310 GYE524310:GYI524310 HIA524310:HIE524310 HRW524310:HSA524310 IBS524310:IBW524310 ILO524310:ILS524310 IVK524310:IVO524310 JFG524310:JFK524310 JPC524310:JPG524310 JYY524310:JZC524310 KIU524310:KIY524310 KSQ524310:KSU524310 LCM524310:LCQ524310 LMI524310:LMM524310 LWE524310:LWI524310 MGA524310:MGE524310 MPW524310:MQA524310 MZS524310:MZW524310 NJO524310:NJS524310 NTK524310:NTO524310 ODG524310:ODK524310 ONC524310:ONG524310 OWY524310:OXC524310 PGU524310:PGY524310 PQQ524310:PQU524310 QAM524310:QAQ524310 QKI524310:QKM524310 QUE524310:QUI524310 REA524310:REE524310 RNW524310:ROA524310 RXS524310:RXW524310 SHO524310:SHS524310 SRK524310:SRO524310 TBG524310:TBK524310 TLC524310:TLG524310 TUY524310:TVC524310 UEU524310:UEY524310 UOQ524310:UOU524310 UYM524310:UYQ524310 VII524310:VIM524310 VSE524310:VSI524310 WCA524310:WCE524310 WLW524310:WMA524310 WVS524310:WVW524310 I589846:O589846 JG589846:JK589846 TC589846:TG589846 ACY589846:ADC589846 AMU589846:AMY589846 AWQ589846:AWU589846 BGM589846:BGQ589846 BQI589846:BQM589846 CAE589846:CAI589846 CKA589846:CKE589846 CTW589846:CUA589846 DDS589846:DDW589846 DNO589846:DNS589846 DXK589846:DXO589846 EHG589846:EHK589846 ERC589846:ERG589846 FAY589846:FBC589846 FKU589846:FKY589846 FUQ589846:FUU589846 GEM589846:GEQ589846 GOI589846:GOM589846 GYE589846:GYI589846 HIA589846:HIE589846 HRW589846:HSA589846 IBS589846:IBW589846 ILO589846:ILS589846 IVK589846:IVO589846 JFG589846:JFK589846 JPC589846:JPG589846 JYY589846:JZC589846 KIU589846:KIY589846 KSQ589846:KSU589846 LCM589846:LCQ589846 LMI589846:LMM589846 LWE589846:LWI589846 MGA589846:MGE589846 MPW589846:MQA589846 MZS589846:MZW589846 NJO589846:NJS589846 NTK589846:NTO589846 ODG589846:ODK589846 ONC589846:ONG589846 OWY589846:OXC589846 PGU589846:PGY589846 PQQ589846:PQU589846 QAM589846:QAQ589846 QKI589846:QKM589846 QUE589846:QUI589846 REA589846:REE589846 RNW589846:ROA589846 RXS589846:RXW589846 SHO589846:SHS589846 SRK589846:SRO589846 TBG589846:TBK589846 TLC589846:TLG589846 TUY589846:TVC589846 UEU589846:UEY589846 UOQ589846:UOU589846 UYM589846:UYQ589846 VII589846:VIM589846 VSE589846:VSI589846 WCA589846:WCE589846 WLW589846:WMA589846 WVS589846:WVW589846 I655382:O655382 JG655382:JK655382 TC655382:TG655382 ACY655382:ADC655382 AMU655382:AMY655382 AWQ655382:AWU655382 BGM655382:BGQ655382 BQI655382:BQM655382 CAE655382:CAI655382 CKA655382:CKE655382 CTW655382:CUA655382 DDS655382:DDW655382 DNO655382:DNS655382 DXK655382:DXO655382 EHG655382:EHK655382 ERC655382:ERG655382 FAY655382:FBC655382 FKU655382:FKY655382 FUQ655382:FUU655382 GEM655382:GEQ655382 GOI655382:GOM655382 GYE655382:GYI655382 HIA655382:HIE655382 HRW655382:HSA655382 IBS655382:IBW655382 ILO655382:ILS655382 IVK655382:IVO655382 JFG655382:JFK655382 JPC655382:JPG655382 JYY655382:JZC655382 KIU655382:KIY655382 KSQ655382:KSU655382 LCM655382:LCQ655382 LMI655382:LMM655382 LWE655382:LWI655382 MGA655382:MGE655382 MPW655382:MQA655382 MZS655382:MZW655382 NJO655382:NJS655382 NTK655382:NTO655382 ODG655382:ODK655382 ONC655382:ONG655382 OWY655382:OXC655382 PGU655382:PGY655382 PQQ655382:PQU655382 QAM655382:QAQ655382 QKI655382:QKM655382 QUE655382:QUI655382 REA655382:REE655382 RNW655382:ROA655382 RXS655382:RXW655382 SHO655382:SHS655382 SRK655382:SRO655382 TBG655382:TBK655382 TLC655382:TLG655382 TUY655382:TVC655382 UEU655382:UEY655382 UOQ655382:UOU655382 UYM655382:UYQ655382 VII655382:VIM655382 VSE655382:VSI655382 WCA655382:WCE655382 WLW655382:WMA655382 WVS655382:WVW655382 I720918:O720918 JG720918:JK720918 TC720918:TG720918 ACY720918:ADC720918 AMU720918:AMY720918 AWQ720918:AWU720918 BGM720918:BGQ720918 BQI720918:BQM720918 CAE720918:CAI720918 CKA720918:CKE720918 CTW720918:CUA720918 DDS720918:DDW720918 DNO720918:DNS720918 DXK720918:DXO720918 EHG720918:EHK720918 ERC720918:ERG720918 FAY720918:FBC720918 FKU720918:FKY720918 FUQ720918:FUU720918 GEM720918:GEQ720918 GOI720918:GOM720918 GYE720918:GYI720918 HIA720918:HIE720918 HRW720918:HSA720918 IBS720918:IBW720918 ILO720918:ILS720918 IVK720918:IVO720918 JFG720918:JFK720918 JPC720918:JPG720918 JYY720918:JZC720918 KIU720918:KIY720918 KSQ720918:KSU720918 LCM720918:LCQ720918 LMI720918:LMM720918 LWE720918:LWI720918 MGA720918:MGE720918 MPW720918:MQA720918 MZS720918:MZW720918 NJO720918:NJS720918 NTK720918:NTO720918 ODG720918:ODK720918 ONC720918:ONG720918 OWY720918:OXC720918 PGU720918:PGY720918 PQQ720918:PQU720918 QAM720918:QAQ720918 QKI720918:QKM720918 QUE720918:QUI720918 REA720918:REE720918 RNW720918:ROA720918 RXS720918:RXW720918 SHO720918:SHS720918 SRK720918:SRO720918 TBG720918:TBK720918 TLC720918:TLG720918 TUY720918:TVC720918 UEU720918:UEY720918 UOQ720918:UOU720918 UYM720918:UYQ720918 VII720918:VIM720918 VSE720918:VSI720918 WCA720918:WCE720918 WLW720918:WMA720918 WVS720918:WVW720918 I786454:O786454 JG786454:JK786454 TC786454:TG786454 ACY786454:ADC786454 AMU786454:AMY786454 AWQ786454:AWU786454 BGM786454:BGQ786454 BQI786454:BQM786454 CAE786454:CAI786454 CKA786454:CKE786454 CTW786454:CUA786454 DDS786454:DDW786454 DNO786454:DNS786454 DXK786454:DXO786454 EHG786454:EHK786454 ERC786454:ERG786454 FAY786454:FBC786454 FKU786454:FKY786454 FUQ786454:FUU786454 GEM786454:GEQ786454 GOI786454:GOM786454 GYE786454:GYI786454 HIA786454:HIE786454 HRW786454:HSA786454 IBS786454:IBW786454 ILO786454:ILS786454 IVK786454:IVO786454 JFG786454:JFK786454 JPC786454:JPG786454 JYY786454:JZC786454 KIU786454:KIY786454 KSQ786454:KSU786454 LCM786454:LCQ786454 LMI786454:LMM786454 LWE786454:LWI786454 MGA786454:MGE786454 MPW786454:MQA786454 MZS786454:MZW786454 NJO786454:NJS786454 NTK786454:NTO786454 ODG786454:ODK786454 ONC786454:ONG786454 OWY786454:OXC786454 PGU786454:PGY786454 PQQ786454:PQU786454 QAM786454:QAQ786454 QKI786454:QKM786454 QUE786454:QUI786454 REA786454:REE786454 RNW786454:ROA786454 RXS786454:RXW786454 SHO786454:SHS786454 SRK786454:SRO786454 TBG786454:TBK786454 TLC786454:TLG786454 TUY786454:TVC786454 UEU786454:UEY786454 UOQ786454:UOU786454 UYM786454:UYQ786454 VII786454:VIM786454 VSE786454:VSI786454 WCA786454:WCE786454 WLW786454:WMA786454 WVS786454:WVW786454 I851990:O851990 JG851990:JK851990 TC851990:TG851990 ACY851990:ADC851990 AMU851990:AMY851990 AWQ851990:AWU851990 BGM851990:BGQ851990 BQI851990:BQM851990 CAE851990:CAI851990 CKA851990:CKE851990 CTW851990:CUA851990 DDS851990:DDW851990 DNO851990:DNS851990 DXK851990:DXO851990 EHG851990:EHK851990 ERC851990:ERG851990 FAY851990:FBC851990 FKU851990:FKY851990 FUQ851990:FUU851990 GEM851990:GEQ851990 GOI851990:GOM851990 GYE851990:GYI851990 HIA851990:HIE851990 HRW851990:HSA851990 IBS851990:IBW851990 ILO851990:ILS851990 IVK851990:IVO851990 JFG851990:JFK851990 JPC851990:JPG851990 JYY851990:JZC851990 KIU851990:KIY851990 KSQ851990:KSU851990 LCM851990:LCQ851990 LMI851990:LMM851990 LWE851990:LWI851990 MGA851990:MGE851990 MPW851990:MQA851990 MZS851990:MZW851990 NJO851990:NJS851990 NTK851990:NTO851990 ODG851990:ODK851990 ONC851990:ONG851990 OWY851990:OXC851990 PGU851990:PGY851990 PQQ851990:PQU851990 QAM851990:QAQ851990 QKI851990:QKM851990 QUE851990:QUI851990 REA851990:REE851990 RNW851990:ROA851990 RXS851990:RXW851990 SHO851990:SHS851990 SRK851990:SRO851990 TBG851990:TBK851990 TLC851990:TLG851990 TUY851990:TVC851990 UEU851990:UEY851990 UOQ851990:UOU851990 UYM851990:UYQ851990 VII851990:VIM851990 VSE851990:VSI851990 WCA851990:WCE851990 WLW851990:WMA851990 WVS851990:WVW851990 I917526:O917526 JG917526:JK917526 TC917526:TG917526 ACY917526:ADC917526 AMU917526:AMY917526 AWQ917526:AWU917526 BGM917526:BGQ917526 BQI917526:BQM917526 CAE917526:CAI917526 CKA917526:CKE917526 CTW917526:CUA917526 DDS917526:DDW917526 DNO917526:DNS917526 DXK917526:DXO917526 EHG917526:EHK917526 ERC917526:ERG917526 FAY917526:FBC917526 FKU917526:FKY917526 FUQ917526:FUU917526 GEM917526:GEQ917526 GOI917526:GOM917526 GYE917526:GYI917526 HIA917526:HIE917526 HRW917526:HSA917526 IBS917526:IBW917526 ILO917526:ILS917526 IVK917526:IVO917526 JFG917526:JFK917526 JPC917526:JPG917526 JYY917526:JZC917526 KIU917526:KIY917526 KSQ917526:KSU917526 LCM917526:LCQ917526 LMI917526:LMM917526 LWE917526:LWI917526 MGA917526:MGE917526 MPW917526:MQA917526 MZS917526:MZW917526 NJO917526:NJS917526 NTK917526:NTO917526 ODG917526:ODK917526 ONC917526:ONG917526 OWY917526:OXC917526 PGU917526:PGY917526 PQQ917526:PQU917526 QAM917526:QAQ917526 QKI917526:QKM917526 QUE917526:QUI917526 REA917526:REE917526 RNW917526:ROA917526 RXS917526:RXW917526 SHO917526:SHS917526 SRK917526:SRO917526 TBG917526:TBK917526 TLC917526:TLG917526 TUY917526:TVC917526 UEU917526:UEY917526 UOQ917526:UOU917526 UYM917526:UYQ917526 VII917526:VIM917526 VSE917526:VSI917526 WCA917526:WCE917526 WLW917526:WMA917526 WVS917526:WVW917526 I983062:O983062 JG983062:JK983062 TC983062:TG983062 ACY983062:ADC983062 AMU983062:AMY983062 AWQ983062:AWU983062 BGM983062:BGQ983062 BQI983062:BQM983062 CAE983062:CAI983062 CKA983062:CKE983062 CTW983062:CUA983062 DDS983062:DDW983062 DNO983062:DNS983062 DXK983062:DXO983062 EHG983062:EHK983062 ERC983062:ERG983062 FAY983062:FBC983062 FKU983062:FKY983062 FUQ983062:FUU983062 GEM983062:GEQ983062 GOI983062:GOM983062 GYE983062:GYI983062 HIA983062:HIE983062 HRW983062:HSA983062 IBS983062:IBW983062 ILO983062:ILS983062 IVK983062:IVO983062 JFG983062:JFK983062 JPC983062:JPG983062 JYY983062:JZC983062 KIU983062:KIY983062 KSQ983062:KSU983062 LCM983062:LCQ983062 LMI983062:LMM983062 LWE983062:LWI983062 MGA983062:MGE983062 MPW983062:MQA983062 MZS983062:MZW983062 NJO983062:NJS983062 NTK983062:NTO983062 ODG983062:ODK983062 ONC983062:ONG983062 OWY983062:OXC983062 PGU983062:PGY983062 PQQ983062:PQU983062 QAM983062:QAQ983062 QKI983062:QKM983062 QUE983062:QUI983062 REA983062:REE983062 RNW983062:ROA983062 RXS983062:RXW983062 SHO983062:SHS983062 SRK983062:SRO983062 TBG983062:TBK983062 TLC983062:TLG983062 TUY983062:TVC983062 UEU983062:UEY983062 UOQ983062:UOU983062 UYM983062:UYQ983062 VII983062:VIM983062 VSE983062:VSI983062 WCA983062:WCE983062 WLW983062:WMA983062 WVS983062:WVW983062 I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I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I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I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I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I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I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I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I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I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I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I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I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I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I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5:O25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xr:uid="{186B43CC-2E93-4518-8EB3-A0F3F3CFE4E1}">
      <formula1>probab</formula1>
    </dataValidation>
    <dataValidation type="list" allowBlank="1" showInputMessage="1" showErrorMessage="1" sqref="AE65556:AI65562 KA65556:KE65562 TW65556:UA65562 ADS65556:ADW65562 ANO65556:ANS65562 AXK65556:AXO65562 BHG65556:BHK65562 BRC65556:BRG65562 CAY65556:CBC65562 CKU65556:CKY65562 CUQ65556:CUU65562 DEM65556:DEQ65562 DOI65556:DOM65562 DYE65556:DYI65562 EIA65556:EIE65562 ERW65556:ESA65562 FBS65556:FBW65562 FLO65556:FLS65562 FVK65556:FVO65562 GFG65556:GFK65562 GPC65556:GPG65562 GYY65556:GZC65562 HIU65556:HIY65562 HSQ65556:HSU65562 ICM65556:ICQ65562 IMI65556:IMM65562 IWE65556:IWI65562 JGA65556:JGE65562 JPW65556:JQA65562 JZS65556:JZW65562 KJO65556:KJS65562 KTK65556:KTO65562 LDG65556:LDK65562 LNC65556:LNG65562 LWY65556:LXC65562 MGU65556:MGY65562 MQQ65556:MQU65562 NAM65556:NAQ65562 NKI65556:NKM65562 NUE65556:NUI65562 OEA65556:OEE65562 ONW65556:OOA65562 OXS65556:OXW65562 PHO65556:PHS65562 PRK65556:PRO65562 QBG65556:QBK65562 QLC65556:QLG65562 QUY65556:QVC65562 REU65556:REY65562 ROQ65556:ROU65562 RYM65556:RYQ65562 SII65556:SIM65562 SSE65556:SSI65562 TCA65556:TCE65562 TLW65556:TMA65562 TVS65556:TVW65562 UFO65556:UFS65562 UPK65556:UPO65562 UZG65556:UZK65562 VJC65556:VJG65562 VSY65556:VTC65562 WCU65556:WCY65562 WMQ65556:WMU65562 WWM65556:WWQ65562 AE131092:AI131098 KA131092:KE131098 TW131092:UA131098 ADS131092:ADW131098 ANO131092:ANS131098 AXK131092:AXO131098 BHG131092:BHK131098 BRC131092:BRG131098 CAY131092:CBC131098 CKU131092:CKY131098 CUQ131092:CUU131098 DEM131092:DEQ131098 DOI131092:DOM131098 DYE131092:DYI131098 EIA131092:EIE131098 ERW131092:ESA131098 FBS131092:FBW131098 FLO131092:FLS131098 FVK131092:FVO131098 GFG131092:GFK131098 GPC131092:GPG131098 GYY131092:GZC131098 HIU131092:HIY131098 HSQ131092:HSU131098 ICM131092:ICQ131098 IMI131092:IMM131098 IWE131092:IWI131098 JGA131092:JGE131098 JPW131092:JQA131098 JZS131092:JZW131098 KJO131092:KJS131098 KTK131092:KTO131098 LDG131092:LDK131098 LNC131092:LNG131098 LWY131092:LXC131098 MGU131092:MGY131098 MQQ131092:MQU131098 NAM131092:NAQ131098 NKI131092:NKM131098 NUE131092:NUI131098 OEA131092:OEE131098 ONW131092:OOA131098 OXS131092:OXW131098 PHO131092:PHS131098 PRK131092:PRO131098 QBG131092:QBK131098 QLC131092:QLG131098 QUY131092:QVC131098 REU131092:REY131098 ROQ131092:ROU131098 RYM131092:RYQ131098 SII131092:SIM131098 SSE131092:SSI131098 TCA131092:TCE131098 TLW131092:TMA131098 TVS131092:TVW131098 UFO131092:UFS131098 UPK131092:UPO131098 UZG131092:UZK131098 VJC131092:VJG131098 VSY131092:VTC131098 WCU131092:WCY131098 WMQ131092:WMU131098 WWM131092:WWQ131098 AE196628:AI196634 KA196628:KE196634 TW196628:UA196634 ADS196628:ADW196634 ANO196628:ANS196634 AXK196628:AXO196634 BHG196628:BHK196634 BRC196628:BRG196634 CAY196628:CBC196634 CKU196628:CKY196634 CUQ196628:CUU196634 DEM196628:DEQ196634 DOI196628:DOM196634 DYE196628:DYI196634 EIA196628:EIE196634 ERW196628:ESA196634 FBS196628:FBW196634 FLO196628:FLS196634 FVK196628:FVO196634 GFG196628:GFK196634 GPC196628:GPG196634 GYY196628:GZC196634 HIU196628:HIY196634 HSQ196628:HSU196634 ICM196628:ICQ196634 IMI196628:IMM196634 IWE196628:IWI196634 JGA196628:JGE196634 JPW196628:JQA196634 JZS196628:JZW196634 KJO196628:KJS196634 KTK196628:KTO196634 LDG196628:LDK196634 LNC196628:LNG196634 LWY196628:LXC196634 MGU196628:MGY196634 MQQ196628:MQU196634 NAM196628:NAQ196634 NKI196628:NKM196634 NUE196628:NUI196634 OEA196628:OEE196634 ONW196628:OOA196634 OXS196628:OXW196634 PHO196628:PHS196634 PRK196628:PRO196634 QBG196628:QBK196634 QLC196628:QLG196634 QUY196628:QVC196634 REU196628:REY196634 ROQ196628:ROU196634 RYM196628:RYQ196634 SII196628:SIM196634 SSE196628:SSI196634 TCA196628:TCE196634 TLW196628:TMA196634 TVS196628:TVW196634 UFO196628:UFS196634 UPK196628:UPO196634 UZG196628:UZK196634 VJC196628:VJG196634 VSY196628:VTC196634 WCU196628:WCY196634 WMQ196628:WMU196634 WWM196628:WWQ196634 AE262164:AI262170 KA262164:KE262170 TW262164:UA262170 ADS262164:ADW262170 ANO262164:ANS262170 AXK262164:AXO262170 BHG262164:BHK262170 BRC262164:BRG262170 CAY262164:CBC262170 CKU262164:CKY262170 CUQ262164:CUU262170 DEM262164:DEQ262170 DOI262164:DOM262170 DYE262164:DYI262170 EIA262164:EIE262170 ERW262164:ESA262170 FBS262164:FBW262170 FLO262164:FLS262170 FVK262164:FVO262170 GFG262164:GFK262170 GPC262164:GPG262170 GYY262164:GZC262170 HIU262164:HIY262170 HSQ262164:HSU262170 ICM262164:ICQ262170 IMI262164:IMM262170 IWE262164:IWI262170 JGA262164:JGE262170 JPW262164:JQA262170 JZS262164:JZW262170 KJO262164:KJS262170 KTK262164:KTO262170 LDG262164:LDK262170 LNC262164:LNG262170 LWY262164:LXC262170 MGU262164:MGY262170 MQQ262164:MQU262170 NAM262164:NAQ262170 NKI262164:NKM262170 NUE262164:NUI262170 OEA262164:OEE262170 ONW262164:OOA262170 OXS262164:OXW262170 PHO262164:PHS262170 PRK262164:PRO262170 QBG262164:QBK262170 QLC262164:QLG262170 QUY262164:QVC262170 REU262164:REY262170 ROQ262164:ROU262170 RYM262164:RYQ262170 SII262164:SIM262170 SSE262164:SSI262170 TCA262164:TCE262170 TLW262164:TMA262170 TVS262164:TVW262170 UFO262164:UFS262170 UPK262164:UPO262170 UZG262164:UZK262170 VJC262164:VJG262170 VSY262164:VTC262170 WCU262164:WCY262170 WMQ262164:WMU262170 WWM262164:WWQ262170 AE327700:AI327706 KA327700:KE327706 TW327700:UA327706 ADS327700:ADW327706 ANO327700:ANS327706 AXK327700:AXO327706 BHG327700:BHK327706 BRC327700:BRG327706 CAY327700:CBC327706 CKU327700:CKY327706 CUQ327700:CUU327706 DEM327700:DEQ327706 DOI327700:DOM327706 DYE327700:DYI327706 EIA327700:EIE327706 ERW327700:ESA327706 FBS327700:FBW327706 FLO327700:FLS327706 FVK327700:FVO327706 GFG327700:GFK327706 GPC327700:GPG327706 GYY327700:GZC327706 HIU327700:HIY327706 HSQ327700:HSU327706 ICM327700:ICQ327706 IMI327700:IMM327706 IWE327700:IWI327706 JGA327700:JGE327706 JPW327700:JQA327706 JZS327700:JZW327706 KJO327700:KJS327706 KTK327700:KTO327706 LDG327700:LDK327706 LNC327700:LNG327706 LWY327700:LXC327706 MGU327700:MGY327706 MQQ327700:MQU327706 NAM327700:NAQ327706 NKI327700:NKM327706 NUE327700:NUI327706 OEA327700:OEE327706 ONW327700:OOA327706 OXS327700:OXW327706 PHO327700:PHS327706 PRK327700:PRO327706 QBG327700:QBK327706 QLC327700:QLG327706 QUY327700:QVC327706 REU327700:REY327706 ROQ327700:ROU327706 RYM327700:RYQ327706 SII327700:SIM327706 SSE327700:SSI327706 TCA327700:TCE327706 TLW327700:TMA327706 TVS327700:TVW327706 UFO327700:UFS327706 UPK327700:UPO327706 UZG327700:UZK327706 VJC327700:VJG327706 VSY327700:VTC327706 WCU327700:WCY327706 WMQ327700:WMU327706 WWM327700:WWQ327706 AE393236:AI393242 KA393236:KE393242 TW393236:UA393242 ADS393236:ADW393242 ANO393236:ANS393242 AXK393236:AXO393242 BHG393236:BHK393242 BRC393236:BRG393242 CAY393236:CBC393242 CKU393236:CKY393242 CUQ393236:CUU393242 DEM393236:DEQ393242 DOI393236:DOM393242 DYE393236:DYI393242 EIA393236:EIE393242 ERW393236:ESA393242 FBS393236:FBW393242 FLO393236:FLS393242 FVK393236:FVO393242 GFG393236:GFK393242 GPC393236:GPG393242 GYY393236:GZC393242 HIU393236:HIY393242 HSQ393236:HSU393242 ICM393236:ICQ393242 IMI393236:IMM393242 IWE393236:IWI393242 JGA393236:JGE393242 JPW393236:JQA393242 JZS393236:JZW393242 KJO393236:KJS393242 KTK393236:KTO393242 LDG393236:LDK393242 LNC393236:LNG393242 LWY393236:LXC393242 MGU393236:MGY393242 MQQ393236:MQU393242 NAM393236:NAQ393242 NKI393236:NKM393242 NUE393236:NUI393242 OEA393236:OEE393242 ONW393236:OOA393242 OXS393236:OXW393242 PHO393236:PHS393242 PRK393236:PRO393242 QBG393236:QBK393242 QLC393236:QLG393242 QUY393236:QVC393242 REU393236:REY393242 ROQ393236:ROU393242 RYM393236:RYQ393242 SII393236:SIM393242 SSE393236:SSI393242 TCA393236:TCE393242 TLW393236:TMA393242 TVS393236:TVW393242 UFO393236:UFS393242 UPK393236:UPO393242 UZG393236:UZK393242 VJC393236:VJG393242 VSY393236:VTC393242 WCU393236:WCY393242 WMQ393236:WMU393242 WWM393236:WWQ393242 AE458772:AI458778 KA458772:KE458778 TW458772:UA458778 ADS458772:ADW458778 ANO458772:ANS458778 AXK458772:AXO458778 BHG458772:BHK458778 BRC458772:BRG458778 CAY458772:CBC458778 CKU458772:CKY458778 CUQ458772:CUU458778 DEM458772:DEQ458778 DOI458772:DOM458778 DYE458772:DYI458778 EIA458772:EIE458778 ERW458772:ESA458778 FBS458772:FBW458778 FLO458772:FLS458778 FVK458772:FVO458778 GFG458772:GFK458778 GPC458772:GPG458778 GYY458772:GZC458778 HIU458772:HIY458778 HSQ458772:HSU458778 ICM458772:ICQ458778 IMI458772:IMM458778 IWE458772:IWI458778 JGA458772:JGE458778 JPW458772:JQA458778 JZS458772:JZW458778 KJO458772:KJS458778 KTK458772:KTO458778 LDG458772:LDK458778 LNC458772:LNG458778 LWY458772:LXC458778 MGU458772:MGY458778 MQQ458772:MQU458778 NAM458772:NAQ458778 NKI458772:NKM458778 NUE458772:NUI458778 OEA458772:OEE458778 ONW458772:OOA458778 OXS458772:OXW458778 PHO458772:PHS458778 PRK458772:PRO458778 QBG458772:QBK458778 QLC458772:QLG458778 QUY458772:QVC458778 REU458772:REY458778 ROQ458772:ROU458778 RYM458772:RYQ458778 SII458772:SIM458778 SSE458772:SSI458778 TCA458772:TCE458778 TLW458772:TMA458778 TVS458772:TVW458778 UFO458772:UFS458778 UPK458772:UPO458778 UZG458772:UZK458778 VJC458772:VJG458778 VSY458772:VTC458778 WCU458772:WCY458778 WMQ458772:WMU458778 WWM458772:WWQ458778 AE524308:AI524314 KA524308:KE524314 TW524308:UA524314 ADS524308:ADW524314 ANO524308:ANS524314 AXK524308:AXO524314 BHG524308:BHK524314 BRC524308:BRG524314 CAY524308:CBC524314 CKU524308:CKY524314 CUQ524308:CUU524314 DEM524308:DEQ524314 DOI524308:DOM524314 DYE524308:DYI524314 EIA524308:EIE524314 ERW524308:ESA524314 FBS524308:FBW524314 FLO524308:FLS524314 FVK524308:FVO524314 GFG524308:GFK524314 GPC524308:GPG524314 GYY524308:GZC524314 HIU524308:HIY524314 HSQ524308:HSU524314 ICM524308:ICQ524314 IMI524308:IMM524314 IWE524308:IWI524314 JGA524308:JGE524314 JPW524308:JQA524314 JZS524308:JZW524314 KJO524308:KJS524314 KTK524308:KTO524314 LDG524308:LDK524314 LNC524308:LNG524314 LWY524308:LXC524314 MGU524308:MGY524314 MQQ524308:MQU524314 NAM524308:NAQ524314 NKI524308:NKM524314 NUE524308:NUI524314 OEA524308:OEE524314 ONW524308:OOA524314 OXS524308:OXW524314 PHO524308:PHS524314 PRK524308:PRO524314 QBG524308:QBK524314 QLC524308:QLG524314 QUY524308:QVC524314 REU524308:REY524314 ROQ524308:ROU524314 RYM524308:RYQ524314 SII524308:SIM524314 SSE524308:SSI524314 TCA524308:TCE524314 TLW524308:TMA524314 TVS524308:TVW524314 UFO524308:UFS524314 UPK524308:UPO524314 UZG524308:UZK524314 VJC524308:VJG524314 VSY524308:VTC524314 WCU524308:WCY524314 WMQ524308:WMU524314 WWM524308:WWQ524314 AE589844:AI589850 KA589844:KE589850 TW589844:UA589850 ADS589844:ADW589850 ANO589844:ANS589850 AXK589844:AXO589850 BHG589844:BHK589850 BRC589844:BRG589850 CAY589844:CBC589850 CKU589844:CKY589850 CUQ589844:CUU589850 DEM589844:DEQ589850 DOI589844:DOM589850 DYE589844:DYI589850 EIA589844:EIE589850 ERW589844:ESA589850 FBS589844:FBW589850 FLO589844:FLS589850 FVK589844:FVO589850 GFG589844:GFK589850 GPC589844:GPG589850 GYY589844:GZC589850 HIU589844:HIY589850 HSQ589844:HSU589850 ICM589844:ICQ589850 IMI589844:IMM589850 IWE589844:IWI589850 JGA589844:JGE589850 JPW589844:JQA589850 JZS589844:JZW589850 KJO589844:KJS589850 KTK589844:KTO589850 LDG589844:LDK589850 LNC589844:LNG589850 LWY589844:LXC589850 MGU589844:MGY589850 MQQ589844:MQU589850 NAM589844:NAQ589850 NKI589844:NKM589850 NUE589844:NUI589850 OEA589844:OEE589850 ONW589844:OOA589850 OXS589844:OXW589850 PHO589844:PHS589850 PRK589844:PRO589850 QBG589844:QBK589850 QLC589844:QLG589850 QUY589844:QVC589850 REU589844:REY589850 ROQ589844:ROU589850 RYM589844:RYQ589850 SII589844:SIM589850 SSE589844:SSI589850 TCA589844:TCE589850 TLW589844:TMA589850 TVS589844:TVW589850 UFO589844:UFS589850 UPK589844:UPO589850 UZG589844:UZK589850 VJC589844:VJG589850 VSY589844:VTC589850 WCU589844:WCY589850 WMQ589844:WMU589850 WWM589844:WWQ589850 AE655380:AI655386 KA655380:KE655386 TW655380:UA655386 ADS655380:ADW655386 ANO655380:ANS655386 AXK655380:AXO655386 BHG655380:BHK655386 BRC655380:BRG655386 CAY655380:CBC655386 CKU655380:CKY655386 CUQ655380:CUU655386 DEM655380:DEQ655386 DOI655380:DOM655386 DYE655380:DYI655386 EIA655380:EIE655386 ERW655380:ESA655386 FBS655380:FBW655386 FLO655380:FLS655386 FVK655380:FVO655386 GFG655380:GFK655386 GPC655380:GPG655386 GYY655380:GZC655386 HIU655380:HIY655386 HSQ655380:HSU655386 ICM655380:ICQ655386 IMI655380:IMM655386 IWE655380:IWI655386 JGA655380:JGE655386 JPW655380:JQA655386 JZS655380:JZW655386 KJO655380:KJS655386 KTK655380:KTO655386 LDG655380:LDK655386 LNC655380:LNG655386 LWY655380:LXC655386 MGU655380:MGY655386 MQQ655380:MQU655386 NAM655380:NAQ655386 NKI655380:NKM655386 NUE655380:NUI655386 OEA655380:OEE655386 ONW655380:OOA655386 OXS655380:OXW655386 PHO655380:PHS655386 PRK655380:PRO655386 QBG655380:QBK655386 QLC655380:QLG655386 QUY655380:QVC655386 REU655380:REY655386 ROQ655380:ROU655386 RYM655380:RYQ655386 SII655380:SIM655386 SSE655380:SSI655386 TCA655380:TCE655386 TLW655380:TMA655386 TVS655380:TVW655386 UFO655380:UFS655386 UPK655380:UPO655386 UZG655380:UZK655386 VJC655380:VJG655386 VSY655380:VTC655386 WCU655380:WCY655386 WMQ655380:WMU655386 WWM655380:WWQ655386 AE720916:AI720922 KA720916:KE720922 TW720916:UA720922 ADS720916:ADW720922 ANO720916:ANS720922 AXK720916:AXO720922 BHG720916:BHK720922 BRC720916:BRG720922 CAY720916:CBC720922 CKU720916:CKY720922 CUQ720916:CUU720922 DEM720916:DEQ720922 DOI720916:DOM720922 DYE720916:DYI720922 EIA720916:EIE720922 ERW720916:ESA720922 FBS720916:FBW720922 FLO720916:FLS720922 FVK720916:FVO720922 GFG720916:GFK720922 GPC720916:GPG720922 GYY720916:GZC720922 HIU720916:HIY720922 HSQ720916:HSU720922 ICM720916:ICQ720922 IMI720916:IMM720922 IWE720916:IWI720922 JGA720916:JGE720922 JPW720916:JQA720922 JZS720916:JZW720922 KJO720916:KJS720922 KTK720916:KTO720922 LDG720916:LDK720922 LNC720916:LNG720922 LWY720916:LXC720922 MGU720916:MGY720922 MQQ720916:MQU720922 NAM720916:NAQ720922 NKI720916:NKM720922 NUE720916:NUI720922 OEA720916:OEE720922 ONW720916:OOA720922 OXS720916:OXW720922 PHO720916:PHS720922 PRK720916:PRO720922 QBG720916:QBK720922 QLC720916:QLG720922 QUY720916:QVC720922 REU720916:REY720922 ROQ720916:ROU720922 RYM720916:RYQ720922 SII720916:SIM720922 SSE720916:SSI720922 TCA720916:TCE720922 TLW720916:TMA720922 TVS720916:TVW720922 UFO720916:UFS720922 UPK720916:UPO720922 UZG720916:UZK720922 VJC720916:VJG720922 VSY720916:VTC720922 WCU720916:WCY720922 WMQ720916:WMU720922 WWM720916:WWQ720922 AE786452:AI786458 KA786452:KE786458 TW786452:UA786458 ADS786452:ADW786458 ANO786452:ANS786458 AXK786452:AXO786458 BHG786452:BHK786458 BRC786452:BRG786458 CAY786452:CBC786458 CKU786452:CKY786458 CUQ786452:CUU786458 DEM786452:DEQ786458 DOI786452:DOM786458 DYE786452:DYI786458 EIA786452:EIE786458 ERW786452:ESA786458 FBS786452:FBW786458 FLO786452:FLS786458 FVK786452:FVO786458 GFG786452:GFK786458 GPC786452:GPG786458 GYY786452:GZC786458 HIU786452:HIY786458 HSQ786452:HSU786458 ICM786452:ICQ786458 IMI786452:IMM786458 IWE786452:IWI786458 JGA786452:JGE786458 JPW786452:JQA786458 JZS786452:JZW786458 KJO786452:KJS786458 KTK786452:KTO786458 LDG786452:LDK786458 LNC786452:LNG786458 LWY786452:LXC786458 MGU786452:MGY786458 MQQ786452:MQU786458 NAM786452:NAQ786458 NKI786452:NKM786458 NUE786452:NUI786458 OEA786452:OEE786458 ONW786452:OOA786458 OXS786452:OXW786458 PHO786452:PHS786458 PRK786452:PRO786458 QBG786452:QBK786458 QLC786452:QLG786458 QUY786452:QVC786458 REU786452:REY786458 ROQ786452:ROU786458 RYM786452:RYQ786458 SII786452:SIM786458 SSE786452:SSI786458 TCA786452:TCE786458 TLW786452:TMA786458 TVS786452:TVW786458 UFO786452:UFS786458 UPK786452:UPO786458 UZG786452:UZK786458 VJC786452:VJG786458 VSY786452:VTC786458 WCU786452:WCY786458 WMQ786452:WMU786458 WWM786452:WWQ786458 AE851988:AI851994 KA851988:KE851994 TW851988:UA851994 ADS851988:ADW851994 ANO851988:ANS851994 AXK851988:AXO851994 BHG851988:BHK851994 BRC851988:BRG851994 CAY851988:CBC851994 CKU851988:CKY851994 CUQ851988:CUU851994 DEM851988:DEQ851994 DOI851988:DOM851994 DYE851988:DYI851994 EIA851988:EIE851994 ERW851988:ESA851994 FBS851988:FBW851994 FLO851988:FLS851994 FVK851988:FVO851994 GFG851988:GFK851994 GPC851988:GPG851994 GYY851988:GZC851994 HIU851988:HIY851994 HSQ851988:HSU851994 ICM851988:ICQ851994 IMI851988:IMM851994 IWE851988:IWI851994 JGA851988:JGE851994 JPW851988:JQA851994 JZS851988:JZW851994 KJO851988:KJS851994 KTK851988:KTO851994 LDG851988:LDK851994 LNC851988:LNG851994 LWY851988:LXC851994 MGU851988:MGY851994 MQQ851988:MQU851994 NAM851988:NAQ851994 NKI851988:NKM851994 NUE851988:NUI851994 OEA851988:OEE851994 ONW851988:OOA851994 OXS851988:OXW851994 PHO851988:PHS851994 PRK851988:PRO851994 QBG851988:QBK851994 QLC851988:QLG851994 QUY851988:QVC851994 REU851988:REY851994 ROQ851988:ROU851994 RYM851988:RYQ851994 SII851988:SIM851994 SSE851988:SSI851994 TCA851988:TCE851994 TLW851988:TMA851994 TVS851988:TVW851994 UFO851988:UFS851994 UPK851988:UPO851994 UZG851988:UZK851994 VJC851988:VJG851994 VSY851988:VTC851994 WCU851988:WCY851994 WMQ851988:WMU851994 WWM851988:WWQ851994 AE917524:AI917530 KA917524:KE917530 TW917524:UA917530 ADS917524:ADW917530 ANO917524:ANS917530 AXK917524:AXO917530 BHG917524:BHK917530 BRC917524:BRG917530 CAY917524:CBC917530 CKU917524:CKY917530 CUQ917524:CUU917530 DEM917524:DEQ917530 DOI917524:DOM917530 DYE917524:DYI917530 EIA917524:EIE917530 ERW917524:ESA917530 FBS917524:FBW917530 FLO917524:FLS917530 FVK917524:FVO917530 GFG917524:GFK917530 GPC917524:GPG917530 GYY917524:GZC917530 HIU917524:HIY917530 HSQ917524:HSU917530 ICM917524:ICQ917530 IMI917524:IMM917530 IWE917524:IWI917530 JGA917524:JGE917530 JPW917524:JQA917530 JZS917524:JZW917530 KJO917524:KJS917530 KTK917524:KTO917530 LDG917524:LDK917530 LNC917524:LNG917530 LWY917524:LXC917530 MGU917524:MGY917530 MQQ917524:MQU917530 NAM917524:NAQ917530 NKI917524:NKM917530 NUE917524:NUI917530 OEA917524:OEE917530 ONW917524:OOA917530 OXS917524:OXW917530 PHO917524:PHS917530 PRK917524:PRO917530 QBG917524:QBK917530 QLC917524:QLG917530 QUY917524:QVC917530 REU917524:REY917530 ROQ917524:ROU917530 RYM917524:RYQ917530 SII917524:SIM917530 SSE917524:SSI917530 TCA917524:TCE917530 TLW917524:TMA917530 TVS917524:TVW917530 UFO917524:UFS917530 UPK917524:UPO917530 UZG917524:UZK917530 VJC917524:VJG917530 VSY917524:VTC917530 WCU917524:WCY917530 WMQ917524:WMU917530 WWM917524:WWQ917530 AE983060:AI983066 KA983060:KE983066 TW983060:UA983066 ADS983060:ADW983066 ANO983060:ANS983066 AXK983060:AXO983066 BHG983060:BHK983066 BRC983060:BRG983066 CAY983060:CBC983066 CKU983060:CKY983066 CUQ983060:CUU983066 DEM983060:DEQ983066 DOI983060:DOM983066 DYE983060:DYI983066 EIA983060:EIE983066 ERW983060:ESA983066 FBS983060:FBW983066 FLO983060:FLS983066 FVK983060:FVO983066 GFG983060:GFK983066 GPC983060:GPG983066 GYY983060:GZC983066 HIU983060:HIY983066 HSQ983060:HSU983066 ICM983060:ICQ983066 IMI983060:IMM983066 IWE983060:IWI983066 JGA983060:JGE983066 JPW983060:JQA983066 JZS983060:JZW983066 KJO983060:KJS983066 KTK983060:KTO983066 LDG983060:LDK983066 LNC983060:LNG983066 LWY983060:LXC983066 MGU983060:MGY983066 MQQ983060:MQU983066 NAM983060:NAQ983066 NKI983060:NKM983066 NUE983060:NUI983066 OEA983060:OEE983066 ONW983060:OOA983066 OXS983060:OXW983066 PHO983060:PHS983066 PRK983060:PRO983066 QBG983060:QBK983066 QLC983060:QLG983066 QUY983060:QVC983066 REU983060:REY983066 ROQ983060:ROU983066 RYM983060:RYQ983066 SII983060:SIM983066 SSE983060:SSI983066 TCA983060:TCE983066 TLW983060:TMA983066 TVS983060:TVW983066 UFO983060:UFS983066 UPK983060:UPO983066 UZG983060:UZK983066 VJC983060:VJG983066 VSY983060:VTC983066 WCU983060:WCY983066 WMQ983060:WMU983066 WWM983060:WWQ983066 WWM21:WWQ25 WMQ21:WMU25 WCU21:WCY25 VSY21:VTC25 VJC21:VJG25 UZG21:UZK25 UPK21:UPO25 UFO21:UFS25 TVS21:TVW25 TLW21:TMA25 TCA21:TCE25 SSE21:SSI25 SII21:SIM25 RYM21:RYQ25 ROQ21:ROU25 REU21:REY25 QUY21:QVC25 QLC21:QLG25 QBG21:QBK25 PRK21:PRO25 PHO21:PHS25 OXS21:OXW25 ONW21:OOA25 OEA21:OEE25 NUE21:NUI25 NKI21:NKM25 NAM21:NAQ25 MQQ21:MQU25 MGU21:MGY25 LWY21:LXC25 LNC21:LNG25 LDG21:LDK25 KTK21:KTO25 KJO21:KJS25 JZS21:JZW25 JPW21:JQA25 JGA21:JGE25 IWE21:IWI25 IMI21:IMM25 ICM21:ICQ25 HSQ21:HSU25 HIU21:HIY25 GYY21:GZC25 GPC21:GPG25 GFG21:GFK25 FVK21:FVO25 FLO21:FLS25 FBS21:FBW25 ERW21:ESA25 EIA21:EIE25 DYE21:DYI25 DOI21:DOM25 DEM21:DEQ25 CUQ21:CUU25 CKU21:CKY25 CAY21:CBC25 BRC21:BRG25 BHG21:BHK25 AXK21:AXO25 ANO21:ANS25 ADS21:ADW25 TW21:UA25 KA21:KE25 AE21:AI25" xr:uid="{DE991509-270B-4F14-BD63-53D672D34DCB}">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55:AI65555 KA65555:KE65555 TW65555:UA65555 ADS65555:ADW65555 ANO65555:ANS65555 AXK65555:AXO65555 BHG65555:BHK65555 BRC65555:BRG65555 CAY65555:CBC65555 CKU65555:CKY65555 CUQ65555:CUU65555 DEM65555:DEQ65555 DOI65555:DOM65555 DYE65555:DYI65555 EIA65555:EIE65555 ERW65555:ESA65555 FBS65555:FBW65555 FLO65555:FLS65555 FVK65555:FVO65555 GFG65555:GFK65555 GPC65555:GPG65555 GYY65555:GZC65555 HIU65555:HIY65555 HSQ65555:HSU65555 ICM65555:ICQ65555 IMI65555:IMM65555 IWE65555:IWI65555 JGA65555:JGE65555 JPW65555:JQA65555 JZS65555:JZW65555 KJO65555:KJS65555 KTK65555:KTO65555 LDG65555:LDK65555 LNC65555:LNG65555 LWY65555:LXC65555 MGU65555:MGY65555 MQQ65555:MQU65555 NAM65555:NAQ65555 NKI65555:NKM65555 NUE65555:NUI65555 OEA65555:OEE65555 ONW65555:OOA65555 OXS65555:OXW65555 PHO65555:PHS65555 PRK65555:PRO65555 QBG65555:QBK65555 QLC65555:QLG65555 QUY65555:QVC65555 REU65555:REY65555 ROQ65555:ROU65555 RYM65555:RYQ65555 SII65555:SIM65555 SSE65555:SSI65555 TCA65555:TCE65555 TLW65555:TMA65555 TVS65555:TVW65555 UFO65555:UFS65555 UPK65555:UPO65555 UZG65555:UZK65555 VJC65555:VJG65555 VSY65555:VTC65555 WCU65555:WCY65555 WMQ65555:WMU65555 WWM65555:WWQ65555 AE131091:AI131091 KA131091:KE131091 TW131091:UA131091 ADS131091:ADW131091 ANO131091:ANS131091 AXK131091:AXO131091 BHG131091:BHK131091 BRC131091:BRG131091 CAY131091:CBC131091 CKU131091:CKY131091 CUQ131091:CUU131091 DEM131091:DEQ131091 DOI131091:DOM131091 DYE131091:DYI131091 EIA131091:EIE131091 ERW131091:ESA131091 FBS131091:FBW131091 FLO131091:FLS131091 FVK131091:FVO131091 GFG131091:GFK131091 GPC131091:GPG131091 GYY131091:GZC131091 HIU131091:HIY131091 HSQ131091:HSU131091 ICM131091:ICQ131091 IMI131091:IMM131091 IWE131091:IWI131091 JGA131091:JGE131091 JPW131091:JQA131091 JZS131091:JZW131091 KJO131091:KJS131091 KTK131091:KTO131091 LDG131091:LDK131091 LNC131091:LNG131091 LWY131091:LXC131091 MGU131091:MGY131091 MQQ131091:MQU131091 NAM131091:NAQ131091 NKI131091:NKM131091 NUE131091:NUI131091 OEA131091:OEE131091 ONW131091:OOA131091 OXS131091:OXW131091 PHO131091:PHS131091 PRK131091:PRO131091 QBG131091:QBK131091 QLC131091:QLG131091 QUY131091:QVC131091 REU131091:REY131091 ROQ131091:ROU131091 RYM131091:RYQ131091 SII131091:SIM131091 SSE131091:SSI131091 TCA131091:TCE131091 TLW131091:TMA131091 TVS131091:TVW131091 UFO131091:UFS131091 UPK131091:UPO131091 UZG131091:UZK131091 VJC131091:VJG131091 VSY131091:VTC131091 WCU131091:WCY131091 WMQ131091:WMU131091 WWM131091:WWQ131091 AE196627:AI196627 KA196627:KE196627 TW196627:UA196627 ADS196627:ADW196627 ANO196627:ANS196627 AXK196627:AXO196627 BHG196627:BHK196627 BRC196627:BRG196627 CAY196627:CBC196627 CKU196627:CKY196627 CUQ196627:CUU196627 DEM196627:DEQ196627 DOI196627:DOM196627 DYE196627:DYI196627 EIA196627:EIE196627 ERW196627:ESA196627 FBS196627:FBW196627 FLO196627:FLS196627 FVK196627:FVO196627 GFG196627:GFK196627 GPC196627:GPG196627 GYY196627:GZC196627 HIU196627:HIY196627 HSQ196627:HSU196627 ICM196627:ICQ196627 IMI196627:IMM196627 IWE196627:IWI196627 JGA196627:JGE196627 JPW196627:JQA196627 JZS196627:JZW196627 KJO196627:KJS196627 KTK196627:KTO196627 LDG196627:LDK196627 LNC196627:LNG196627 LWY196627:LXC196627 MGU196627:MGY196627 MQQ196627:MQU196627 NAM196627:NAQ196627 NKI196627:NKM196627 NUE196627:NUI196627 OEA196627:OEE196627 ONW196627:OOA196627 OXS196627:OXW196627 PHO196627:PHS196627 PRK196627:PRO196627 QBG196627:QBK196627 QLC196627:QLG196627 QUY196627:QVC196627 REU196627:REY196627 ROQ196627:ROU196627 RYM196627:RYQ196627 SII196627:SIM196627 SSE196627:SSI196627 TCA196627:TCE196627 TLW196627:TMA196627 TVS196627:TVW196627 UFO196627:UFS196627 UPK196627:UPO196627 UZG196627:UZK196627 VJC196627:VJG196627 VSY196627:VTC196627 WCU196627:WCY196627 WMQ196627:WMU196627 WWM196627:WWQ196627 AE262163:AI262163 KA262163:KE262163 TW262163:UA262163 ADS262163:ADW262163 ANO262163:ANS262163 AXK262163:AXO262163 BHG262163:BHK262163 BRC262163:BRG262163 CAY262163:CBC262163 CKU262163:CKY262163 CUQ262163:CUU262163 DEM262163:DEQ262163 DOI262163:DOM262163 DYE262163:DYI262163 EIA262163:EIE262163 ERW262163:ESA262163 FBS262163:FBW262163 FLO262163:FLS262163 FVK262163:FVO262163 GFG262163:GFK262163 GPC262163:GPG262163 GYY262163:GZC262163 HIU262163:HIY262163 HSQ262163:HSU262163 ICM262163:ICQ262163 IMI262163:IMM262163 IWE262163:IWI262163 JGA262163:JGE262163 JPW262163:JQA262163 JZS262163:JZW262163 KJO262163:KJS262163 KTK262163:KTO262163 LDG262163:LDK262163 LNC262163:LNG262163 LWY262163:LXC262163 MGU262163:MGY262163 MQQ262163:MQU262163 NAM262163:NAQ262163 NKI262163:NKM262163 NUE262163:NUI262163 OEA262163:OEE262163 ONW262163:OOA262163 OXS262163:OXW262163 PHO262163:PHS262163 PRK262163:PRO262163 QBG262163:QBK262163 QLC262163:QLG262163 QUY262163:QVC262163 REU262163:REY262163 ROQ262163:ROU262163 RYM262163:RYQ262163 SII262163:SIM262163 SSE262163:SSI262163 TCA262163:TCE262163 TLW262163:TMA262163 TVS262163:TVW262163 UFO262163:UFS262163 UPK262163:UPO262163 UZG262163:UZK262163 VJC262163:VJG262163 VSY262163:VTC262163 WCU262163:WCY262163 WMQ262163:WMU262163 WWM262163:WWQ262163 AE327699:AI327699 KA327699:KE327699 TW327699:UA327699 ADS327699:ADW327699 ANO327699:ANS327699 AXK327699:AXO327699 BHG327699:BHK327699 BRC327699:BRG327699 CAY327699:CBC327699 CKU327699:CKY327699 CUQ327699:CUU327699 DEM327699:DEQ327699 DOI327699:DOM327699 DYE327699:DYI327699 EIA327699:EIE327699 ERW327699:ESA327699 FBS327699:FBW327699 FLO327699:FLS327699 FVK327699:FVO327699 GFG327699:GFK327699 GPC327699:GPG327699 GYY327699:GZC327699 HIU327699:HIY327699 HSQ327699:HSU327699 ICM327699:ICQ327699 IMI327699:IMM327699 IWE327699:IWI327699 JGA327699:JGE327699 JPW327699:JQA327699 JZS327699:JZW327699 KJO327699:KJS327699 KTK327699:KTO327699 LDG327699:LDK327699 LNC327699:LNG327699 LWY327699:LXC327699 MGU327699:MGY327699 MQQ327699:MQU327699 NAM327699:NAQ327699 NKI327699:NKM327699 NUE327699:NUI327699 OEA327699:OEE327699 ONW327699:OOA327699 OXS327699:OXW327699 PHO327699:PHS327699 PRK327699:PRO327699 QBG327699:QBK327699 QLC327699:QLG327699 QUY327699:QVC327699 REU327699:REY327699 ROQ327699:ROU327699 RYM327699:RYQ327699 SII327699:SIM327699 SSE327699:SSI327699 TCA327699:TCE327699 TLW327699:TMA327699 TVS327699:TVW327699 UFO327699:UFS327699 UPK327699:UPO327699 UZG327699:UZK327699 VJC327699:VJG327699 VSY327699:VTC327699 WCU327699:WCY327699 WMQ327699:WMU327699 WWM327699:WWQ327699 AE393235:AI393235 KA393235:KE393235 TW393235:UA393235 ADS393235:ADW393235 ANO393235:ANS393235 AXK393235:AXO393235 BHG393235:BHK393235 BRC393235:BRG393235 CAY393235:CBC393235 CKU393235:CKY393235 CUQ393235:CUU393235 DEM393235:DEQ393235 DOI393235:DOM393235 DYE393235:DYI393235 EIA393235:EIE393235 ERW393235:ESA393235 FBS393235:FBW393235 FLO393235:FLS393235 FVK393235:FVO393235 GFG393235:GFK393235 GPC393235:GPG393235 GYY393235:GZC393235 HIU393235:HIY393235 HSQ393235:HSU393235 ICM393235:ICQ393235 IMI393235:IMM393235 IWE393235:IWI393235 JGA393235:JGE393235 JPW393235:JQA393235 JZS393235:JZW393235 KJO393235:KJS393235 KTK393235:KTO393235 LDG393235:LDK393235 LNC393235:LNG393235 LWY393235:LXC393235 MGU393235:MGY393235 MQQ393235:MQU393235 NAM393235:NAQ393235 NKI393235:NKM393235 NUE393235:NUI393235 OEA393235:OEE393235 ONW393235:OOA393235 OXS393235:OXW393235 PHO393235:PHS393235 PRK393235:PRO393235 QBG393235:QBK393235 QLC393235:QLG393235 QUY393235:QVC393235 REU393235:REY393235 ROQ393235:ROU393235 RYM393235:RYQ393235 SII393235:SIM393235 SSE393235:SSI393235 TCA393235:TCE393235 TLW393235:TMA393235 TVS393235:TVW393235 UFO393235:UFS393235 UPK393235:UPO393235 UZG393235:UZK393235 VJC393235:VJG393235 VSY393235:VTC393235 WCU393235:WCY393235 WMQ393235:WMU393235 WWM393235:WWQ393235 AE458771:AI458771 KA458771:KE458771 TW458771:UA458771 ADS458771:ADW458771 ANO458771:ANS458771 AXK458771:AXO458771 BHG458771:BHK458771 BRC458771:BRG458771 CAY458771:CBC458771 CKU458771:CKY458771 CUQ458771:CUU458771 DEM458771:DEQ458771 DOI458771:DOM458771 DYE458771:DYI458771 EIA458771:EIE458771 ERW458771:ESA458771 FBS458771:FBW458771 FLO458771:FLS458771 FVK458771:FVO458771 GFG458771:GFK458771 GPC458771:GPG458771 GYY458771:GZC458771 HIU458771:HIY458771 HSQ458771:HSU458771 ICM458771:ICQ458771 IMI458771:IMM458771 IWE458771:IWI458771 JGA458771:JGE458771 JPW458771:JQA458771 JZS458771:JZW458771 KJO458771:KJS458771 KTK458771:KTO458771 LDG458771:LDK458771 LNC458771:LNG458771 LWY458771:LXC458771 MGU458771:MGY458771 MQQ458771:MQU458771 NAM458771:NAQ458771 NKI458771:NKM458771 NUE458771:NUI458771 OEA458771:OEE458771 ONW458771:OOA458771 OXS458771:OXW458771 PHO458771:PHS458771 PRK458771:PRO458771 QBG458771:QBK458771 QLC458771:QLG458771 QUY458771:QVC458771 REU458771:REY458771 ROQ458771:ROU458771 RYM458771:RYQ458771 SII458771:SIM458771 SSE458771:SSI458771 TCA458771:TCE458771 TLW458771:TMA458771 TVS458771:TVW458771 UFO458771:UFS458771 UPK458771:UPO458771 UZG458771:UZK458771 VJC458771:VJG458771 VSY458771:VTC458771 WCU458771:WCY458771 WMQ458771:WMU458771 WWM458771:WWQ458771 AE524307:AI524307 KA524307:KE524307 TW524307:UA524307 ADS524307:ADW524307 ANO524307:ANS524307 AXK524307:AXO524307 BHG524307:BHK524307 BRC524307:BRG524307 CAY524307:CBC524307 CKU524307:CKY524307 CUQ524307:CUU524307 DEM524307:DEQ524307 DOI524307:DOM524307 DYE524307:DYI524307 EIA524307:EIE524307 ERW524307:ESA524307 FBS524307:FBW524307 FLO524307:FLS524307 FVK524307:FVO524307 GFG524307:GFK524307 GPC524307:GPG524307 GYY524307:GZC524307 HIU524307:HIY524307 HSQ524307:HSU524307 ICM524307:ICQ524307 IMI524307:IMM524307 IWE524307:IWI524307 JGA524307:JGE524307 JPW524307:JQA524307 JZS524307:JZW524307 KJO524307:KJS524307 KTK524307:KTO524307 LDG524307:LDK524307 LNC524307:LNG524307 LWY524307:LXC524307 MGU524307:MGY524307 MQQ524307:MQU524307 NAM524307:NAQ524307 NKI524307:NKM524307 NUE524307:NUI524307 OEA524307:OEE524307 ONW524307:OOA524307 OXS524307:OXW524307 PHO524307:PHS524307 PRK524307:PRO524307 QBG524307:QBK524307 QLC524307:QLG524307 QUY524307:QVC524307 REU524307:REY524307 ROQ524307:ROU524307 RYM524307:RYQ524307 SII524307:SIM524307 SSE524307:SSI524307 TCA524307:TCE524307 TLW524307:TMA524307 TVS524307:TVW524307 UFO524307:UFS524307 UPK524307:UPO524307 UZG524307:UZK524307 VJC524307:VJG524307 VSY524307:VTC524307 WCU524307:WCY524307 WMQ524307:WMU524307 WWM524307:WWQ524307 AE589843:AI589843 KA589843:KE589843 TW589843:UA589843 ADS589843:ADW589843 ANO589843:ANS589843 AXK589843:AXO589843 BHG589843:BHK589843 BRC589843:BRG589843 CAY589843:CBC589843 CKU589843:CKY589843 CUQ589843:CUU589843 DEM589843:DEQ589843 DOI589843:DOM589843 DYE589843:DYI589843 EIA589843:EIE589843 ERW589843:ESA589843 FBS589843:FBW589843 FLO589843:FLS589843 FVK589843:FVO589843 GFG589843:GFK589843 GPC589843:GPG589843 GYY589843:GZC589843 HIU589843:HIY589843 HSQ589843:HSU589843 ICM589843:ICQ589843 IMI589843:IMM589843 IWE589843:IWI589843 JGA589843:JGE589843 JPW589843:JQA589843 JZS589843:JZW589843 KJO589843:KJS589843 KTK589843:KTO589843 LDG589843:LDK589843 LNC589843:LNG589843 LWY589843:LXC589843 MGU589843:MGY589843 MQQ589843:MQU589843 NAM589843:NAQ589843 NKI589843:NKM589843 NUE589843:NUI589843 OEA589843:OEE589843 ONW589843:OOA589843 OXS589843:OXW589843 PHO589843:PHS589843 PRK589843:PRO589843 QBG589843:QBK589843 QLC589843:QLG589843 QUY589843:QVC589843 REU589843:REY589843 ROQ589843:ROU589843 RYM589843:RYQ589843 SII589843:SIM589843 SSE589843:SSI589843 TCA589843:TCE589843 TLW589843:TMA589843 TVS589843:TVW589843 UFO589843:UFS589843 UPK589843:UPO589843 UZG589843:UZK589843 VJC589843:VJG589843 VSY589843:VTC589843 WCU589843:WCY589843 WMQ589843:WMU589843 WWM589843:WWQ589843 AE655379:AI655379 KA655379:KE655379 TW655379:UA655379 ADS655379:ADW655379 ANO655379:ANS655379 AXK655379:AXO655379 BHG655379:BHK655379 BRC655379:BRG655379 CAY655379:CBC655379 CKU655379:CKY655379 CUQ655379:CUU655379 DEM655379:DEQ655379 DOI655379:DOM655379 DYE655379:DYI655379 EIA655379:EIE655379 ERW655379:ESA655379 FBS655379:FBW655379 FLO655379:FLS655379 FVK655379:FVO655379 GFG655379:GFK655379 GPC655379:GPG655379 GYY655379:GZC655379 HIU655379:HIY655379 HSQ655379:HSU655379 ICM655379:ICQ655379 IMI655379:IMM655379 IWE655379:IWI655379 JGA655379:JGE655379 JPW655379:JQA655379 JZS655379:JZW655379 KJO655379:KJS655379 KTK655379:KTO655379 LDG655379:LDK655379 LNC655379:LNG655379 LWY655379:LXC655379 MGU655379:MGY655379 MQQ655379:MQU655379 NAM655379:NAQ655379 NKI655379:NKM655379 NUE655379:NUI655379 OEA655379:OEE655379 ONW655379:OOA655379 OXS655379:OXW655379 PHO655379:PHS655379 PRK655379:PRO655379 QBG655379:QBK655379 QLC655379:QLG655379 QUY655379:QVC655379 REU655379:REY655379 ROQ655379:ROU655379 RYM655379:RYQ655379 SII655379:SIM655379 SSE655379:SSI655379 TCA655379:TCE655379 TLW655379:TMA655379 TVS655379:TVW655379 UFO655379:UFS655379 UPK655379:UPO655379 UZG655379:UZK655379 VJC655379:VJG655379 VSY655379:VTC655379 WCU655379:WCY655379 WMQ655379:WMU655379 WWM655379:WWQ655379 AE720915:AI720915 KA720915:KE720915 TW720915:UA720915 ADS720915:ADW720915 ANO720915:ANS720915 AXK720915:AXO720915 BHG720915:BHK720915 BRC720915:BRG720915 CAY720915:CBC720915 CKU720915:CKY720915 CUQ720915:CUU720915 DEM720915:DEQ720915 DOI720915:DOM720915 DYE720915:DYI720915 EIA720915:EIE720915 ERW720915:ESA720915 FBS720915:FBW720915 FLO720915:FLS720915 FVK720915:FVO720915 GFG720915:GFK720915 GPC720915:GPG720915 GYY720915:GZC720915 HIU720915:HIY720915 HSQ720915:HSU720915 ICM720915:ICQ720915 IMI720915:IMM720915 IWE720915:IWI720915 JGA720915:JGE720915 JPW720915:JQA720915 JZS720915:JZW720915 KJO720915:KJS720915 KTK720915:KTO720915 LDG720915:LDK720915 LNC720915:LNG720915 LWY720915:LXC720915 MGU720915:MGY720915 MQQ720915:MQU720915 NAM720915:NAQ720915 NKI720915:NKM720915 NUE720915:NUI720915 OEA720915:OEE720915 ONW720915:OOA720915 OXS720915:OXW720915 PHO720915:PHS720915 PRK720915:PRO720915 QBG720915:QBK720915 QLC720915:QLG720915 QUY720915:QVC720915 REU720915:REY720915 ROQ720915:ROU720915 RYM720915:RYQ720915 SII720915:SIM720915 SSE720915:SSI720915 TCA720915:TCE720915 TLW720915:TMA720915 TVS720915:TVW720915 UFO720915:UFS720915 UPK720915:UPO720915 UZG720915:UZK720915 VJC720915:VJG720915 VSY720915:VTC720915 WCU720915:WCY720915 WMQ720915:WMU720915 WWM720915:WWQ720915 AE786451:AI786451 KA786451:KE786451 TW786451:UA786451 ADS786451:ADW786451 ANO786451:ANS786451 AXK786451:AXO786451 BHG786451:BHK786451 BRC786451:BRG786451 CAY786451:CBC786451 CKU786451:CKY786451 CUQ786451:CUU786451 DEM786451:DEQ786451 DOI786451:DOM786451 DYE786451:DYI786451 EIA786451:EIE786451 ERW786451:ESA786451 FBS786451:FBW786451 FLO786451:FLS786451 FVK786451:FVO786451 GFG786451:GFK786451 GPC786451:GPG786451 GYY786451:GZC786451 HIU786451:HIY786451 HSQ786451:HSU786451 ICM786451:ICQ786451 IMI786451:IMM786451 IWE786451:IWI786451 JGA786451:JGE786451 JPW786451:JQA786451 JZS786451:JZW786451 KJO786451:KJS786451 KTK786451:KTO786451 LDG786451:LDK786451 LNC786451:LNG786451 LWY786451:LXC786451 MGU786451:MGY786451 MQQ786451:MQU786451 NAM786451:NAQ786451 NKI786451:NKM786451 NUE786451:NUI786451 OEA786451:OEE786451 ONW786451:OOA786451 OXS786451:OXW786451 PHO786451:PHS786451 PRK786451:PRO786451 QBG786451:QBK786451 QLC786451:QLG786451 QUY786451:QVC786451 REU786451:REY786451 ROQ786451:ROU786451 RYM786451:RYQ786451 SII786451:SIM786451 SSE786451:SSI786451 TCA786451:TCE786451 TLW786451:TMA786451 TVS786451:TVW786451 UFO786451:UFS786451 UPK786451:UPO786451 UZG786451:UZK786451 VJC786451:VJG786451 VSY786451:VTC786451 WCU786451:WCY786451 WMQ786451:WMU786451 WWM786451:WWQ786451 AE851987:AI851987 KA851987:KE851987 TW851987:UA851987 ADS851987:ADW851987 ANO851987:ANS851987 AXK851987:AXO851987 BHG851987:BHK851987 BRC851987:BRG851987 CAY851987:CBC851987 CKU851987:CKY851987 CUQ851987:CUU851987 DEM851987:DEQ851987 DOI851987:DOM851987 DYE851987:DYI851987 EIA851987:EIE851987 ERW851987:ESA851987 FBS851987:FBW851987 FLO851987:FLS851987 FVK851987:FVO851987 GFG851987:GFK851987 GPC851987:GPG851987 GYY851987:GZC851987 HIU851987:HIY851987 HSQ851987:HSU851987 ICM851987:ICQ851987 IMI851987:IMM851987 IWE851987:IWI851987 JGA851987:JGE851987 JPW851987:JQA851987 JZS851987:JZW851987 KJO851987:KJS851987 KTK851987:KTO851987 LDG851987:LDK851987 LNC851987:LNG851987 LWY851987:LXC851987 MGU851987:MGY851987 MQQ851987:MQU851987 NAM851987:NAQ851987 NKI851987:NKM851987 NUE851987:NUI851987 OEA851987:OEE851987 ONW851987:OOA851987 OXS851987:OXW851987 PHO851987:PHS851987 PRK851987:PRO851987 QBG851987:QBK851987 QLC851987:QLG851987 QUY851987:QVC851987 REU851987:REY851987 ROQ851987:ROU851987 RYM851987:RYQ851987 SII851987:SIM851987 SSE851987:SSI851987 TCA851987:TCE851987 TLW851987:TMA851987 TVS851987:TVW851987 UFO851987:UFS851987 UPK851987:UPO851987 UZG851987:UZK851987 VJC851987:VJG851987 VSY851987:VTC851987 WCU851987:WCY851987 WMQ851987:WMU851987 WWM851987:WWQ851987 AE917523:AI917523 KA917523:KE917523 TW917523:UA917523 ADS917523:ADW917523 ANO917523:ANS917523 AXK917523:AXO917523 BHG917523:BHK917523 BRC917523:BRG917523 CAY917523:CBC917523 CKU917523:CKY917523 CUQ917523:CUU917523 DEM917523:DEQ917523 DOI917523:DOM917523 DYE917523:DYI917523 EIA917523:EIE917523 ERW917523:ESA917523 FBS917523:FBW917523 FLO917523:FLS917523 FVK917523:FVO917523 GFG917523:GFK917523 GPC917523:GPG917523 GYY917523:GZC917523 HIU917523:HIY917523 HSQ917523:HSU917523 ICM917523:ICQ917523 IMI917523:IMM917523 IWE917523:IWI917523 JGA917523:JGE917523 JPW917523:JQA917523 JZS917523:JZW917523 KJO917523:KJS917523 KTK917523:KTO917523 LDG917523:LDK917523 LNC917523:LNG917523 LWY917523:LXC917523 MGU917523:MGY917523 MQQ917523:MQU917523 NAM917523:NAQ917523 NKI917523:NKM917523 NUE917523:NUI917523 OEA917523:OEE917523 ONW917523:OOA917523 OXS917523:OXW917523 PHO917523:PHS917523 PRK917523:PRO917523 QBG917523:QBK917523 QLC917523:QLG917523 QUY917523:QVC917523 REU917523:REY917523 ROQ917523:ROU917523 RYM917523:RYQ917523 SII917523:SIM917523 SSE917523:SSI917523 TCA917523:TCE917523 TLW917523:TMA917523 TVS917523:TVW917523 UFO917523:UFS917523 UPK917523:UPO917523 UZG917523:UZK917523 VJC917523:VJG917523 VSY917523:VTC917523 WCU917523:WCY917523 WMQ917523:WMU917523 WWM917523:WWQ917523 AE983059:AI983059 KA983059:KE983059 TW983059:UA983059 ADS983059:ADW983059 ANO983059:ANS983059 AXK983059:AXO983059 BHG983059:BHK983059 BRC983059:BRG983059 CAY983059:CBC983059 CKU983059:CKY983059 CUQ983059:CUU983059 DEM983059:DEQ983059 DOI983059:DOM983059 DYE983059:DYI983059 EIA983059:EIE983059 ERW983059:ESA983059 FBS983059:FBW983059 FLO983059:FLS983059 FVK983059:FVO983059 GFG983059:GFK983059 GPC983059:GPG983059 GYY983059:GZC983059 HIU983059:HIY983059 HSQ983059:HSU983059 ICM983059:ICQ983059 IMI983059:IMM983059 IWE983059:IWI983059 JGA983059:JGE983059 JPW983059:JQA983059 JZS983059:JZW983059 KJO983059:KJS983059 KTK983059:KTO983059 LDG983059:LDK983059 LNC983059:LNG983059 LWY983059:LXC983059 MGU983059:MGY983059 MQQ983059:MQU983059 NAM983059:NAQ983059 NKI983059:NKM983059 NUE983059:NUI983059 OEA983059:OEE983059 ONW983059:OOA983059 OXS983059:OXW983059 PHO983059:PHS983059 PRK983059:PRO983059 QBG983059:QBK983059 QLC983059:QLG983059 QUY983059:QVC983059 REU983059:REY983059 ROQ983059:ROU983059 RYM983059:RYQ983059 SII983059:SIM983059 SSE983059:SSI983059 TCA983059:TCE983059 TLW983059:TMA983059 TVS983059:TVW983059 UFO983059:UFS983059 UPK983059:UPO983059 UZG983059:UZK983059 VJC983059:VJG983059 VSY983059:VTC983059 WCU983059:WCY983059 WMQ983059:WMU983059 WWM983059:WWQ983059" xr:uid="{877669C0-E742-4E83-975B-C8E580E0BC13}">
      <formula1>$A$13:$A$17</formula1>
    </dataValidation>
  </dataValidations>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7A4C53-0917-4E08-AC44-F00CB706700F}">
          <x14:formula1>
            <xm:f>$A$13:$A$16</xm:f>
          </x14:formula1>
          <xm:sqref>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I28:Y28 JG28:JU28 TC28:TQ28 ACY28:ADM28 AMU28:ANI28 AWQ28:AXE28 BGM28:BHA28 BQI28:BQW28 CAE28:CAS28 CKA28:CKO28 CTW28:CUK28 DDS28:DEG28 DNO28:DOC28 DXK28:DXY28 EHG28:EHU28 ERC28:ERQ28 FAY28:FBM28 FKU28:FLI28 FUQ28:FVE28 GEM28:GFA28 GOI28:GOW28 GYE28:GYS28 HIA28:HIO28 HRW28:HSK28 IBS28:ICG28 ILO28:IMC28 IVK28:IVY28 JFG28:JFU28 JPC28:JPQ28 JYY28:JZM28 KIU28:KJI28 KSQ28:KTE28 LCM28:LDA28 LMI28:LMW28 LWE28:LWS28 MGA28:MGO28 MPW28:MQK28 MZS28:NAG28 NJO28:NKC28 NTK28:NTY28 ODG28:ODU28 ONC28:ONQ28 OWY28:OXM28 PGU28:PHI28 PQQ28:PRE28 QAM28:QBA28 QKI28:QKW28 QUE28:QUS28 REA28:REO28 RNW28:ROK28 RXS28:RYG28 SHO28:SIC28 SRK28:SRY28 TBG28:TBU28 TLC28:TLQ28 TUY28:TVM28 UEU28:UFI28 UOQ28:UPE28 UYM28:UZA28 VII28:VIW28 VSE28:VSS28 WCA28:WCO28 WLW28:WMK28 WVS28:WWG28 I65565:Y65565 JG65565:JU65565 TC65565:TQ65565 ACY65565:ADM65565 AMU65565:ANI65565 AWQ65565:AXE65565 BGM65565:BHA65565 BQI65565:BQW65565 CAE65565:CAS65565 CKA65565:CKO65565 CTW65565:CUK65565 DDS65565:DEG65565 DNO65565:DOC65565 DXK65565:DXY65565 EHG65565:EHU65565 ERC65565:ERQ65565 FAY65565:FBM65565 FKU65565:FLI65565 FUQ65565:FVE65565 GEM65565:GFA65565 GOI65565:GOW65565 GYE65565:GYS65565 HIA65565:HIO65565 HRW65565:HSK65565 IBS65565:ICG65565 ILO65565:IMC65565 IVK65565:IVY65565 JFG65565:JFU65565 JPC65565:JPQ65565 JYY65565:JZM65565 KIU65565:KJI65565 KSQ65565:KTE65565 LCM65565:LDA65565 LMI65565:LMW65565 LWE65565:LWS65565 MGA65565:MGO65565 MPW65565:MQK65565 MZS65565:NAG65565 NJO65565:NKC65565 NTK65565:NTY65565 ODG65565:ODU65565 ONC65565:ONQ65565 OWY65565:OXM65565 PGU65565:PHI65565 PQQ65565:PRE65565 QAM65565:QBA65565 QKI65565:QKW65565 QUE65565:QUS65565 REA65565:REO65565 RNW65565:ROK65565 RXS65565:RYG65565 SHO65565:SIC65565 SRK65565:SRY65565 TBG65565:TBU65565 TLC65565:TLQ65565 TUY65565:TVM65565 UEU65565:UFI65565 UOQ65565:UPE65565 UYM65565:UZA65565 VII65565:VIW65565 VSE65565:VSS65565 WCA65565:WCO65565 WLW65565:WMK65565 WVS65565:WWG65565 I131101:Y131101 JG131101:JU131101 TC131101:TQ131101 ACY131101:ADM131101 AMU131101:ANI131101 AWQ131101:AXE131101 BGM131101:BHA131101 BQI131101:BQW131101 CAE131101:CAS131101 CKA131101:CKO131101 CTW131101:CUK131101 DDS131101:DEG131101 DNO131101:DOC131101 DXK131101:DXY131101 EHG131101:EHU131101 ERC131101:ERQ131101 FAY131101:FBM131101 FKU131101:FLI131101 FUQ131101:FVE131101 GEM131101:GFA131101 GOI131101:GOW131101 GYE131101:GYS131101 HIA131101:HIO131101 HRW131101:HSK131101 IBS131101:ICG131101 ILO131101:IMC131101 IVK131101:IVY131101 JFG131101:JFU131101 JPC131101:JPQ131101 JYY131101:JZM131101 KIU131101:KJI131101 KSQ131101:KTE131101 LCM131101:LDA131101 LMI131101:LMW131101 LWE131101:LWS131101 MGA131101:MGO131101 MPW131101:MQK131101 MZS131101:NAG131101 NJO131101:NKC131101 NTK131101:NTY131101 ODG131101:ODU131101 ONC131101:ONQ131101 OWY131101:OXM131101 PGU131101:PHI131101 PQQ131101:PRE131101 QAM131101:QBA131101 QKI131101:QKW131101 QUE131101:QUS131101 REA131101:REO131101 RNW131101:ROK131101 RXS131101:RYG131101 SHO131101:SIC131101 SRK131101:SRY131101 TBG131101:TBU131101 TLC131101:TLQ131101 TUY131101:TVM131101 UEU131101:UFI131101 UOQ131101:UPE131101 UYM131101:UZA131101 VII131101:VIW131101 VSE131101:VSS131101 WCA131101:WCO131101 WLW131101:WMK131101 WVS131101:WWG131101 I196637:Y196637 JG196637:JU196637 TC196637:TQ196637 ACY196637:ADM196637 AMU196637:ANI196637 AWQ196637:AXE196637 BGM196637:BHA196637 BQI196637:BQW196637 CAE196637:CAS196637 CKA196637:CKO196637 CTW196637:CUK196637 DDS196637:DEG196637 DNO196637:DOC196637 DXK196637:DXY196637 EHG196637:EHU196637 ERC196637:ERQ196637 FAY196637:FBM196637 FKU196637:FLI196637 FUQ196637:FVE196637 GEM196637:GFA196637 GOI196637:GOW196637 GYE196637:GYS196637 HIA196637:HIO196637 HRW196637:HSK196637 IBS196637:ICG196637 ILO196637:IMC196637 IVK196637:IVY196637 JFG196637:JFU196637 JPC196637:JPQ196637 JYY196637:JZM196637 KIU196637:KJI196637 KSQ196637:KTE196637 LCM196637:LDA196637 LMI196637:LMW196637 LWE196637:LWS196637 MGA196637:MGO196637 MPW196637:MQK196637 MZS196637:NAG196637 NJO196637:NKC196637 NTK196637:NTY196637 ODG196637:ODU196637 ONC196637:ONQ196637 OWY196637:OXM196637 PGU196637:PHI196637 PQQ196637:PRE196637 QAM196637:QBA196637 QKI196637:QKW196637 QUE196637:QUS196637 REA196637:REO196637 RNW196637:ROK196637 RXS196637:RYG196637 SHO196637:SIC196637 SRK196637:SRY196637 TBG196637:TBU196637 TLC196637:TLQ196637 TUY196637:TVM196637 UEU196637:UFI196637 UOQ196637:UPE196637 UYM196637:UZA196637 VII196637:VIW196637 VSE196637:VSS196637 WCA196637:WCO196637 WLW196637:WMK196637 WVS196637:WWG196637 I262173:Y262173 JG262173:JU262173 TC262173:TQ262173 ACY262173:ADM262173 AMU262173:ANI262173 AWQ262173:AXE262173 BGM262173:BHA262173 BQI262173:BQW262173 CAE262173:CAS262173 CKA262173:CKO262173 CTW262173:CUK262173 DDS262173:DEG262173 DNO262173:DOC262173 DXK262173:DXY262173 EHG262173:EHU262173 ERC262173:ERQ262173 FAY262173:FBM262173 FKU262173:FLI262173 FUQ262173:FVE262173 GEM262173:GFA262173 GOI262173:GOW262173 GYE262173:GYS262173 HIA262173:HIO262173 HRW262173:HSK262173 IBS262173:ICG262173 ILO262173:IMC262173 IVK262173:IVY262173 JFG262173:JFU262173 JPC262173:JPQ262173 JYY262173:JZM262173 KIU262173:KJI262173 KSQ262173:KTE262173 LCM262173:LDA262173 LMI262173:LMW262173 LWE262173:LWS262173 MGA262173:MGO262173 MPW262173:MQK262173 MZS262173:NAG262173 NJO262173:NKC262173 NTK262173:NTY262173 ODG262173:ODU262173 ONC262173:ONQ262173 OWY262173:OXM262173 PGU262173:PHI262173 PQQ262173:PRE262173 QAM262173:QBA262173 QKI262173:QKW262173 QUE262173:QUS262173 REA262173:REO262173 RNW262173:ROK262173 RXS262173:RYG262173 SHO262173:SIC262173 SRK262173:SRY262173 TBG262173:TBU262173 TLC262173:TLQ262173 TUY262173:TVM262173 UEU262173:UFI262173 UOQ262173:UPE262173 UYM262173:UZA262173 VII262173:VIW262173 VSE262173:VSS262173 WCA262173:WCO262173 WLW262173:WMK262173 WVS262173:WWG262173 I327709:Y327709 JG327709:JU327709 TC327709:TQ327709 ACY327709:ADM327709 AMU327709:ANI327709 AWQ327709:AXE327709 BGM327709:BHA327709 BQI327709:BQW327709 CAE327709:CAS327709 CKA327709:CKO327709 CTW327709:CUK327709 DDS327709:DEG327709 DNO327709:DOC327709 DXK327709:DXY327709 EHG327709:EHU327709 ERC327709:ERQ327709 FAY327709:FBM327709 FKU327709:FLI327709 FUQ327709:FVE327709 GEM327709:GFA327709 GOI327709:GOW327709 GYE327709:GYS327709 HIA327709:HIO327709 HRW327709:HSK327709 IBS327709:ICG327709 ILO327709:IMC327709 IVK327709:IVY327709 JFG327709:JFU327709 JPC327709:JPQ327709 JYY327709:JZM327709 KIU327709:KJI327709 KSQ327709:KTE327709 LCM327709:LDA327709 LMI327709:LMW327709 LWE327709:LWS327709 MGA327709:MGO327709 MPW327709:MQK327709 MZS327709:NAG327709 NJO327709:NKC327709 NTK327709:NTY327709 ODG327709:ODU327709 ONC327709:ONQ327709 OWY327709:OXM327709 PGU327709:PHI327709 PQQ327709:PRE327709 QAM327709:QBA327709 QKI327709:QKW327709 QUE327709:QUS327709 REA327709:REO327709 RNW327709:ROK327709 RXS327709:RYG327709 SHO327709:SIC327709 SRK327709:SRY327709 TBG327709:TBU327709 TLC327709:TLQ327709 TUY327709:TVM327709 UEU327709:UFI327709 UOQ327709:UPE327709 UYM327709:UZA327709 VII327709:VIW327709 VSE327709:VSS327709 WCA327709:WCO327709 WLW327709:WMK327709 WVS327709:WWG327709 I393245:Y393245 JG393245:JU393245 TC393245:TQ393245 ACY393245:ADM393245 AMU393245:ANI393245 AWQ393245:AXE393245 BGM393245:BHA393245 BQI393245:BQW393245 CAE393245:CAS393245 CKA393245:CKO393245 CTW393245:CUK393245 DDS393245:DEG393245 DNO393245:DOC393245 DXK393245:DXY393245 EHG393245:EHU393245 ERC393245:ERQ393245 FAY393245:FBM393245 FKU393245:FLI393245 FUQ393245:FVE393245 GEM393245:GFA393245 GOI393245:GOW393245 GYE393245:GYS393245 HIA393245:HIO393245 HRW393245:HSK393245 IBS393245:ICG393245 ILO393245:IMC393245 IVK393245:IVY393245 JFG393245:JFU393245 JPC393245:JPQ393245 JYY393245:JZM393245 KIU393245:KJI393245 KSQ393245:KTE393245 LCM393245:LDA393245 LMI393245:LMW393245 LWE393245:LWS393245 MGA393245:MGO393245 MPW393245:MQK393245 MZS393245:NAG393245 NJO393245:NKC393245 NTK393245:NTY393245 ODG393245:ODU393245 ONC393245:ONQ393245 OWY393245:OXM393245 PGU393245:PHI393245 PQQ393245:PRE393245 QAM393245:QBA393245 QKI393245:QKW393245 QUE393245:QUS393245 REA393245:REO393245 RNW393245:ROK393245 RXS393245:RYG393245 SHO393245:SIC393245 SRK393245:SRY393245 TBG393245:TBU393245 TLC393245:TLQ393245 TUY393245:TVM393245 UEU393245:UFI393245 UOQ393245:UPE393245 UYM393245:UZA393245 VII393245:VIW393245 VSE393245:VSS393245 WCA393245:WCO393245 WLW393245:WMK393245 WVS393245:WWG393245 I458781:Y458781 JG458781:JU458781 TC458781:TQ458781 ACY458781:ADM458781 AMU458781:ANI458781 AWQ458781:AXE458781 BGM458781:BHA458781 BQI458781:BQW458781 CAE458781:CAS458781 CKA458781:CKO458781 CTW458781:CUK458781 DDS458781:DEG458781 DNO458781:DOC458781 DXK458781:DXY458781 EHG458781:EHU458781 ERC458781:ERQ458781 FAY458781:FBM458781 FKU458781:FLI458781 FUQ458781:FVE458781 GEM458781:GFA458781 GOI458781:GOW458781 GYE458781:GYS458781 HIA458781:HIO458781 HRW458781:HSK458781 IBS458781:ICG458781 ILO458781:IMC458781 IVK458781:IVY458781 JFG458781:JFU458781 JPC458781:JPQ458781 JYY458781:JZM458781 KIU458781:KJI458781 KSQ458781:KTE458781 LCM458781:LDA458781 LMI458781:LMW458781 LWE458781:LWS458781 MGA458781:MGO458781 MPW458781:MQK458781 MZS458781:NAG458781 NJO458781:NKC458781 NTK458781:NTY458781 ODG458781:ODU458781 ONC458781:ONQ458781 OWY458781:OXM458781 PGU458781:PHI458781 PQQ458781:PRE458781 QAM458781:QBA458781 QKI458781:QKW458781 QUE458781:QUS458781 REA458781:REO458781 RNW458781:ROK458781 RXS458781:RYG458781 SHO458781:SIC458781 SRK458781:SRY458781 TBG458781:TBU458781 TLC458781:TLQ458781 TUY458781:TVM458781 UEU458781:UFI458781 UOQ458781:UPE458781 UYM458781:UZA458781 VII458781:VIW458781 VSE458781:VSS458781 WCA458781:WCO458781 WLW458781:WMK458781 WVS458781:WWG458781 I524317:Y524317 JG524317:JU524317 TC524317:TQ524317 ACY524317:ADM524317 AMU524317:ANI524317 AWQ524317:AXE524317 BGM524317:BHA524317 BQI524317:BQW524317 CAE524317:CAS524317 CKA524317:CKO524317 CTW524317:CUK524317 DDS524317:DEG524317 DNO524317:DOC524317 DXK524317:DXY524317 EHG524317:EHU524317 ERC524317:ERQ524317 FAY524317:FBM524317 FKU524317:FLI524317 FUQ524317:FVE524317 GEM524317:GFA524317 GOI524317:GOW524317 GYE524317:GYS524317 HIA524317:HIO524317 HRW524317:HSK524317 IBS524317:ICG524317 ILO524317:IMC524317 IVK524317:IVY524317 JFG524317:JFU524317 JPC524317:JPQ524317 JYY524317:JZM524317 KIU524317:KJI524317 KSQ524317:KTE524317 LCM524317:LDA524317 LMI524317:LMW524317 LWE524317:LWS524317 MGA524317:MGO524317 MPW524317:MQK524317 MZS524317:NAG524317 NJO524317:NKC524317 NTK524317:NTY524317 ODG524317:ODU524317 ONC524317:ONQ524317 OWY524317:OXM524317 PGU524317:PHI524317 PQQ524317:PRE524317 QAM524317:QBA524317 QKI524317:QKW524317 QUE524317:QUS524317 REA524317:REO524317 RNW524317:ROK524317 RXS524317:RYG524317 SHO524317:SIC524317 SRK524317:SRY524317 TBG524317:TBU524317 TLC524317:TLQ524317 TUY524317:TVM524317 UEU524317:UFI524317 UOQ524317:UPE524317 UYM524317:UZA524317 VII524317:VIW524317 VSE524317:VSS524317 WCA524317:WCO524317 WLW524317:WMK524317 WVS524317:WWG524317 I589853:Y589853 JG589853:JU589853 TC589853:TQ589853 ACY589853:ADM589853 AMU589853:ANI589853 AWQ589853:AXE589853 BGM589853:BHA589853 BQI589853:BQW589853 CAE589853:CAS589853 CKA589853:CKO589853 CTW589853:CUK589853 DDS589853:DEG589853 DNO589853:DOC589853 DXK589853:DXY589853 EHG589853:EHU589853 ERC589853:ERQ589853 FAY589853:FBM589853 FKU589853:FLI589853 FUQ589853:FVE589853 GEM589853:GFA589853 GOI589853:GOW589853 GYE589853:GYS589853 HIA589853:HIO589853 HRW589853:HSK589853 IBS589853:ICG589853 ILO589853:IMC589853 IVK589853:IVY589853 JFG589853:JFU589853 JPC589853:JPQ589853 JYY589853:JZM589853 KIU589853:KJI589853 KSQ589853:KTE589853 LCM589853:LDA589853 LMI589853:LMW589853 LWE589853:LWS589853 MGA589853:MGO589853 MPW589853:MQK589853 MZS589853:NAG589853 NJO589853:NKC589853 NTK589853:NTY589853 ODG589853:ODU589853 ONC589853:ONQ589853 OWY589853:OXM589853 PGU589853:PHI589853 PQQ589853:PRE589853 QAM589853:QBA589853 QKI589853:QKW589853 QUE589853:QUS589853 REA589853:REO589853 RNW589853:ROK589853 RXS589853:RYG589853 SHO589853:SIC589853 SRK589853:SRY589853 TBG589853:TBU589853 TLC589853:TLQ589853 TUY589853:TVM589853 UEU589853:UFI589853 UOQ589853:UPE589853 UYM589853:UZA589853 VII589853:VIW589853 VSE589853:VSS589853 WCA589853:WCO589853 WLW589853:WMK589853 WVS589853:WWG589853 I655389:Y655389 JG655389:JU655389 TC655389:TQ655389 ACY655389:ADM655389 AMU655389:ANI655389 AWQ655389:AXE655389 BGM655389:BHA655389 BQI655389:BQW655389 CAE655389:CAS655389 CKA655389:CKO655389 CTW655389:CUK655389 DDS655389:DEG655389 DNO655389:DOC655389 DXK655389:DXY655389 EHG655389:EHU655389 ERC655389:ERQ655389 FAY655389:FBM655389 FKU655389:FLI655389 FUQ655389:FVE655389 GEM655389:GFA655389 GOI655389:GOW655389 GYE655389:GYS655389 HIA655389:HIO655389 HRW655389:HSK655389 IBS655389:ICG655389 ILO655389:IMC655389 IVK655389:IVY655389 JFG655389:JFU655389 JPC655389:JPQ655389 JYY655389:JZM655389 KIU655389:KJI655389 KSQ655389:KTE655389 LCM655389:LDA655389 LMI655389:LMW655389 LWE655389:LWS655389 MGA655389:MGO655389 MPW655389:MQK655389 MZS655389:NAG655389 NJO655389:NKC655389 NTK655389:NTY655389 ODG655389:ODU655389 ONC655389:ONQ655389 OWY655389:OXM655389 PGU655389:PHI655389 PQQ655389:PRE655389 QAM655389:QBA655389 QKI655389:QKW655389 QUE655389:QUS655389 REA655389:REO655389 RNW655389:ROK655389 RXS655389:RYG655389 SHO655389:SIC655389 SRK655389:SRY655389 TBG655389:TBU655389 TLC655389:TLQ655389 TUY655389:TVM655389 UEU655389:UFI655389 UOQ655389:UPE655389 UYM655389:UZA655389 VII655389:VIW655389 VSE655389:VSS655389 WCA655389:WCO655389 WLW655389:WMK655389 WVS655389:WWG655389 I720925:Y720925 JG720925:JU720925 TC720925:TQ720925 ACY720925:ADM720925 AMU720925:ANI720925 AWQ720925:AXE720925 BGM720925:BHA720925 BQI720925:BQW720925 CAE720925:CAS720925 CKA720925:CKO720925 CTW720925:CUK720925 DDS720925:DEG720925 DNO720925:DOC720925 DXK720925:DXY720925 EHG720925:EHU720925 ERC720925:ERQ720925 FAY720925:FBM720925 FKU720925:FLI720925 FUQ720925:FVE720925 GEM720925:GFA720925 GOI720925:GOW720925 GYE720925:GYS720925 HIA720925:HIO720925 HRW720925:HSK720925 IBS720925:ICG720925 ILO720925:IMC720925 IVK720925:IVY720925 JFG720925:JFU720925 JPC720925:JPQ720925 JYY720925:JZM720925 KIU720925:KJI720925 KSQ720925:KTE720925 LCM720925:LDA720925 LMI720925:LMW720925 LWE720925:LWS720925 MGA720925:MGO720925 MPW720925:MQK720925 MZS720925:NAG720925 NJO720925:NKC720925 NTK720925:NTY720925 ODG720925:ODU720925 ONC720925:ONQ720925 OWY720925:OXM720925 PGU720925:PHI720925 PQQ720925:PRE720925 QAM720925:QBA720925 QKI720925:QKW720925 QUE720925:QUS720925 REA720925:REO720925 RNW720925:ROK720925 RXS720925:RYG720925 SHO720925:SIC720925 SRK720925:SRY720925 TBG720925:TBU720925 TLC720925:TLQ720925 TUY720925:TVM720925 UEU720925:UFI720925 UOQ720925:UPE720925 UYM720925:UZA720925 VII720925:VIW720925 VSE720925:VSS720925 WCA720925:WCO720925 WLW720925:WMK720925 WVS720925:WWG720925 I786461:Y786461 JG786461:JU786461 TC786461:TQ786461 ACY786461:ADM786461 AMU786461:ANI786461 AWQ786461:AXE786461 BGM786461:BHA786461 BQI786461:BQW786461 CAE786461:CAS786461 CKA786461:CKO786461 CTW786461:CUK786461 DDS786461:DEG786461 DNO786461:DOC786461 DXK786461:DXY786461 EHG786461:EHU786461 ERC786461:ERQ786461 FAY786461:FBM786461 FKU786461:FLI786461 FUQ786461:FVE786461 GEM786461:GFA786461 GOI786461:GOW786461 GYE786461:GYS786461 HIA786461:HIO786461 HRW786461:HSK786461 IBS786461:ICG786461 ILO786461:IMC786461 IVK786461:IVY786461 JFG786461:JFU786461 JPC786461:JPQ786461 JYY786461:JZM786461 KIU786461:KJI786461 KSQ786461:KTE786461 LCM786461:LDA786461 LMI786461:LMW786461 LWE786461:LWS786461 MGA786461:MGO786461 MPW786461:MQK786461 MZS786461:NAG786461 NJO786461:NKC786461 NTK786461:NTY786461 ODG786461:ODU786461 ONC786461:ONQ786461 OWY786461:OXM786461 PGU786461:PHI786461 PQQ786461:PRE786461 QAM786461:QBA786461 QKI786461:QKW786461 QUE786461:QUS786461 REA786461:REO786461 RNW786461:ROK786461 RXS786461:RYG786461 SHO786461:SIC786461 SRK786461:SRY786461 TBG786461:TBU786461 TLC786461:TLQ786461 TUY786461:TVM786461 UEU786461:UFI786461 UOQ786461:UPE786461 UYM786461:UZA786461 VII786461:VIW786461 VSE786461:VSS786461 WCA786461:WCO786461 WLW786461:WMK786461 WVS786461:WWG786461 I851997:Y851997 JG851997:JU851997 TC851997:TQ851997 ACY851997:ADM851997 AMU851997:ANI851997 AWQ851997:AXE851997 BGM851997:BHA851997 BQI851997:BQW851997 CAE851997:CAS851997 CKA851997:CKO851997 CTW851997:CUK851997 DDS851997:DEG851997 DNO851997:DOC851997 DXK851997:DXY851997 EHG851997:EHU851997 ERC851997:ERQ851997 FAY851997:FBM851997 FKU851997:FLI851997 FUQ851997:FVE851997 GEM851997:GFA851997 GOI851997:GOW851997 GYE851997:GYS851997 HIA851997:HIO851997 HRW851997:HSK851997 IBS851997:ICG851997 ILO851997:IMC851997 IVK851997:IVY851997 JFG851997:JFU851997 JPC851997:JPQ851997 JYY851997:JZM851997 KIU851997:KJI851997 KSQ851997:KTE851997 LCM851997:LDA851997 LMI851997:LMW851997 LWE851997:LWS851997 MGA851997:MGO851997 MPW851997:MQK851997 MZS851997:NAG851997 NJO851997:NKC851997 NTK851997:NTY851997 ODG851997:ODU851997 ONC851997:ONQ851997 OWY851997:OXM851997 PGU851997:PHI851997 PQQ851997:PRE851997 QAM851997:QBA851997 QKI851997:QKW851997 QUE851997:QUS851997 REA851997:REO851997 RNW851997:ROK851997 RXS851997:RYG851997 SHO851997:SIC851997 SRK851997:SRY851997 TBG851997:TBU851997 TLC851997:TLQ851997 TUY851997:TVM851997 UEU851997:UFI851997 UOQ851997:UPE851997 UYM851997:UZA851997 VII851997:VIW851997 VSE851997:VSS851997 WCA851997:WCO851997 WLW851997:WMK851997 WVS851997:WWG851997 I917533:Y917533 JG917533:JU917533 TC917533:TQ917533 ACY917533:ADM917533 AMU917533:ANI917533 AWQ917533:AXE917533 BGM917533:BHA917533 BQI917533:BQW917533 CAE917533:CAS917533 CKA917533:CKO917533 CTW917533:CUK917533 DDS917533:DEG917533 DNO917533:DOC917533 DXK917533:DXY917533 EHG917533:EHU917533 ERC917533:ERQ917533 FAY917533:FBM917533 FKU917533:FLI917533 FUQ917533:FVE917533 GEM917533:GFA917533 GOI917533:GOW917533 GYE917533:GYS917533 HIA917533:HIO917533 HRW917533:HSK917533 IBS917533:ICG917533 ILO917533:IMC917533 IVK917533:IVY917533 JFG917533:JFU917533 JPC917533:JPQ917533 JYY917533:JZM917533 KIU917533:KJI917533 KSQ917533:KTE917533 LCM917533:LDA917533 LMI917533:LMW917533 LWE917533:LWS917533 MGA917533:MGO917533 MPW917533:MQK917533 MZS917533:NAG917533 NJO917533:NKC917533 NTK917533:NTY917533 ODG917533:ODU917533 ONC917533:ONQ917533 OWY917533:OXM917533 PGU917533:PHI917533 PQQ917533:PRE917533 QAM917533:QBA917533 QKI917533:QKW917533 QUE917533:QUS917533 REA917533:REO917533 RNW917533:ROK917533 RXS917533:RYG917533 SHO917533:SIC917533 SRK917533:SRY917533 TBG917533:TBU917533 TLC917533:TLQ917533 TUY917533:TVM917533 UEU917533:UFI917533 UOQ917533:UPE917533 UYM917533:UZA917533 VII917533:VIW917533 VSE917533:VSS917533 WCA917533:WCO917533 WLW917533:WMK917533 WVS917533:WWG917533 I983069:Y983069 JG983069:JU983069 TC983069:TQ983069 ACY983069:ADM983069 AMU983069:ANI983069 AWQ983069:AXE983069 BGM983069:BHA983069 BQI983069:BQW983069 CAE983069:CAS983069 CKA983069:CKO983069 CTW983069:CUK983069 DDS983069:DEG983069 DNO983069:DOC983069 DXK983069:DXY983069 EHG983069:EHU983069 ERC983069:ERQ983069 FAY983069:FBM983069 FKU983069:FLI983069 FUQ983069:FVE983069 GEM983069:GFA983069 GOI983069:GOW983069 GYE983069:GYS983069 HIA983069:HIO983069 HRW983069:HSK983069 IBS983069:ICG983069 ILO983069:IMC983069 IVK983069:IVY983069 JFG983069:JFU983069 JPC983069:JPQ983069 JYY983069:JZM983069 KIU983069:KJI983069 KSQ983069:KTE983069 LCM983069:LDA983069 LMI983069:LMW983069 LWE983069:LWS983069 MGA983069:MGO983069 MPW983069:MQK983069 MZS983069:NAG983069 NJO983069:NKC983069 NTK983069:NTY983069 ODG983069:ODU983069 ONC983069:ONQ983069 OWY983069:OXM983069 PGU983069:PHI983069 PQQ983069:PRE983069 QAM983069:QBA983069 QKI983069:QKW983069 QUE983069:QUS983069 REA983069:REO983069 RNW983069:ROK983069 RXS983069:RYG983069 SHO983069:SIC983069 SRK983069:SRY983069 TBG983069:TBU983069 TLC983069:TLQ983069 TUY983069:TVM983069 UEU983069:UFI983069 UOQ983069:UPE983069 UYM983069:UZA983069 VII983069:VIW983069 VSE983069:VSS983069 WCA983069:WCO983069 WLW983069:WMK983069 WVS983069:WWG983069 I30:Y30 JG30:JU30 TC30:TQ30 ACY30:ADM30 AMU30:ANI30 AWQ30:AXE30 BGM30:BHA30 BQI30:BQW30 CAE30:CAS30 CKA30:CKO30 CTW30:CUK30 DDS30:DEG30 DNO30:DOC30 DXK30:DXY30 EHG30:EHU30 ERC30:ERQ30 FAY30:FBM30 FKU30:FLI30 FUQ30:FVE30 GEM30:GFA30 GOI30:GOW30 GYE30:GYS30 HIA30:HIO30 HRW30:HSK30 IBS30:ICG30 ILO30:IMC30 IVK30:IVY30 JFG30:JFU30 JPC30:JPQ30 JYY30:JZM30 KIU30:KJI30 KSQ30:KTE30 LCM30:LDA30 LMI30:LMW30 LWE30:LWS30 MGA30:MGO30 MPW30:MQK30 MZS30:NAG30 NJO30:NKC30 NTK30:NTY30 ODG30:ODU30 ONC30:ONQ30 OWY30:OXM30 PGU30:PHI30 PQQ30:PRE30 QAM30:QBA30 QKI30:QKW30 QUE30:QUS30 REA30:REO30 RNW30:ROK30 RXS30:RYG30 SHO30:SIC30 SRK30:SRY30 TBG30:TBU30 TLC30:TLQ30 TUY30:TVM30 UEU30:UFI30 UOQ30:UPE30 UYM30:UZA30 VII30:VIW30 VSE30:VSS30 WCA30:WCO30 WLW30:WMK30 WVS30:WWG30 I65567:Y65567 JG65567:JU65567 TC65567:TQ65567 ACY65567:ADM65567 AMU65567:ANI65567 AWQ65567:AXE65567 BGM65567:BHA65567 BQI65567:BQW65567 CAE65567:CAS65567 CKA65567:CKO65567 CTW65567:CUK65567 DDS65567:DEG65567 DNO65567:DOC65567 DXK65567:DXY65567 EHG65567:EHU65567 ERC65567:ERQ65567 FAY65567:FBM65567 FKU65567:FLI65567 FUQ65567:FVE65567 GEM65567:GFA65567 GOI65567:GOW65567 GYE65567:GYS65567 HIA65567:HIO65567 HRW65567:HSK65567 IBS65567:ICG65567 ILO65567:IMC65567 IVK65567:IVY65567 JFG65567:JFU65567 JPC65567:JPQ65567 JYY65567:JZM65567 KIU65567:KJI65567 KSQ65567:KTE65567 LCM65567:LDA65567 LMI65567:LMW65567 LWE65567:LWS65567 MGA65567:MGO65567 MPW65567:MQK65567 MZS65567:NAG65567 NJO65567:NKC65567 NTK65567:NTY65567 ODG65567:ODU65567 ONC65567:ONQ65567 OWY65567:OXM65567 PGU65567:PHI65567 PQQ65567:PRE65567 QAM65567:QBA65567 QKI65567:QKW65567 QUE65567:QUS65567 REA65567:REO65567 RNW65567:ROK65567 RXS65567:RYG65567 SHO65567:SIC65567 SRK65567:SRY65567 TBG65567:TBU65567 TLC65567:TLQ65567 TUY65567:TVM65567 UEU65567:UFI65567 UOQ65567:UPE65567 UYM65567:UZA65567 VII65567:VIW65567 VSE65567:VSS65567 WCA65567:WCO65567 WLW65567:WMK65567 WVS65567:WWG65567 I131103:Y131103 JG131103:JU131103 TC131103:TQ131103 ACY131103:ADM131103 AMU131103:ANI131103 AWQ131103:AXE131103 BGM131103:BHA131103 BQI131103:BQW131103 CAE131103:CAS131103 CKA131103:CKO131103 CTW131103:CUK131103 DDS131103:DEG131103 DNO131103:DOC131103 DXK131103:DXY131103 EHG131103:EHU131103 ERC131103:ERQ131103 FAY131103:FBM131103 FKU131103:FLI131103 FUQ131103:FVE131103 GEM131103:GFA131103 GOI131103:GOW131103 GYE131103:GYS131103 HIA131103:HIO131103 HRW131103:HSK131103 IBS131103:ICG131103 ILO131103:IMC131103 IVK131103:IVY131103 JFG131103:JFU131103 JPC131103:JPQ131103 JYY131103:JZM131103 KIU131103:KJI131103 KSQ131103:KTE131103 LCM131103:LDA131103 LMI131103:LMW131103 LWE131103:LWS131103 MGA131103:MGO131103 MPW131103:MQK131103 MZS131103:NAG131103 NJO131103:NKC131103 NTK131103:NTY131103 ODG131103:ODU131103 ONC131103:ONQ131103 OWY131103:OXM131103 PGU131103:PHI131103 PQQ131103:PRE131103 QAM131103:QBA131103 QKI131103:QKW131103 QUE131103:QUS131103 REA131103:REO131103 RNW131103:ROK131103 RXS131103:RYG131103 SHO131103:SIC131103 SRK131103:SRY131103 TBG131103:TBU131103 TLC131103:TLQ131103 TUY131103:TVM131103 UEU131103:UFI131103 UOQ131103:UPE131103 UYM131103:UZA131103 VII131103:VIW131103 VSE131103:VSS131103 WCA131103:WCO131103 WLW131103:WMK131103 WVS131103:WWG131103 I196639:Y196639 JG196639:JU196639 TC196639:TQ196639 ACY196639:ADM196639 AMU196639:ANI196639 AWQ196639:AXE196639 BGM196639:BHA196639 BQI196639:BQW196639 CAE196639:CAS196639 CKA196639:CKO196639 CTW196639:CUK196639 DDS196639:DEG196639 DNO196639:DOC196639 DXK196639:DXY196639 EHG196639:EHU196639 ERC196639:ERQ196639 FAY196639:FBM196639 FKU196639:FLI196639 FUQ196639:FVE196639 GEM196639:GFA196639 GOI196639:GOW196639 GYE196639:GYS196639 HIA196639:HIO196639 HRW196639:HSK196639 IBS196639:ICG196639 ILO196639:IMC196639 IVK196639:IVY196639 JFG196639:JFU196639 JPC196639:JPQ196639 JYY196639:JZM196639 KIU196639:KJI196639 KSQ196639:KTE196639 LCM196639:LDA196639 LMI196639:LMW196639 LWE196639:LWS196639 MGA196639:MGO196639 MPW196639:MQK196639 MZS196639:NAG196639 NJO196639:NKC196639 NTK196639:NTY196639 ODG196639:ODU196639 ONC196639:ONQ196639 OWY196639:OXM196639 PGU196639:PHI196639 PQQ196639:PRE196639 QAM196639:QBA196639 QKI196639:QKW196639 QUE196639:QUS196639 REA196639:REO196639 RNW196639:ROK196639 RXS196639:RYG196639 SHO196639:SIC196639 SRK196639:SRY196639 TBG196639:TBU196639 TLC196639:TLQ196639 TUY196639:TVM196639 UEU196639:UFI196639 UOQ196639:UPE196639 UYM196639:UZA196639 VII196639:VIW196639 VSE196639:VSS196639 WCA196639:WCO196639 WLW196639:WMK196639 WVS196639:WWG196639 I262175:Y262175 JG262175:JU262175 TC262175:TQ262175 ACY262175:ADM262175 AMU262175:ANI262175 AWQ262175:AXE262175 BGM262175:BHA262175 BQI262175:BQW262175 CAE262175:CAS262175 CKA262175:CKO262175 CTW262175:CUK262175 DDS262175:DEG262175 DNO262175:DOC262175 DXK262175:DXY262175 EHG262175:EHU262175 ERC262175:ERQ262175 FAY262175:FBM262175 FKU262175:FLI262175 FUQ262175:FVE262175 GEM262175:GFA262175 GOI262175:GOW262175 GYE262175:GYS262175 HIA262175:HIO262175 HRW262175:HSK262175 IBS262175:ICG262175 ILO262175:IMC262175 IVK262175:IVY262175 JFG262175:JFU262175 JPC262175:JPQ262175 JYY262175:JZM262175 KIU262175:KJI262175 KSQ262175:KTE262175 LCM262175:LDA262175 LMI262175:LMW262175 LWE262175:LWS262175 MGA262175:MGO262175 MPW262175:MQK262175 MZS262175:NAG262175 NJO262175:NKC262175 NTK262175:NTY262175 ODG262175:ODU262175 ONC262175:ONQ262175 OWY262175:OXM262175 PGU262175:PHI262175 PQQ262175:PRE262175 QAM262175:QBA262175 QKI262175:QKW262175 QUE262175:QUS262175 REA262175:REO262175 RNW262175:ROK262175 RXS262175:RYG262175 SHO262175:SIC262175 SRK262175:SRY262175 TBG262175:TBU262175 TLC262175:TLQ262175 TUY262175:TVM262175 UEU262175:UFI262175 UOQ262175:UPE262175 UYM262175:UZA262175 VII262175:VIW262175 VSE262175:VSS262175 WCA262175:WCO262175 WLW262175:WMK262175 WVS262175:WWG262175 I327711:Y327711 JG327711:JU327711 TC327711:TQ327711 ACY327711:ADM327711 AMU327711:ANI327711 AWQ327711:AXE327711 BGM327711:BHA327711 BQI327711:BQW327711 CAE327711:CAS327711 CKA327711:CKO327711 CTW327711:CUK327711 DDS327711:DEG327711 DNO327711:DOC327711 DXK327711:DXY327711 EHG327711:EHU327711 ERC327711:ERQ327711 FAY327711:FBM327711 FKU327711:FLI327711 FUQ327711:FVE327711 GEM327711:GFA327711 GOI327711:GOW327711 GYE327711:GYS327711 HIA327711:HIO327711 HRW327711:HSK327711 IBS327711:ICG327711 ILO327711:IMC327711 IVK327711:IVY327711 JFG327711:JFU327711 JPC327711:JPQ327711 JYY327711:JZM327711 KIU327711:KJI327711 KSQ327711:KTE327711 LCM327711:LDA327711 LMI327711:LMW327711 LWE327711:LWS327711 MGA327711:MGO327711 MPW327711:MQK327711 MZS327711:NAG327711 NJO327711:NKC327711 NTK327711:NTY327711 ODG327711:ODU327711 ONC327711:ONQ327711 OWY327711:OXM327711 PGU327711:PHI327711 PQQ327711:PRE327711 QAM327711:QBA327711 QKI327711:QKW327711 QUE327711:QUS327711 REA327711:REO327711 RNW327711:ROK327711 RXS327711:RYG327711 SHO327711:SIC327711 SRK327711:SRY327711 TBG327711:TBU327711 TLC327711:TLQ327711 TUY327711:TVM327711 UEU327711:UFI327711 UOQ327711:UPE327711 UYM327711:UZA327711 VII327711:VIW327711 VSE327711:VSS327711 WCA327711:WCO327711 WLW327711:WMK327711 WVS327711:WWG327711 I393247:Y393247 JG393247:JU393247 TC393247:TQ393247 ACY393247:ADM393247 AMU393247:ANI393247 AWQ393247:AXE393247 BGM393247:BHA393247 BQI393247:BQW393247 CAE393247:CAS393247 CKA393247:CKO393247 CTW393247:CUK393247 DDS393247:DEG393247 DNO393247:DOC393247 DXK393247:DXY393247 EHG393247:EHU393247 ERC393247:ERQ393247 FAY393247:FBM393247 FKU393247:FLI393247 FUQ393247:FVE393247 GEM393247:GFA393247 GOI393247:GOW393247 GYE393247:GYS393247 HIA393247:HIO393247 HRW393247:HSK393247 IBS393247:ICG393247 ILO393247:IMC393247 IVK393247:IVY393247 JFG393247:JFU393247 JPC393247:JPQ393247 JYY393247:JZM393247 KIU393247:KJI393247 KSQ393247:KTE393247 LCM393247:LDA393247 LMI393247:LMW393247 LWE393247:LWS393247 MGA393247:MGO393247 MPW393247:MQK393247 MZS393247:NAG393247 NJO393247:NKC393247 NTK393247:NTY393247 ODG393247:ODU393247 ONC393247:ONQ393247 OWY393247:OXM393247 PGU393247:PHI393247 PQQ393247:PRE393247 QAM393247:QBA393247 QKI393247:QKW393247 QUE393247:QUS393247 REA393247:REO393247 RNW393247:ROK393247 RXS393247:RYG393247 SHO393247:SIC393247 SRK393247:SRY393247 TBG393247:TBU393247 TLC393247:TLQ393247 TUY393247:TVM393247 UEU393247:UFI393247 UOQ393247:UPE393247 UYM393247:UZA393247 VII393247:VIW393247 VSE393247:VSS393247 WCA393247:WCO393247 WLW393247:WMK393247 WVS393247:WWG393247 I458783:Y458783 JG458783:JU458783 TC458783:TQ458783 ACY458783:ADM458783 AMU458783:ANI458783 AWQ458783:AXE458783 BGM458783:BHA458783 BQI458783:BQW458783 CAE458783:CAS458783 CKA458783:CKO458783 CTW458783:CUK458783 DDS458783:DEG458783 DNO458783:DOC458783 DXK458783:DXY458783 EHG458783:EHU458783 ERC458783:ERQ458783 FAY458783:FBM458783 FKU458783:FLI458783 FUQ458783:FVE458783 GEM458783:GFA458783 GOI458783:GOW458783 GYE458783:GYS458783 HIA458783:HIO458783 HRW458783:HSK458783 IBS458783:ICG458783 ILO458783:IMC458783 IVK458783:IVY458783 JFG458783:JFU458783 JPC458783:JPQ458783 JYY458783:JZM458783 KIU458783:KJI458783 KSQ458783:KTE458783 LCM458783:LDA458783 LMI458783:LMW458783 LWE458783:LWS458783 MGA458783:MGO458783 MPW458783:MQK458783 MZS458783:NAG458783 NJO458783:NKC458783 NTK458783:NTY458783 ODG458783:ODU458783 ONC458783:ONQ458783 OWY458783:OXM458783 PGU458783:PHI458783 PQQ458783:PRE458783 QAM458783:QBA458783 QKI458783:QKW458783 QUE458783:QUS458783 REA458783:REO458783 RNW458783:ROK458783 RXS458783:RYG458783 SHO458783:SIC458783 SRK458783:SRY458783 TBG458783:TBU458783 TLC458783:TLQ458783 TUY458783:TVM458783 UEU458783:UFI458783 UOQ458783:UPE458783 UYM458783:UZA458783 VII458783:VIW458783 VSE458783:VSS458783 WCA458783:WCO458783 WLW458783:WMK458783 WVS458783:WWG458783 I524319:Y524319 JG524319:JU524319 TC524319:TQ524319 ACY524319:ADM524319 AMU524319:ANI524319 AWQ524319:AXE524319 BGM524319:BHA524319 BQI524319:BQW524319 CAE524319:CAS524319 CKA524319:CKO524319 CTW524319:CUK524319 DDS524319:DEG524319 DNO524319:DOC524319 DXK524319:DXY524319 EHG524319:EHU524319 ERC524319:ERQ524319 FAY524319:FBM524319 FKU524319:FLI524319 FUQ524319:FVE524319 GEM524319:GFA524319 GOI524319:GOW524319 GYE524319:GYS524319 HIA524319:HIO524319 HRW524319:HSK524319 IBS524319:ICG524319 ILO524319:IMC524319 IVK524319:IVY524319 JFG524319:JFU524319 JPC524319:JPQ524319 JYY524319:JZM524319 KIU524319:KJI524319 KSQ524319:KTE524319 LCM524319:LDA524319 LMI524319:LMW524319 LWE524319:LWS524319 MGA524319:MGO524319 MPW524319:MQK524319 MZS524319:NAG524319 NJO524319:NKC524319 NTK524319:NTY524319 ODG524319:ODU524319 ONC524319:ONQ524319 OWY524319:OXM524319 PGU524319:PHI524319 PQQ524319:PRE524319 QAM524319:QBA524319 QKI524319:QKW524319 QUE524319:QUS524319 REA524319:REO524319 RNW524319:ROK524319 RXS524319:RYG524319 SHO524319:SIC524319 SRK524319:SRY524319 TBG524319:TBU524319 TLC524319:TLQ524319 TUY524319:TVM524319 UEU524319:UFI524319 UOQ524319:UPE524319 UYM524319:UZA524319 VII524319:VIW524319 VSE524319:VSS524319 WCA524319:WCO524319 WLW524319:WMK524319 WVS524319:WWG524319 I589855:Y589855 JG589855:JU589855 TC589855:TQ589855 ACY589855:ADM589855 AMU589855:ANI589855 AWQ589855:AXE589855 BGM589855:BHA589855 BQI589855:BQW589855 CAE589855:CAS589855 CKA589855:CKO589855 CTW589855:CUK589855 DDS589855:DEG589855 DNO589855:DOC589855 DXK589855:DXY589855 EHG589855:EHU589855 ERC589855:ERQ589855 FAY589855:FBM589855 FKU589855:FLI589855 FUQ589855:FVE589855 GEM589855:GFA589855 GOI589855:GOW589855 GYE589855:GYS589855 HIA589855:HIO589855 HRW589855:HSK589855 IBS589855:ICG589855 ILO589855:IMC589855 IVK589855:IVY589855 JFG589855:JFU589855 JPC589855:JPQ589855 JYY589855:JZM589855 KIU589855:KJI589855 KSQ589855:KTE589855 LCM589855:LDA589855 LMI589855:LMW589855 LWE589855:LWS589855 MGA589855:MGO589855 MPW589855:MQK589855 MZS589855:NAG589855 NJO589855:NKC589855 NTK589855:NTY589855 ODG589855:ODU589855 ONC589855:ONQ589855 OWY589855:OXM589855 PGU589855:PHI589855 PQQ589855:PRE589855 QAM589855:QBA589855 QKI589855:QKW589855 QUE589855:QUS589855 REA589855:REO589855 RNW589855:ROK589855 RXS589855:RYG589855 SHO589855:SIC589855 SRK589855:SRY589855 TBG589855:TBU589855 TLC589855:TLQ589855 TUY589855:TVM589855 UEU589855:UFI589855 UOQ589855:UPE589855 UYM589855:UZA589855 VII589855:VIW589855 VSE589855:VSS589855 WCA589855:WCO589855 WLW589855:WMK589855 WVS589855:WWG589855 I655391:Y655391 JG655391:JU655391 TC655391:TQ655391 ACY655391:ADM655391 AMU655391:ANI655391 AWQ655391:AXE655391 BGM655391:BHA655391 BQI655391:BQW655391 CAE655391:CAS655391 CKA655391:CKO655391 CTW655391:CUK655391 DDS655391:DEG655391 DNO655391:DOC655391 DXK655391:DXY655391 EHG655391:EHU655391 ERC655391:ERQ655391 FAY655391:FBM655391 FKU655391:FLI655391 FUQ655391:FVE655391 GEM655391:GFA655391 GOI655391:GOW655391 GYE655391:GYS655391 HIA655391:HIO655391 HRW655391:HSK655391 IBS655391:ICG655391 ILO655391:IMC655391 IVK655391:IVY655391 JFG655391:JFU655391 JPC655391:JPQ655391 JYY655391:JZM655391 KIU655391:KJI655391 KSQ655391:KTE655391 LCM655391:LDA655391 LMI655391:LMW655391 LWE655391:LWS655391 MGA655391:MGO655391 MPW655391:MQK655391 MZS655391:NAG655391 NJO655391:NKC655391 NTK655391:NTY655391 ODG655391:ODU655391 ONC655391:ONQ655391 OWY655391:OXM655391 PGU655391:PHI655391 PQQ655391:PRE655391 QAM655391:QBA655391 QKI655391:QKW655391 QUE655391:QUS655391 REA655391:REO655391 RNW655391:ROK655391 RXS655391:RYG655391 SHO655391:SIC655391 SRK655391:SRY655391 TBG655391:TBU655391 TLC655391:TLQ655391 TUY655391:TVM655391 UEU655391:UFI655391 UOQ655391:UPE655391 UYM655391:UZA655391 VII655391:VIW655391 VSE655391:VSS655391 WCA655391:WCO655391 WLW655391:WMK655391 WVS655391:WWG655391 I720927:Y720927 JG720927:JU720927 TC720927:TQ720927 ACY720927:ADM720927 AMU720927:ANI720927 AWQ720927:AXE720927 BGM720927:BHA720927 BQI720927:BQW720927 CAE720927:CAS720927 CKA720927:CKO720927 CTW720927:CUK720927 DDS720927:DEG720927 DNO720927:DOC720927 DXK720927:DXY720927 EHG720927:EHU720927 ERC720927:ERQ720927 FAY720927:FBM720927 FKU720927:FLI720927 FUQ720927:FVE720927 GEM720927:GFA720927 GOI720927:GOW720927 GYE720927:GYS720927 HIA720927:HIO720927 HRW720927:HSK720927 IBS720927:ICG720927 ILO720927:IMC720927 IVK720927:IVY720927 JFG720927:JFU720927 JPC720927:JPQ720927 JYY720927:JZM720927 KIU720927:KJI720927 KSQ720927:KTE720927 LCM720927:LDA720927 LMI720927:LMW720927 LWE720927:LWS720927 MGA720927:MGO720927 MPW720927:MQK720927 MZS720927:NAG720927 NJO720927:NKC720927 NTK720927:NTY720927 ODG720927:ODU720927 ONC720927:ONQ720927 OWY720927:OXM720927 PGU720927:PHI720927 PQQ720927:PRE720927 QAM720927:QBA720927 QKI720927:QKW720927 QUE720927:QUS720927 REA720927:REO720927 RNW720927:ROK720927 RXS720927:RYG720927 SHO720927:SIC720927 SRK720927:SRY720927 TBG720927:TBU720927 TLC720927:TLQ720927 TUY720927:TVM720927 UEU720927:UFI720927 UOQ720927:UPE720927 UYM720927:UZA720927 VII720927:VIW720927 VSE720927:VSS720927 WCA720927:WCO720927 WLW720927:WMK720927 WVS720927:WWG720927 I786463:Y786463 JG786463:JU786463 TC786463:TQ786463 ACY786463:ADM786463 AMU786463:ANI786463 AWQ786463:AXE786463 BGM786463:BHA786463 BQI786463:BQW786463 CAE786463:CAS786463 CKA786463:CKO786463 CTW786463:CUK786463 DDS786463:DEG786463 DNO786463:DOC786463 DXK786463:DXY786463 EHG786463:EHU786463 ERC786463:ERQ786463 FAY786463:FBM786463 FKU786463:FLI786463 FUQ786463:FVE786463 GEM786463:GFA786463 GOI786463:GOW786463 GYE786463:GYS786463 HIA786463:HIO786463 HRW786463:HSK786463 IBS786463:ICG786463 ILO786463:IMC786463 IVK786463:IVY786463 JFG786463:JFU786463 JPC786463:JPQ786463 JYY786463:JZM786463 KIU786463:KJI786463 KSQ786463:KTE786463 LCM786463:LDA786463 LMI786463:LMW786463 LWE786463:LWS786463 MGA786463:MGO786463 MPW786463:MQK786463 MZS786463:NAG786463 NJO786463:NKC786463 NTK786463:NTY786463 ODG786463:ODU786463 ONC786463:ONQ786463 OWY786463:OXM786463 PGU786463:PHI786463 PQQ786463:PRE786463 QAM786463:QBA786463 QKI786463:QKW786463 QUE786463:QUS786463 REA786463:REO786463 RNW786463:ROK786463 RXS786463:RYG786463 SHO786463:SIC786463 SRK786463:SRY786463 TBG786463:TBU786463 TLC786463:TLQ786463 TUY786463:TVM786463 UEU786463:UFI786463 UOQ786463:UPE786463 UYM786463:UZA786463 VII786463:VIW786463 VSE786463:VSS786463 WCA786463:WCO786463 WLW786463:WMK786463 WVS786463:WWG786463 I851999:Y851999 JG851999:JU851999 TC851999:TQ851999 ACY851999:ADM851999 AMU851999:ANI851999 AWQ851999:AXE851999 BGM851999:BHA851999 BQI851999:BQW851999 CAE851999:CAS851999 CKA851999:CKO851999 CTW851999:CUK851999 DDS851999:DEG851999 DNO851999:DOC851999 DXK851999:DXY851999 EHG851999:EHU851999 ERC851999:ERQ851999 FAY851999:FBM851999 FKU851999:FLI851999 FUQ851999:FVE851999 GEM851999:GFA851999 GOI851999:GOW851999 GYE851999:GYS851999 HIA851999:HIO851999 HRW851999:HSK851999 IBS851999:ICG851999 ILO851999:IMC851999 IVK851999:IVY851999 JFG851999:JFU851999 JPC851999:JPQ851999 JYY851999:JZM851999 KIU851999:KJI851999 KSQ851999:KTE851999 LCM851999:LDA851999 LMI851999:LMW851999 LWE851999:LWS851999 MGA851999:MGO851999 MPW851999:MQK851999 MZS851999:NAG851999 NJO851999:NKC851999 NTK851999:NTY851999 ODG851999:ODU851999 ONC851999:ONQ851999 OWY851999:OXM851999 PGU851999:PHI851999 PQQ851999:PRE851999 QAM851999:QBA851999 QKI851999:QKW851999 QUE851999:QUS851999 REA851999:REO851999 RNW851999:ROK851999 RXS851999:RYG851999 SHO851999:SIC851999 SRK851999:SRY851999 TBG851999:TBU851999 TLC851999:TLQ851999 TUY851999:TVM851999 UEU851999:UFI851999 UOQ851999:UPE851999 UYM851999:UZA851999 VII851999:VIW851999 VSE851999:VSS851999 WCA851999:WCO851999 WLW851999:WMK851999 WVS851999:WWG851999 I917535:Y917535 JG917535:JU917535 TC917535:TQ917535 ACY917535:ADM917535 AMU917535:ANI917535 AWQ917535:AXE917535 BGM917535:BHA917535 BQI917535:BQW917535 CAE917535:CAS917535 CKA917535:CKO917535 CTW917535:CUK917535 DDS917535:DEG917535 DNO917535:DOC917535 DXK917535:DXY917535 EHG917535:EHU917535 ERC917535:ERQ917535 FAY917535:FBM917535 FKU917535:FLI917535 FUQ917535:FVE917535 GEM917535:GFA917535 GOI917535:GOW917535 GYE917535:GYS917535 HIA917535:HIO917535 HRW917535:HSK917535 IBS917535:ICG917535 ILO917535:IMC917535 IVK917535:IVY917535 JFG917535:JFU917535 JPC917535:JPQ917535 JYY917535:JZM917535 KIU917535:KJI917535 KSQ917535:KTE917535 LCM917535:LDA917535 LMI917535:LMW917535 LWE917535:LWS917535 MGA917535:MGO917535 MPW917535:MQK917535 MZS917535:NAG917535 NJO917535:NKC917535 NTK917535:NTY917535 ODG917535:ODU917535 ONC917535:ONQ917535 OWY917535:OXM917535 PGU917535:PHI917535 PQQ917535:PRE917535 QAM917535:QBA917535 QKI917535:QKW917535 QUE917535:QUS917535 REA917535:REO917535 RNW917535:ROK917535 RXS917535:RYG917535 SHO917535:SIC917535 SRK917535:SRY917535 TBG917535:TBU917535 TLC917535:TLQ917535 TUY917535:TVM917535 UEU917535:UFI917535 UOQ917535:UPE917535 UYM917535:UZA917535 VII917535:VIW917535 VSE917535:VSS917535 WCA917535:WCO917535 WLW917535:WMK917535 WVS917535:WWG917535 I983071:Y983071 JG983071:JU983071 TC983071:TQ983071 ACY983071:ADM983071 AMU983071:ANI983071 AWQ983071:AXE983071 BGM983071:BHA983071 BQI983071:BQW983071 CAE983071:CAS983071 CKA983071:CKO983071 CTW983071:CUK983071 DDS983071:DEG983071 DNO983071:DOC983071 DXK983071:DXY983071 EHG983071:EHU983071 ERC983071:ERQ983071 FAY983071:FBM983071 FKU983071:FLI983071 FUQ983071:FVE983071 GEM983071:GFA983071 GOI983071:GOW983071 GYE983071:GYS983071 HIA983071:HIO983071 HRW983071:HSK983071 IBS983071:ICG983071 ILO983071:IMC983071 IVK983071:IVY983071 JFG983071:JFU983071 JPC983071:JPQ983071 JYY983071:JZM983071 KIU983071:KJI983071 KSQ983071:KTE983071 LCM983071:LDA983071 LMI983071:LMW983071 LWE983071:LWS983071 MGA983071:MGO983071 MPW983071:MQK983071 MZS983071:NAG983071 NJO983071:NKC983071 NTK983071:NTY983071 ODG983071:ODU983071 ONC983071:ONQ983071 OWY983071:OXM983071 PGU983071:PHI983071 PQQ983071:PRE983071 QAM983071:QBA983071 QKI983071:QKW983071 QUE983071:QUS983071 REA983071:REO983071 RNW983071:ROK983071 RXS983071:RYG983071 SHO983071:SIC983071 SRK983071:SRY983071 TBG983071:TBU983071 TLC983071:TLQ983071 TUY983071:TVM983071 UEU983071:UFI983071 UOQ983071:UPE983071 UYM983071:UZA983071 VII983071:VIW983071 VSE983071:VSS983071 WCA983071:WCO983071 WLW983071:WMK983071 WVS983071:WWG983071 I32:Y32 JG32:JU32 TC32:TQ32 ACY32:ADM32 AMU32:ANI32 AWQ32:AXE32 BGM32:BHA32 BQI32:BQW32 CAE32:CAS32 CKA32:CKO32 CTW32:CUK32 DDS32:DEG32 DNO32:DOC32 DXK32:DXY32 EHG32:EHU32 ERC32:ERQ32 FAY32:FBM32 FKU32:FLI32 FUQ32:FVE32 GEM32:GFA32 GOI32:GOW32 GYE32:GYS32 HIA32:HIO32 HRW32:HSK32 IBS32:ICG32 ILO32:IMC32 IVK32:IVY32 JFG32:JFU32 JPC32:JPQ32 JYY32:JZM32 KIU32:KJI32 KSQ32:KTE32 LCM32:LDA32 LMI32:LMW32 LWE32:LWS32 MGA32:MGO32 MPW32:MQK32 MZS32:NAG32 NJO32:NKC32 NTK32:NTY32 ODG32:ODU32 ONC32:ONQ32 OWY32:OXM32 PGU32:PHI32 PQQ32:PRE32 QAM32:QBA32 QKI32:QKW32 QUE32:QUS32 REA32:REO32 RNW32:ROK32 RXS32:RYG32 SHO32:SIC32 SRK32:SRY32 TBG32:TBU32 TLC32:TLQ32 TUY32:TVM32 UEU32:UFI32 UOQ32:UPE32 UYM32:UZA32 VII32:VIW32 VSE32:VSS32 WCA32:WCO32 WLW32:WMK32 WVS32:WWG32 I65569:Y65569 JG65569:JU65569 TC65569:TQ65569 ACY65569:ADM65569 AMU65569:ANI65569 AWQ65569:AXE65569 BGM65569:BHA65569 BQI65569:BQW65569 CAE65569:CAS65569 CKA65569:CKO65569 CTW65569:CUK65569 DDS65569:DEG65569 DNO65569:DOC65569 DXK65569:DXY65569 EHG65569:EHU65569 ERC65569:ERQ65569 FAY65569:FBM65569 FKU65569:FLI65569 FUQ65569:FVE65569 GEM65569:GFA65569 GOI65569:GOW65569 GYE65569:GYS65569 HIA65569:HIO65569 HRW65569:HSK65569 IBS65569:ICG65569 ILO65569:IMC65569 IVK65569:IVY65569 JFG65569:JFU65569 JPC65569:JPQ65569 JYY65569:JZM65569 KIU65569:KJI65569 KSQ65569:KTE65569 LCM65569:LDA65569 LMI65569:LMW65569 LWE65569:LWS65569 MGA65569:MGO65569 MPW65569:MQK65569 MZS65569:NAG65569 NJO65569:NKC65569 NTK65569:NTY65569 ODG65569:ODU65569 ONC65569:ONQ65569 OWY65569:OXM65569 PGU65569:PHI65569 PQQ65569:PRE65569 QAM65569:QBA65569 QKI65569:QKW65569 QUE65569:QUS65569 REA65569:REO65569 RNW65569:ROK65569 RXS65569:RYG65569 SHO65569:SIC65569 SRK65569:SRY65569 TBG65569:TBU65569 TLC65569:TLQ65569 TUY65569:TVM65569 UEU65569:UFI65569 UOQ65569:UPE65569 UYM65569:UZA65569 VII65569:VIW65569 VSE65569:VSS65569 WCA65569:WCO65569 WLW65569:WMK65569 WVS65569:WWG65569 I131105:Y131105 JG131105:JU131105 TC131105:TQ131105 ACY131105:ADM131105 AMU131105:ANI131105 AWQ131105:AXE131105 BGM131105:BHA131105 BQI131105:BQW131105 CAE131105:CAS131105 CKA131105:CKO131105 CTW131105:CUK131105 DDS131105:DEG131105 DNO131105:DOC131105 DXK131105:DXY131105 EHG131105:EHU131105 ERC131105:ERQ131105 FAY131105:FBM131105 FKU131105:FLI131105 FUQ131105:FVE131105 GEM131105:GFA131105 GOI131105:GOW131105 GYE131105:GYS131105 HIA131105:HIO131105 HRW131105:HSK131105 IBS131105:ICG131105 ILO131105:IMC131105 IVK131105:IVY131105 JFG131105:JFU131105 JPC131105:JPQ131105 JYY131105:JZM131105 KIU131105:KJI131105 KSQ131105:KTE131105 LCM131105:LDA131105 LMI131105:LMW131105 LWE131105:LWS131105 MGA131105:MGO131105 MPW131105:MQK131105 MZS131105:NAG131105 NJO131105:NKC131105 NTK131105:NTY131105 ODG131105:ODU131105 ONC131105:ONQ131105 OWY131105:OXM131105 PGU131105:PHI131105 PQQ131105:PRE131105 QAM131105:QBA131105 QKI131105:QKW131105 QUE131105:QUS131105 REA131105:REO131105 RNW131105:ROK131105 RXS131105:RYG131105 SHO131105:SIC131105 SRK131105:SRY131105 TBG131105:TBU131105 TLC131105:TLQ131105 TUY131105:TVM131105 UEU131105:UFI131105 UOQ131105:UPE131105 UYM131105:UZA131105 VII131105:VIW131105 VSE131105:VSS131105 WCA131105:WCO131105 WLW131105:WMK131105 WVS131105:WWG131105 I196641:Y196641 JG196641:JU196641 TC196641:TQ196641 ACY196641:ADM196641 AMU196641:ANI196641 AWQ196641:AXE196641 BGM196641:BHA196641 BQI196641:BQW196641 CAE196641:CAS196641 CKA196641:CKO196641 CTW196641:CUK196641 DDS196641:DEG196641 DNO196641:DOC196641 DXK196641:DXY196641 EHG196641:EHU196641 ERC196641:ERQ196641 FAY196641:FBM196641 FKU196641:FLI196641 FUQ196641:FVE196641 GEM196641:GFA196641 GOI196641:GOW196641 GYE196641:GYS196641 HIA196641:HIO196641 HRW196641:HSK196641 IBS196641:ICG196641 ILO196641:IMC196641 IVK196641:IVY196641 JFG196641:JFU196641 JPC196641:JPQ196641 JYY196641:JZM196641 KIU196641:KJI196641 KSQ196641:KTE196641 LCM196641:LDA196641 LMI196641:LMW196641 LWE196641:LWS196641 MGA196641:MGO196641 MPW196641:MQK196641 MZS196641:NAG196641 NJO196641:NKC196641 NTK196641:NTY196641 ODG196641:ODU196641 ONC196641:ONQ196641 OWY196641:OXM196641 PGU196641:PHI196641 PQQ196641:PRE196641 QAM196641:QBA196641 QKI196641:QKW196641 QUE196641:QUS196641 REA196641:REO196641 RNW196641:ROK196641 RXS196641:RYG196641 SHO196641:SIC196641 SRK196641:SRY196641 TBG196641:TBU196641 TLC196641:TLQ196641 TUY196641:TVM196641 UEU196641:UFI196641 UOQ196641:UPE196641 UYM196641:UZA196641 VII196641:VIW196641 VSE196641:VSS196641 WCA196641:WCO196641 WLW196641:WMK196641 WVS196641:WWG196641 I262177:Y262177 JG262177:JU262177 TC262177:TQ262177 ACY262177:ADM262177 AMU262177:ANI262177 AWQ262177:AXE262177 BGM262177:BHA262177 BQI262177:BQW262177 CAE262177:CAS262177 CKA262177:CKO262177 CTW262177:CUK262177 DDS262177:DEG262177 DNO262177:DOC262177 DXK262177:DXY262177 EHG262177:EHU262177 ERC262177:ERQ262177 FAY262177:FBM262177 FKU262177:FLI262177 FUQ262177:FVE262177 GEM262177:GFA262177 GOI262177:GOW262177 GYE262177:GYS262177 HIA262177:HIO262177 HRW262177:HSK262177 IBS262177:ICG262177 ILO262177:IMC262177 IVK262177:IVY262177 JFG262177:JFU262177 JPC262177:JPQ262177 JYY262177:JZM262177 KIU262177:KJI262177 KSQ262177:KTE262177 LCM262177:LDA262177 LMI262177:LMW262177 LWE262177:LWS262177 MGA262177:MGO262177 MPW262177:MQK262177 MZS262177:NAG262177 NJO262177:NKC262177 NTK262177:NTY262177 ODG262177:ODU262177 ONC262177:ONQ262177 OWY262177:OXM262177 PGU262177:PHI262177 PQQ262177:PRE262177 QAM262177:QBA262177 QKI262177:QKW262177 QUE262177:QUS262177 REA262177:REO262177 RNW262177:ROK262177 RXS262177:RYG262177 SHO262177:SIC262177 SRK262177:SRY262177 TBG262177:TBU262177 TLC262177:TLQ262177 TUY262177:TVM262177 UEU262177:UFI262177 UOQ262177:UPE262177 UYM262177:UZA262177 VII262177:VIW262177 VSE262177:VSS262177 WCA262177:WCO262177 WLW262177:WMK262177 WVS262177:WWG262177 I327713:Y327713 JG327713:JU327713 TC327713:TQ327713 ACY327713:ADM327713 AMU327713:ANI327713 AWQ327713:AXE327713 BGM327713:BHA327713 BQI327713:BQW327713 CAE327713:CAS327713 CKA327713:CKO327713 CTW327713:CUK327713 DDS327713:DEG327713 DNO327713:DOC327713 DXK327713:DXY327713 EHG327713:EHU327713 ERC327713:ERQ327713 FAY327713:FBM327713 FKU327713:FLI327713 FUQ327713:FVE327713 GEM327713:GFA327713 GOI327713:GOW327713 GYE327713:GYS327713 HIA327713:HIO327713 HRW327713:HSK327713 IBS327713:ICG327713 ILO327713:IMC327713 IVK327713:IVY327713 JFG327713:JFU327713 JPC327713:JPQ327713 JYY327713:JZM327713 KIU327713:KJI327713 KSQ327713:KTE327713 LCM327713:LDA327713 LMI327713:LMW327713 LWE327713:LWS327713 MGA327713:MGO327713 MPW327713:MQK327713 MZS327713:NAG327713 NJO327713:NKC327713 NTK327713:NTY327713 ODG327713:ODU327713 ONC327713:ONQ327713 OWY327713:OXM327713 PGU327713:PHI327713 PQQ327713:PRE327713 QAM327713:QBA327713 QKI327713:QKW327713 QUE327713:QUS327713 REA327713:REO327713 RNW327713:ROK327713 RXS327713:RYG327713 SHO327713:SIC327713 SRK327713:SRY327713 TBG327713:TBU327713 TLC327713:TLQ327713 TUY327713:TVM327713 UEU327713:UFI327713 UOQ327713:UPE327713 UYM327713:UZA327713 VII327713:VIW327713 VSE327713:VSS327713 WCA327713:WCO327713 WLW327713:WMK327713 WVS327713:WWG327713 I393249:Y393249 JG393249:JU393249 TC393249:TQ393249 ACY393249:ADM393249 AMU393249:ANI393249 AWQ393249:AXE393249 BGM393249:BHA393249 BQI393249:BQW393249 CAE393249:CAS393249 CKA393249:CKO393249 CTW393249:CUK393249 DDS393249:DEG393249 DNO393249:DOC393249 DXK393249:DXY393249 EHG393249:EHU393249 ERC393249:ERQ393249 FAY393249:FBM393249 FKU393249:FLI393249 FUQ393249:FVE393249 GEM393249:GFA393249 GOI393249:GOW393249 GYE393249:GYS393249 HIA393249:HIO393249 HRW393249:HSK393249 IBS393249:ICG393249 ILO393249:IMC393249 IVK393249:IVY393249 JFG393249:JFU393249 JPC393249:JPQ393249 JYY393249:JZM393249 KIU393249:KJI393249 KSQ393249:KTE393249 LCM393249:LDA393249 LMI393249:LMW393249 LWE393249:LWS393249 MGA393249:MGO393249 MPW393249:MQK393249 MZS393249:NAG393249 NJO393249:NKC393249 NTK393249:NTY393249 ODG393249:ODU393249 ONC393249:ONQ393249 OWY393249:OXM393249 PGU393249:PHI393249 PQQ393249:PRE393249 QAM393249:QBA393249 QKI393249:QKW393249 QUE393249:QUS393249 REA393249:REO393249 RNW393249:ROK393249 RXS393249:RYG393249 SHO393249:SIC393249 SRK393249:SRY393249 TBG393249:TBU393249 TLC393249:TLQ393249 TUY393249:TVM393249 UEU393249:UFI393249 UOQ393249:UPE393249 UYM393249:UZA393249 VII393249:VIW393249 VSE393249:VSS393249 WCA393249:WCO393249 WLW393249:WMK393249 WVS393249:WWG393249 I458785:Y458785 JG458785:JU458785 TC458785:TQ458785 ACY458785:ADM458785 AMU458785:ANI458785 AWQ458785:AXE458785 BGM458785:BHA458785 BQI458785:BQW458785 CAE458785:CAS458785 CKA458785:CKO458785 CTW458785:CUK458785 DDS458785:DEG458785 DNO458785:DOC458785 DXK458785:DXY458785 EHG458785:EHU458785 ERC458785:ERQ458785 FAY458785:FBM458785 FKU458785:FLI458785 FUQ458785:FVE458785 GEM458785:GFA458785 GOI458785:GOW458785 GYE458785:GYS458785 HIA458785:HIO458785 HRW458785:HSK458785 IBS458785:ICG458785 ILO458785:IMC458785 IVK458785:IVY458785 JFG458785:JFU458785 JPC458785:JPQ458785 JYY458785:JZM458785 KIU458785:KJI458785 KSQ458785:KTE458785 LCM458785:LDA458785 LMI458785:LMW458785 LWE458785:LWS458785 MGA458785:MGO458785 MPW458785:MQK458785 MZS458785:NAG458785 NJO458785:NKC458785 NTK458785:NTY458785 ODG458785:ODU458785 ONC458785:ONQ458785 OWY458785:OXM458785 PGU458785:PHI458785 PQQ458785:PRE458785 QAM458785:QBA458785 QKI458785:QKW458785 QUE458785:QUS458785 REA458785:REO458785 RNW458785:ROK458785 RXS458785:RYG458785 SHO458785:SIC458785 SRK458785:SRY458785 TBG458785:TBU458785 TLC458785:TLQ458785 TUY458785:TVM458785 UEU458785:UFI458785 UOQ458785:UPE458785 UYM458785:UZA458785 VII458785:VIW458785 VSE458785:VSS458785 WCA458785:WCO458785 WLW458785:WMK458785 WVS458785:WWG458785 I524321:Y524321 JG524321:JU524321 TC524321:TQ524321 ACY524321:ADM524321 AMU524321:ANI524321 AWQ524321:AXE524321 BGM524321:BHA524321 BQI524321:BQW524321 CAE524321:CAS524321 CKA524321:CKO524321 CTW524321:CUK524321 DDS524321:DEG524321 DNO524321:DOC524321 DXK524321:DXY524321 EHG524321:EHU524321 ERC524321:ERQ524321 FAY524321:FBM524321 FKU524321:FLI524321 FUQ524321:FVE524321 GEM524321:GFA524321 GOI524321:GOW524321 GYE524321:GYS524321 HIA524321:HIO524321 HRW524321:HSK524321 IBS524321:ICG524321 ILO524321:IMC524321 IVK524321:IVY524321 JFG524321:JFU524321 JPC524321:JPQ524321 JYY524321:JZM524321 KIU524321:KJI524321 KSQ524321:KTE524321 LCM524321:LDA524321 LMI524321:LMW524321 LWE524321:LWS524321 MGA524321:MGO524321 MPW524321:MQK524321 MZS524321:NAG524321 NJO524321:NKC524321 NTK524321:NTY524321 ODG524321:ODU524321 ONC524321:ONQ524321 OWY524321:OXM524321 PGU524321:PHI524321 PQQ524321:PRE524321 QAM524321:QBA524321 QKI524321:QKW524321 QUE524321:QUS524321 REA524321:REO524321 RNW524321:ROK524321 RXS524321:RYG524321 SHO524321:SIC524321 SRK524321:SRY524321 TBG524321:TBU524321 TLC524321:TLQ524321 TUY524321:TVM524321 UEU524321:UFI524321 UOQ524321:UPE524321 UYM524321:UZA524321 VII524321:VIW524321 VSE524321:VSS524321 WCA524321:WCO524321 WLW524321:WMK524321 WVS524321:WWG524321 I589857:Y589857 JG589857:JU589857 TC589857:TQ589857 ACY589857:ADM589857 AMU589857:ANI589857 AWQ589857:AXE589857 BGM589857:BHA589857 BQI589857:BQW589857 CAE589857:CAS589857 CKA589857:CKO589857 CTW589857:CUK589857 DDS589857:DEG589857 DNO589857:DOC589857 DXK589857:DXY589857 EHG589857:EHU589857 ERC589857:ERQ589857 FAY589857:FBM589857 FKU589857:FLI589857 FUQ589857:FVE589857 GEM589857:GFA589857 GOI589857:GOW589857 GYE589857:GYS589857 HIA589857:HIO589857 HRW589857:HSK589857 IBS589857:ICG589857 ILO589857:IMC589857 IVK589857:IVY589857 JFG589857:JFU589857 JPC589857:JPQ589857 JYY589857:JZM589857 KIU589857:KJI589857 KSQ589857:KTE589857 LCM589857:LDA589857 LMI589857:LMW589857 LWE589857:LWS589857 MGA589857:MGO589857 MPW589857:MQK589857 MZS589857:NAG589857 NJO589857:NKC589857 NTK589857:NTY589857 ODG589857:ODU589857 ONC589857:ONQ589857 OWY589857:OXM589857 PGU589857:PHI589857 PQQ589857:PRE589857 QAM589857:QBA589857 QKI589857:QKW589857 QUE589857:QUS589857 REA589857:REO589857 RNW589857:ROK589857 RXS589857:RYG589857 SHO589857:SIC589857 SRK589857:SRY589857 TBG589857:TBU589857 TLC589857:TLQ589857 TUY589857:TVM589857 UEU589857:UFI589857 UOQ589857:UPE589857 UYM589857:UZA589857 VII589857:VIW589857 VSE589857:VSS589857 WCA589857:WCO589857 WLW589857:WMK589857 WVS589857:WWG589857 I655393:Y655393 JG655393:JU655393 TC655393:TQ655393 ACY655393:ADM655393 AMU655393:ANI655393 AWQ655393:AXE655393 BGM655393:BHA655393 BQI655393:BQW655393 CAE655393:CAS655393 CKA655393:CKO655393 CTW655393:CUK655393 DDS655393:DEG655393 DNO655393:DOC655393 DXK655393:DXY655393 EHG655393:EHU655393 ERC655393:ERQ655393 FAY655393:FBM655393 FKU655393:FLI655393 FUQ655393:FVE655393 GEM655393:GFA655393 GOI655393:GOW655393 GYE655393:GYS655393 HIA655393:HIO655393 HRW655393:HSK655393 IBS655393:ICG655393 ILO655393:IMC655393 IVK655393:IVY655393 JFG655393:JFU655393 JPC655393:JPQ655393 JYY655393:JZM655393 KIU655393:KJI655393 KSQ655393:KTE655393 LCM655393:LDA655393 LMI655393:LMW655393 LWE655393:LWS655393 MGA655393:MGO655393 MPW655393:MQK655393 MZS655393:NAG655393 NJO655393:NKC655393 NTK655393:NTY655393 ODG655393:ODU655393 ONC655393:ONQ655393 OWY655393:OXM655393 PGU655393:PHI655393 PQQ655393:PRE655393 QAM655393:QBA655393 QKI655393:QKW655393 QUE655393:QUS655393 REA655393:REO655393 RNW655393:ROK655393 RXS655393:RYG655393 SHO655393:SIC655393 SRK655393:SRY655393 TBG655393:TBU655393 TLC655393:TLQ655393 TUY655393:TVM655393 UEU655393:UFI655393 UOQ655393:UPE655393 UYM655393:UZA655393 VII655393:VIW655393 VSE655393:VSS655393 WCA655393:WCO655393 WLW655393:WMK655393 WVS655393:WWG655393 I720929:Y720929 JG720929:JU720929 TC720929:TQ720929 ACY720929:ADM720929 AMU720929:ANI720929 AWQ720929:AXE720929 BGM720929:BHA720929 BQI720929:BQW720929 CAE720929:CAS720929 CKA720929:CKO720929 CTW720929:CUK720929 DDS720929:DEG720929 DNO720929:DOC720929 DXK720929:DXY720929 EHG720929:EHU720929 ERC720929:ERQ720929 FAY720929:FBM720929 FKU720929:FLI720929 FUQ720929:FVE720929 GEM720929:GFA720929 GOI720929:GOW720929 GYE720929:GYS720929 HIA720929:HIO720929 HRW720929:HSK720929 IBS720929:ICG720929 ILO720929:IMC720929 IVK720929:IVY720929 JFG720929:JFU720929 JPC720929:JPQ720929 JYY720929:JZM720929 KIU720929:KJI720929 KSQ720929:KTE720929 LCM720929:LDA720929 LMI720929:LMW720929 LWE720929:LWS720929 MGA720929:MGO720929 MPW720929:MQK720929 MZS720929:NAG720929 NJO720929:NKC720929 NTK720929:NTY720929 ODG720929:ODU720929 ONC720929:ONQ720929 OWY720929:OXM720929 PGU720929:PHI720929 PQQ720929:PRE720929 QAM720929:QBA720929 QKI720929:QKW720929 QUE720929:QUS720929 REA720929:REO720929 RNW720929:ROK720929 RXS720929:RYG720929 SHO720929:SIC720929 SRK720929:SRY720929 TBG720929:TBU720929 TLC720929:TLQ720929 TUY720929:TVM720929 UEU720929:UFI720929 UOQ720929:UPE720929 UYM720929:UZA720929 VII720929:VIW720929 VSE720929:VSS720929 WCA720929:WCO720929 WLW720929:WMK720929 WVS720929:WWG720929 I786465:Y786465 JG786465:JU786465 TC786465:TQ786465 ACY786465:ADM786465 AMU786465:ANI786465 AWQ786465:AXE786465 BGM786465:BHA786465 BQI786465:BQW786465 CAE786465:CAS786465 CKA786465:CKO786465 CTW786465:CUK786465 DDS786465:DEG786465 DNO786465:DOC786465 DXK786465:DXY786465 EHG786465:EHU786465 ERC786465:ERQ786465 FAY786465:FBM786465 FKU786465:FLI786465 FUQ786465:FVE786465 GEM786465:GFA786465 GOI786465:GOW786465 GYE786465:GYS786465 HIA786465:HIO786465 HRW786465:HSK786465 IBS786465:ICG786465 ILO786465:IMC786465 IVK786465:IVY786465 JFG786465:JFU786465 JPC786465:JPQ786465 JYY786465:JZM786465 KIU786465:KJI786465 KSQ786465:KTE786465 LCM786465:LDA786465 LMI786465:LMW786465 LWE786465:LWS786465 MGA786465:MGO786465 MPW786465:MQK786465 MZS786465:NAG786465 NJO786465:NKC786465 NTK786465:NTY786465 ODG786465:ODU786465 ONC786465:ONQ786465 OWY786465:OXM786465 PGU786465:PHI786465 PQQ786465:PRE786465 QAM786465:QBA786465 QKI786465:QKW786465 QUE786465:QUS786465 REA786465:REO786465 RNW786465:ROK786465 RXS786465:RYG786465 SHO786465:SIC786465 SRK786465:SRY786465 TBG786465:TBU786465 TLC786465:TLQ786465 TUY786465:TVM786465 UEU786465:UFI786465 UOQ786465:UPE786465 UYM786465:UZA786465 VII786465:VIW786465 VSE786465:VSS786465 WCA786465:WCO786465 WLW786465:WMK786465 WVS786465:WWG786465 I852001:Y852001 JG852001:JU852001 TC852001:TQ852001 ACY852001:ADM852001 AMU852001:ANI852001 AWQ852001:AXE852001 BGM852001:BHA852001 BQI852001:BQW852001 CAE852001:CAS852001 CKA852001:CKO852001 CTW852001:CUK852001 DDS852001:DEG852001 DNO852001:DOC852001 DXK852001:DXY852001 EHG852001:EHU852001 ERC852001:ERQ852001 FAY852001:FBM852001 FKU852001:FLI852001 FUQ852001:FVE852001 GEM852001:GFA852001 GOI852001:GOW852001 GYE852001:GYS852001 HIA852001:HIO852001 HRW852001:HSK852001 IBS852001:ICG852001 ILO852001:IMC852001 IVK852001:IVY852001 JFG852001:JFU852001 JPC852001:JPQ852001 JYY852001:JZM852001 KIU852001:KJI852001 KSQ852001:KTE852001 LCM852001:LDA852001 LMI852001:LMW852001 LWE852001:LWS852001 MGA852001:MGO852001 MPW852001:MQK852001 MZS852001:NAG852001 NJO852001:NKC852001 NTK852001:NTY852001 ODG852001:ODU852001 ONC852001:ONQ852001 OWY852001:OXM852001 PGU852001:PHI852001 PQQ852001:PRE852001 QAM852001:QBA852001 QKI852001:QKW852001 QUE852001:QUS852001 REA852001:REO852001 RNW852001:ROK852001 RXS852001:RYG852001 SHO852001:SIC852001 SRK852001:SRY852001 TBG852001:TBU852001 TLC852001:TLQ852001 TUY852001:TVM852001 UEU852001:UFI852001 UOQ852001:UPE852001 UYM852001:UZA852001 VII852001:VIW852001 VSE852001:VSS852001 WCA852001:WCO852001 WLW852001:WMK852001 WVS852001:WWG852001 I917537:Y917537 JG917537:JU917537 TC917537:TQ917537 ACY917537:ADM917537 AMU917537:ANI917537 AWQ917537:AXE917537 BGM917537:BHA917537 BQI917537:BQW917537 CAE917537:CAS917537 CKA917537:CKO917537 CTW917537:CUK917537 DDS917537:DEG917537 DNO917537:DOC917537 DXK917537:DXY917537 EHG917537:EHU917537 ERC917537:ERQ917537 FAY917537:FBM917537 FKU917537:FLI917537 FUQ917537:FVE917537 GEM917537:GFA917537 GOI917537:GOW917537 GYE917537:GYS917537 HIA917537:HIO917537 HRW917537:HSK917537 IBS917537:ICG917537 ILO917537:IMC917537 IVK917537:IVY917537 JFG917537:JFU917537 JPC917537:JPQ917537 JYY917537:JZM917537 KIU917537:KJI917537 KSQ917537:KTE917537 LCM917537:LDA917537 LMI917537:LMW917537 LWE917537:LWS917537 MGA917537:MGO917537 MPW917537:MQK917537 MZS917537:NAG917537 NJO917537:NKC917537 NTK917537:NTY917537 ODG917537:ODU917537 ONC917537:ONQ917537 OWY917537:OXM917537 PGU917537:PHI917537 PQQ917537:PRE917537 QAM917537:QBA917537 QKI917537:QKW917537 QUE917537:QUS917537 REA917537:REO917537 RNW917537:ROK917537 RXS917537:RYG917537 SHO917537:SIC917537 SRK917537:SRY917537 TBG917537:TBU917537 TLC917537:TLQ917537 TUY917537:TVM917537 UEU917537:UFI917537 UOQ917537:UPE917537 UYM917537:UZA917537 VII917537:VIW917537 VSE917537:VSS917537 WCA917537:WCO917537 WLW917537:WMK917537 WVS917537:WWG917537 I983073:Y983073 JG983073:JU983073 TC983073:TQ983073 ACY983073:ADM983073 AMU983073:ANI983073 AWQ983073:AXE983073 BGM983073:BHA983073 BQI983073:BQW983073 CAE983073:CAS983073 CKA983073:CKO983073 CTW983073:CUK983073 DDS983073:DEG983073 DNO983073:DOC983073 DXK983073:DXY983073 EHG983073:EHU983073 ERC983073:ERQ983073 FAY983073:FBM983073 FKU983073:FLI983073 FUQ983073:FVE983073 GEM983073:GFA983073 GOI983073:GOW983073 GYE983073:GYS983073 HIA983073:HIO983073 HRW983073:HSK983073 IBS983073:ICG983073 ILO983073:IMC983073 IVK983073:IVY983073 JFG983073:JFU983073 JPC983073:JPQ983073 JYY983073:JZM983073 KIU983073:KJI983073 KSQ983073:KTE983073 LCM983073:LDA983073 LMI983073:LMW983073 LWE983073:LWS983073 MGA983073:MGO983073 MPW983073:MQK983073 MZS983073:NAG983073 NJO983073:NKC983073 NTK983073:NTY983073 ODG983073:ODU983073 ONC983073:ONQ983073 OWY983073:OXM983073 PGU983073:PHI983073 PQQ983073:PRE983073 QAM983073:QBA983073 QKI983073:QKW983073 QUE983073:QUS983073 REA983073:REO983073 RNW983073:ROK983073 RXS983073:RYG983073 SHO983073:SIC983073 SRK983073:SRY983073 TBG983073:TBU983073 TLC983073:TLQ983073 TUY983073:TVM983073 UEU983073:UFI983073 UOQ983073:UPE983073 UYM983073:UZA983073 VII983073:VIW983073 VSE983073:VSS983073 WCA983073:WCO983073 WLW983073:WMK983073 WVS983073:WWG983073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xm:sqref>
        </x14:dataValidation>
        <x14:dataValidation type="list" allowBlank="1" showInputMessage="1" showErrorMessage="1" xr:uid="{B235AF07-2C36-442E-87AB-FEBF9FFE7707}">
          <x14:formula1>
            <xm:f>$K$13:$K$16</xm:f>
          </x14:formula1>
          <xm:sqref>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 I27:O27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WVS983068:WVW983068 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I29:Y29 JG29:JU29 TC29:TQ29 ACY29:ADM29 AMU29:ANI29 AWQ29:AXE29 BGM29:BHA29 BQI29:BQW29 CAE29:CAS29 CKA29:CKO29 CTW29:CUK29 DDS29:DEG29 DNO29:DOC29 DXK29:DXY29 EHG29:EHU29 ERC29:ERQ29 FAY29:FBM29 FKU29:FLI29 FUQ29:FVE29 GEM29:GFA29 GOI29:GOW29 GYE29:GYS29 HIA29:HIO29 HRW29:HSK29 IBS29:ICG29 ILO29:IMC29 IVK29:IVY29 JFG29:JFU29 JPC29:JPQ29 JYY29:JZM29 KIU29:KJI29 KSQ29:KTE29 LCM29:LDA29 LMI29:LMW29 LWE29:LWS29 MGA29:MGO29 MPW29:MQK29 MZS29:NAG29 NJO29:NKC29 NTK29:NTY29 ODG29:ODU29 ONC29:ONQ29 OWY29:OXM29 PGU29:PHI29 PQQ29:PRE29 QAM29:QBA29 QKI29:QKW29 QUE29:QUS29 REA29:REO29 RNW29:ROK29 RXS29:RYG29 SHO29:SIC29 SRK29:SRY29 TBG29:TBU29 TLC29:TLQ29 TUY29:TVM29 UEU29:UFI29 UOQ29:UPE29 UYM29:UZA29 VII29:VIW29 VSE29:VSS29 WCA29:WCO29 WLW29:WMK29 WVS29:WWG29 I65566:Y65566 JG65566:JU65566 TC65566:TQ65566 ACY65566:ADM65566 AMU65566:ANI65566 AWQ65566:AXE65566 BGM65566:BHA65566 BQI65566:BQW65566 CAE65566:CAS65566 CKA65566:CKO65566 CTW65566:CUK65566 DDS65566:DEG65566 DNO65566:DOC65566 DXK65566:DXY65566 EHG65566:EHU65566 ERC65566:ERQ65566 FAY65566:FBM65566 FKU65566:FLI65566 FUQ65566:FVE65566 GEM65566:GFA65566 GOI65566:GOW65566 GYE65566:GYS65566 HIA65566:HIO65566 HRW65566:HSK65566 IBS65566:ICG65566 ILO65566:IMC65566 IVK65566:IVY65566 JFG65566:JFU65566 JPC65566:JPQ65566 JYY65566:JZM65566 KIU65566:KJI65566 KSQ65566:KTE65566 LCM65566:LDA65566 LMI65566:LMW65566 LWE65566:LWS65566 MGA65566:MGO65566 MPW65566:MQK65566 MZS65566:NAG65566 NJO65566:NKC65566 NTK65566:NTY65566 ODG65566:ODU65566 ONC65566:ONQ65566 OWY65566:OXM65566 PGU65566:PHI65566 PQQ65566:PRE65566 QAM65566:QBA65566 QKI65566:QKW65566 QUE65566:QUS65566 REA65566:REO65566 RNW65566:ROK65566 RXS65566:RYG65566 SHO65566:SIC65566 SRK65566:SRY65566 TBG65566:TBU65566 TLC65566:TLQ65566 TUY65566:TVM65566 UEU65566:UFI65566 UOQ65566:UPE65566 UYM65566:UZA65566 VII65566:VIW65566 VSE65566:VSS65566 WCA65566:WCO65566 WLW65566:WMK65566 WVS65566:WWG65566 I131102:Y131102 JG131102:JU131102 TC131102:TQ131102 ACY131102:ADM131102 AMU131102:ANI131102 AWQ131102:AXE131102 BGM131102:BHA131102 BQI131102:BQW131102 CAE131102:CAS131102 CKA131102:CKO131102 CTW131102:CUK131102 DDS131102:DEG131102 DNO131102:DOC131102 DXK131102:DXY131102 EHG131102:EHU131102 ERC131102:ERQ131102 FAY131102:FBM131102 FKU131102:FLI131102 FUQ131102:FVE131102 GEM131102:GFA131102 GOI131102:GOW131102 GYE131102:GYS131102 HIA131102:HIO131102 HRW131102:HSK131102 IBS131102:ICG131102 ILO131102:IMC131102 IVK131102:IVY131102 JFG131102:JFU131102 JPC131102:JPQ131102 JYY131102:JZM131102 KIU131102:KJI131102 KSQ131102:KTE131102 LCM131102:LDA131102 LMI131102:LMW131102 LWE131102:LWS131102 MGA131102:MGO131102 MPW131102:MQK131102 MZS131102:NAG131102 NJO131102:NKC131102 NTK131102:NTY131102 ODG131102:ODU131102 ONC131102:ONQ131102 OWY131102:OXM131102 PGU131102:PHI131102 PQQ131102:PRE131102 QAM131102:QBA131102 QKI131102:QKW131102 QUE131102:QUS131102 REA131102:REO131102 RNW131102:ROK131102 RXS131102:RYG131102 SHO131102:SIC131102 SRK131102:SRY131102 TBG131102:TBU131102 TLC131102:TLQ131102 TUY131102:TVM131102 UEU131102:UFI131102 UOQ131102:UPE131102 UYM131102:UZA131102 VII131102:VIW131102 VSE131102:VSS131102 WCA131102:WCO131102 WLW131102:WMK131102 WVS131102:WWG131102 I196638:Y196638 JG196638:JU196638 TC196638:TQ196638 ACY196638:ADM196638 AMU196638:ANI196638 AWQ196638:AXE196638 BGM196638:BHA196638 BQI196638:BQW196638 CAE196638:CAS196638 CKA196638:CKO196638 CTW196638:CUK196638 DDS196638:DEG196638 DNO196638:DOC196638 DXK196638:DXY196638 EHG196638:EHU196638 ERC196638:ERQ196638 FAY196638:FBM196638 FKU196638:FLI196638 FUQ196638:FVE196638 GEM196638:GFA196638 GOI196638:GOW196638 GYE196638:GYS196638 HIA196638:HIO196638 HRW196638:HSK196638 IBS196638:ICG196638 ILO196638:IMC196638 IVK196638:IVY196638 JFG196638:JFU196638 JPC196638:JPQ196638 JYY196638:JZM196638 KIU196638:KJI196638 KSQ196638:KTE196638 LCM196638:LDA196638 LMI196638:LMW196638 LWE196638:LWS196638 MGA196638:MGO196638 MPW196638:MQK196638 MZS196638:NAG196638 NJO196638:NKC196638 NTK196638:NTY196638 ODG196638:ODU196638 ONC196638:ONQ196638 OWY196638:OXM196638 PGU196638:PHI196638 PQQ196638:PRE196638 QAM196638:QBA196638 QKI196638:QKW196638 QUE196638:QUS196638 REA196638:REO196638 RNW196638:ROK196638 RXS196638:RYG196638 SHO196638:SIC196638 SRK196638:SRY196638 TBG196638:TBU196638 TLC196638:TLQ196638 TUY196638:TVM196638 UEU196638:UFI196638 UOQ196638:UPE196638 UYM196638:UZA196638 VII196638:VIW196638 VSE196638:VSS196638 WCA196638:WCO196638 WLW196638:WMK196638 WVS196638:WWG196638 I262174:Y262174 JG262174:JU262174 TC262174:TQ262174 ACY262174:ADM262174 AMU262174:ANI262174 AWQ262174:AXE262174 BGM262174:BHA262174 BQI262174:BQW262174 CAE262174:CAS262174 CKA262174:CKO262174 CTW262174:CUK262174 DDS262174:DEG262174 DNO262174:DOC262174 DXK262174:DXY262174 EHG262174:EHU262174 ERC262174:ERQ262174 FAY262174:FBM262174 FKU262174:FLI262174 FUQ262174:FVE262174 GEM262174:GFA262174 GOI262174:GOW262174 GYE262174:GYS262174 HIA262174:HIO262174 HRW262174:HSK262174 IBS262174:ICG262174 ILO262174:IMC262174 IVK262174:IVY262174 JFG262174:JFU262174 JPC262174:JPQ262174 JYY262174:JZM262174 KIU262174:KJI262174 KSQ262174:KTE262174 LCM262174:LDA262174 LMI262174:LMW262174 LWE262174:LWS262174 MGA262174:MGO262174 MPW262174:MQK262174 MZS262174:NAG262174 NJO262174:NKC262174 NTK262174:NTY262174 ODG262174:ODU262174 ONC262174:ONQ262174 OWY262174:OXM262174 PGU262174:PHI262174 PQQ262174:PRE262174 QAM262174:QBA262174 QKI262174:QKW262174 QUE262174:QUS262174 REA262174:REO262174 RNW262174:ROK262174 RXS262174:RYG262174 SHO262174:SIC262174 SRK262174:SRY262174 TBG262174:TBU262174 TLC262174:TLQ262174 TUY262174:TVM262174 UEU262174:UFI262174 UOQ262174:UPE262174 UYM262174:UZA262174 VII262174:VIW262174 VSE262174:VSS262174 WCA262174:WCO262174 WLW262174:WMK262174 WVS262174:WWG262174 I327710:Y327710 JG327710:JU327710 TC327710:TQ327710 ACY327710:ADM327710 AMU327710:ANI327710 AWQ327710:AXE327710 BGM327710:BHA327710 BQI327710:BQW327710 CAE327710:CAS327710 CKA327710:CKO327710 CTW327710:CUK327710 DDS327710:DEG327710 DNO327710:DOC327710 DXK327710:DXY327710 EHG327710:EHU327710 ERC327710:ERQ327710 FAY327710:FBM327710 FKU327710:FLI327710 FUQ327710:FVE327710 GEM327710:GFA327710 GOI327710:GOW327710 GYE327710:GYS327710 HIA327710:HIO327710 HRW327710:HSK327710 IBS327710:ICG327710 ILO327710:IMC327710 IVK327710:IVY327710 JFG327710:JFU327710 JPC327710:JPQ327710 JYY327710:JZM327710 KIU327710:KJI327710 KSQ327710:KTE327710 LCM327710:LDA327710 LMI327710:LMW327710 LWE327710:LWS327710 MGA327710:MGO327710 MPW327710:MQK327710 MZS327710:NAG327710 NJO327710:NKC327710 NTK327710:NTY327710 ODG327710:ODU327710 ONC327710:ONQ327710 OWY327710:OXM327710 PGU327710:PHI327710 PQQ327710:PRE327710 QAM327710:QBA327710 QKI327710:QKW327710 QUE327710:QUS327710 REA327710:REO327710 RNW327710:ROK327710 RXS327710:RYG327710 SHO327710:SIC327710 SRK327710:SRY327710 TBG327710:TBU327710 TLC327710:TLQ327710 TUY327710:TVM327710 UEU327710:UFI327710 UOQ327710:UPE327710 UYM327710:UZA327710 VII327710:VIW327710 VSE327710:VSS327710 WCA327710:WCO327710 WLW327710:WMK327710 WVS327710:WWG327710 I393246:Y393246 JG393246:JU393246 TC393246:TQ393246 ACY393246:ADM393246 AMU393246:ANI393246 AWQ393246:AXE393246 BGM393246:BHA393246 BQI393246:BQW393246 CAE393246:CAS393246 CKA393246:CKO393246 CTW393246:CUK393246 DDS393246:DEG393246 DNO393246:DOC393246 DXK393246:DXY393246 EHG393246:EHU393246 ERC393246:ERQ393246 FAY393246:FBM393246 FKU393246:FLI393246 FUQ393246:FVE393246 GEM393246:GFA393246 GOI393246:GOW393246 GYE393246:GYS393246 HIA393246:HIO393246 HRW393246:HSK393246 IBS393246:ICG393246 ILO393246:IMC393246 IVK393246:IVY393246 JFG393246:JFU393246 JPC393246:JPQ393246 JYY393246:JZM393246 KIU393246:KJI393246 KSQ393246:KTE393246 LCM393246:LDA393246 LMI393246:LMW393246 LWE393246:LWS393246 MGA393246:MGO393246 MPW393246:MQK393246 MZS393246:NAG393246 NJO393246:NKC393246 NTK393246:NTY393246 ODG393246:ODU393246 ONC393246:ONQ393246 OWY393246:OXM393246 PGU393246:PHI393246 PQQ393246:PRE393246 QAM393246:QBA393246 QKI393246:QKW393246 QUE393246:QUS393246 REA393246:REO393246 RNW393246:ROK393246 RXS393246:RYG393246 SHO393246:SIC393246 SRK393246:SRY393246 TBG393246:TBU393246 TLC393246:TLQ393246 TUY393246:TVM393246 UEU393246:UFI393246 UOQ393246:UPE393246 UYM393246:UZA393246 VII393246:VIW393246 VSE393246:VSS393246 WCA393246:WCO393246 WLW393246:WMK393246 WVS393246:WWG393246 I458782:Y458782 JG458782:JU458782 TC458782:TQ458782 ACY458782:ADM458782 AMU458782:ANI458782 AWQ458782:AXE458782 BGM458782:BHA458782 BQI458782:BQW458782 CAE458782:CAS458782 CKA458782:CKO458782 CTW458782:CUK458782 DDS458782:DEG458782 DNO458782:DOC458782 DXK458782:DXY458782 EHG458782:EHU458782 ERC458782:ERQ458782 FAY458782:FBM458782 FKU458782:FLI458782 FUQ458782:FVE458782 GEM458782:GFA458782 GOI458782:GOW458782 GYE458782:GYS458782 HIA458782:HIO458782 HRW458782:HSK458782 IBS458782:ICG458782 ILO458782:IMC458782 IVK458782:IVY458782 JFG458782:JFU458782 JPC458782:JPQ458782 JYY458782:JZM458782 KIU458782:KJI458782 KSQ458782:KTE458782 LCM458782:LDA458782 LMI458782:LMW458782 LWE458782:LWS458782 MGA458782:MGO458782 MPW458782:MQK458782 MZS458782:NAG458782 NJO458782:NKC458782 NTK458782:NTY458782 ODG458782:ODU458782 ONC458782:ONQ458782 OWY458782:OXM458782 PGU458782:PHI458782 PQQ458782:PRE458782 QAM458782:QBA458782 QKI458782:QKW458782 QUE458782:QUS458782 REA458782:REO458782 RNW458782:ROK458782 RXS458782:RYG458782 SHO458782:SIC458782 SRK458782:SRY458782 TBG458782:TBU458782 TLC458782:TLQ458782 TUY458782:TVM458782 UEU458782:UFI458782 UOQ458782:UPE458782 UYM458782:UZA458782 VII458782:VIW458782 VSE458782:VSS458782 WCA458782:WCO458782 WLW458782:WMK458782 WVS458782:WWG458782 I524318:Y524318 JG524318:JU524318 TC524318:TQ524318 ACY524318:ADM524318 AMU524318:ANI524318 AWQ524318:AXE524318 BGM524318:BHA524318 BQI524318:BQW524318 CAE524318:CAS524318 CKA524318:CKO524318 CTW524318:CUK524318 DDS524318:DEG524318 DNO524318:DOC524318 DXK524318:DXY524318 EHG524318:EHU524318 ERC524318:ERQ524318 FAY524318:FBM524318 FKU524318:FLI524318 FUQ524318:FVE524318 GEM524318:GFA524318 GOI524318:GOW524318 GYE524318:GYS524318 HIA524318:HIO524318 HRW524318:HSK524318 IBS524318:ICG524318 ILO524318:IMC524318 IVK524318:IVY524318 JFG524318:JFU524318 JPC524318:JPQ524318 JYY524318:JZM524318 KIU524318:KJI524318 KSQ524318:KTE524318 LCM524318:LDA524318 LMI524318:LMW524318 LWE524318:LWS524318 MGA524318:MGO524318 MPW524318:MQK524318 MZS524318:NAG524318 NJO524318:NKC524318 NTK524318:NTY524318 ODG524318:ODU524318 ONC524318:ONQ524318 OWY524318:OXM524318 PGU524318:PHI524318 PQQ524318:PRE524318 QAM524318:QBA524318 QKI524318:QKW524318 QUE524318:QUS524318 REA524318:REO524318 RNW524318:ROK524318 RXS524318:RYG524318 SHO524318:SIC524318 SRK524318:SRY524318 TBG524318:TBU524318 TLC524318:TLQ524318 TUY524318:TVM524318 UEU524318:UFI524318 UOQ524318:UPE524318 UYM524318:UZA524318 VII524318:VIW524318 VSE524318:VSS524318 WCA524318:WCO524318 WLW524318:WMK524318 WVS524318:WWG524318 I589854:Y589854 JG589854:JU589854 TC589854:TQ589854 ACY589854:ADM589854 AMU589854:ANI589854 AWQ589854:AXE589854 BGM589854:BHA589854 BQI589854:BQW589854 CAE589854:CAS589854 CKA589854:CKO589854 CTW589854:CUK589854 DDS589854:DEG589854 DNO589854:DOC589854 DXK589854:DXY589854 EHG589854:EHU589854 ERC589854:ERQ589854 FAY589854:FBM589854 FKU589854:FLI589854 FUQ589854:FVE589854 GEM589854:GFA589854 GOI589854:GOW589854 GYE589854:GYS589854 HIA589854:HIO589854 HRW589854:HSK589854 IBS589854:ICG589854 ILO589854:IMC589854 IVK589854:IVY589854 JFG589854:JFU589854 JPC589854:JPQ589854 JYY589854:JZM589854 KIU589854:KJI589854 KSQ589854:KTE589854 LCM589854:LDA589854 LMI589854:LMW589854 LWE589854:LWS589854 MGA589854:MGO589854 MPW589854:MQK589854 MZS589854:NAG589854 NJO589854:NKC589854 NTK589854:NTY589854 ODG589854:ODU589854 ONC589854:ONQ589854 OWY589854:OXM589854 PGU589854:PHI589854 PQQ589854:PRE589854 QAM589854:QBA589854 QKI589854:QKW589854 QUE589854:QUS589854 REA589854:REO589854 RNW589854:ROK589854 RXS589854:RYG589854 SHO589854:SIC589854 SRK589854:SRY589854 TBG589854:TBU589854 TLC589854:TLQ589854 TUY589854:TVM589854 UEU589854:UFI589854 UOQ589854:UPE589854 UYM589854:UZA589854 VII589854:VIW589854 VSE589854:VSS589854 WCA589854:WCO589854 WLW589854:WMK589854 WVS589854:WWG589854 I655390:Y655390 JG655390:JU655390 TC655390:TQ655390 ACY655390:ADM655390 AMU655390:ANI655390 AWQ655390:AXE655390 BGM655390:BHA655390 BQI655390:BQW655390 CAE655390:CAS655390 CKA655390:CKO655390 CTW655390:CUK655390 DDS655390:DEG655390 DNO655390:DOC655390 DXK655390:DXY655390 EHG655390:EHU655390 ERC655390:ERQ655390 FAY655390:FBM655390 FKU655390:FLI655390 FUQ655390:FVE655390 GEM655390:GFA655390 GOI655390:GOW655390 GYE655390:GYS655390 HIA655390:HIO655390 HRW655390:HSK655390 IBS655390:ICG655390 ILO655390:IMC655390 IVK655390:IVY655390 JFG655390:JFU655390 JPC655390:JPQ655390 JYY655390:JZM655390 KIU655390:KJI655390 KSQ655390:KTE655390 LCM655390:LDA655390 LMI655390:LMW655390 LWE655390:LWS655390 MGA655390:MGO655390 MPW655390:MQK655390 MZS655390:NAG655390 NJO655390:NKC655390 NTK655390:NTY655390 ODG655390:ODU655390 ONC655390:ONQ655390 OWY655390:OXM655390 PGU655390:PHI655390 PQQ655390:PRE655390 QAM655390:QBA655390 QKI655390:QKW655390 QUE655390:QUS655390 REA655390:REO655390 RNW655390:ROK655390 RXS655390:RYG655390 SHO655390:SIC655390 SRK655390:SRY655390 TBG655390:TBU655390 TLC655390:TLQ655390 TUY655390:TVM655390 UEU655390:UFI655390 UOQ655390:UPE655390 UYM655390:UZA655390 VII655390:VIW655390 VSE655390:VSS655390 WCA655390:WCO655390 WLW655390:WMK655390 WVS655390:WWG655390 I720926:Y720926 JG720926:JU720926 TC720926:TQ720926 ACY720926:ADM720926 AMU720926:ANI720926 AWQ720926:AXE720926 BGM720926:BHA720926 BQI720926:BQW720926 CAE720926:CAS720926 CKA720926:CKO720926 CTW720926:CUK720926 DDS720926:DEG720926 DNO720926:DOC720926 DXK720926:DXY720926 EHG720926:EHU720926 ERC720926:ERQ720926 FAY720926:FBM720926 FKU720926:FLI720926 FUQ720926:FVE720926 GEM720926:GFA720926 GOI720926:GOW720926 GYE720926:GYS720926 HIA720926:HIO720926 HRW720926:HSK720926 IBS720926:ICG720926 ILO720926:IMC720926 IVK720926:IVY720926 JFG720926:JFU720926 JPC720926:JPQ720926 JYY720926:JZM720926 KIU720926:KJI720926 KSQ720926:KTE720926 LCM720926:LDA720926 LMI720926:LMW720926 LWE720926:LWS720926 MGA720926:MGO720926 MPW720926:MQK720926 MZS720926:NAG720926 NJO720926:NKC720926 NTK720926:NTY720926 ODG720926:ODU720926 ONC720926:ONQ720926 OWY720926:OXM720926 PGU720926:PHI720926 PQQ720926:PRE720926 QAM720926:QBA720926 QKI720926:QKW720926 QUE720926:QUS720926 REA720926:REO720926 RNW720926:ROK720926 RXS720926:RYG720926 SHO720926:SIC720926 SRK720926:SRY720926 TBG720926:TBU720926 TLC720926:TLQ720926 TUY720926:TVM720926 UEU720926:UFI720926 UOQ720926:UPE720926 UYM720926:UZA720926 VII720926:VIW720926 VSE720926:VSS720926 WCA720926:WCO720926 WLW720926:WMK720926 WVS720926:WWG720926 I786462:Y786462 JG786462:JU786462 TC786462:TQ786462 ACY786462:ADM786462 AMU786462:ANI786462 AWQ786462:AXE786462 BGM786462:BHA786462 BQI786462:BQW786462 CAE786462:CAS786462 CKA786462:CKO786462 CTW786462:CUK786462 DDS786462:DEG786462 DNO786462:DOC786462 DXK786462:DXY786462 EHG786462:EHU786462 ERC786462:ERQ786462 FAY786462:FBM786462 FKU786462:FLI786462 FUQ786462:FVE786462 GEM786462:GFA786462 GOI786462:GOW786462 GYE786462:GYS786462 HIA786462:HIO786462 HRW786462:HSK786462 IBS786462:ICG786462 ILO786462:IMC786462 IVK786462:IVY786462 JFG786462:JFU786462 JPC786462:JPQ786462 JYY786462:JZM786462 KIU786462:KJI786462 KSQ786462:KTE786462 LCM786462:LDA786462 LMI786462:LMW786462 LWE786462:LWS786462 MGA786462:MGO786462 MPW786462:MQK786462 MZS786462:NAG786462 NJO786462:NKC786462 NTK786462:NTY786462 ODG786462:ODU786462 ONC786462:ONQ786462 OWY786462:OXM786462 PGU786462:PHI786462 PQQ786462:PRE786462 QAM786462:QBA786462 QKI786462:QKW786462 QUE786462:QUS786462 REA786462:REO786462 RNW786462:ROK786462 RXS786462:RYG786462 SHO786462:SIC786462 SRK786462:SRY786462 TBG786462:TBU786462 TLC786462:TLQ786462 TUY786462:TVM786462 UEU786462:UFI786462 UOQ786462:UPE786462 UYM786462:UZA786462 VII786462:VIW786462 VSE786462:VSS786462 WCA786462:WCO786462 WLW786462:WMK786462 WVS786462:WWG786462 I851998:Y851998 JG851998:JU851998 TC851998:TQ851998 ACY851998:ADM851998 AMU851998:ANI851998 AWQ851998:AXE851998 BGM851998:BHA851998 BQI851998:BQW851998 CAE851998:CAS851998 CKA851998:CKO851998 CTW851998:CUK851998 DDS851998:DEG851998 DNO851998:DOC851998 DXK851998:DXY851998 EHG851998:EHU851998 ERC851998:ERQ851998 FAY851998:FBM851998 FKU851998:FLI851998 FUQ851998:FVE851998 GEM851998:GFA851998 GOI851998:GOW851998 GYE851998:GYS851998 HIA851998:HIO851998 HRW851998:HSK851998 IBS851998:ICG851998 ILO851998:IMC851998 IVK851998:IVY851998 JFG851998:JFU851998 JPC851998:JPQ851998 JYY851998:JZM851998 KIU851998:KJI851998 KSQ851998:KTE851998 LCM851998:LDA851998 LMI851998:LMW851998 LWE851998:LWS851998 MGA851998:MGO851998 MPW851998:MQK851998 MZS851998:NAG851998 NJO851998:NKC851998 NTK851998:NTY851998 ODG851998:ODU851998 ONC851998:ONQ851998 OWY851998:OXM851998 PGU851998:PHI851998 PQQ851998:PRE851998 QAM851998:QBA851998 QKI851998:QKW851998 QUE851998:QUS851998 REA851998:REO851998 RNW851998:ROK851998 RXS851998:RYG851998 SHO851998:SIC851998 SRK851998:SRY851998 TBG851998:TBU851998 TLC851998:TLQ851998 TUY851998:TVM851998 UEU851998:UFI851998 UOQ851998:UPE851998 UYM851998:UZA851998 VII851998:VIW851998 VSE851998:VSS851998 WCA851998:WCO851998 WLW851998:WMK851998 WVS851998:WWG851998 I917534:Y917534 JG917534:JU917534 TC917534:TQ917534 ACY917534:ADM917534 AMU917534:ANI917534 AWQ917534:AXE917534 BGM917534:BHA917534 BQI917534:BQW917534 CAE917534:CAS917534 CKA917534:CKO917534 CTW917534:CUK917534 DDS917534:DEG917534 DNO917534:DOC917534 DXK917534:DXY917534 EHG917534:EHU917534 ERC917534:ERQ917534 FAY917534:FBM917534 FKU917534:FLI917534 FUQ917534:FVE917534 GEM917534:GFA917534 GOI917534:GOW917534 GYE917534:GYS917534 HIA917534:HIO917534 HRW917534:HSK917534 IBS917534:ICG917534 ILO917534:IMC917534 IVK917534:IVY917534 JFG917534:JFU917534 JPC917534:JPQ917534 JYY917534:JZM917534 KIU917534:KJI917534 KSQ917534:KTE917534 LCM917534:LDA917534 LMI917534:LMW917534 LWE917534:LWS917534 MGA917534:MGO917534 MPW917534:MQK917534 MZS917534:NAG917534 NJO917534:NKC917534 NTK917534:NTY917534 ODG917534:ODU917534 ONC917534:ONQ917534 OWY917534:OXM917534 PGU917534:PHI917534 PQQ917534:PRE917534 QAM917534:QBA917534 QKI917534:QKW917534 QUE917534:QUS917534 REA917534:REO917534 RNW917534:ROK917534 RXS917534:RYG917534 SHO917534:SIC917534 SRK917534:SRY917534 TBG917534:TBU917534 TLC917534:TLQ917534 TUY917534:TVM917534 UEU917534:UFI917534 UOQ917534:UPE917534 UYM917534:UZA917534 VII917534:VIW917534 VSE917534:VSS917534 WCA917534:WCO917534 WLW917534:WMK917534 WVS917534:WWG917534 I983070:Y983070 JG983070:JU983070 TC983070:TQ983070 ACY983070:ADM983070 AMU983070:ANI983070 AWQ983070:AXE983070 BGM983070:BHA983070 BQI983070:BQW983070 CAE983070:CAS983070 CKA983070:CKO983070 CTW983070:CUK983070 DDS983070:DEG983070 DNO983070:DOC983070 DXK983070:DXY983070 EHG983070:EHU983070 ERC983070:ERQ983070 FAY983070:FBM983070 FKU983070:FLI983070 FUQ983070:FVE983070 GEM983070:GFA983070 GOI983070:GOW983070 GYE983070:GYS983070 HIA983070:HIO983070 HRW983070:HSK983070 IBS983070:ICG983070 ILO983070:IMC983070 IVK983070:IVY983070 JFG983070:JFU983070 JPC983070:JPQ983070 JYY983070:JZM983070 KIU983070:KJI983070 KSQ983070:KTE983070 LCM983070:LDA983070 LMI983070:LMW983070 LWE983070:LWS983070 MGA983070:MGO983070 MPW983070:MQK983070 MZS983070:NAG983070 NJO983070:NKC983070 NTK983070:NTY983070 ODG983070:ODU983070 ONC983070:ONQ983070 OWY983070:OXM983070 PGU983070:PHI983070 PQQ983070:PRE983070 QAM983070:QBA983070 QKI983070:QKW983070 QUE983070:QUS983070 REA983070:REO983070 RNW983070:ROK983070 RXS983070:RYG983070 SHO983070:SIC983070 SRK983070:SRY983070 TBG983070:TBU983070 TLC983070:TLQ983070 TUY983070:TVM983070 UEU983070:UFI983070 UOQ983070:UPE983070 UYM983070:UZA983070 VII983070:VIW983070 VSE983070:VSS983070 WCA983070:WCO983070 WLW983070:WMK983070 WVS983070:WWG983070 I31:Y31 JG31:JU31 TC31:TQ31 ACY31:ADM31 AMU31:ANI31 AWQ31:AXE31 BGM31:BHA31 BQI31:BQW31 CAE31:CAS31 CKA31:CKO31 CTW31:CUK31 DDS31:DEG31 DNO31:DOC31 DXK31:DXY31 EHG31:EHU31 ERC31:ERQ31 FAY31:FBM31 FKU31:FLI31 FUQ31:FVE31 GEM31:GFA31 GOI31:GOW31 GYE31:GYS31 HIA31:HIO31 HRW31:HSK31 IBS31:ICG31 ILO31:IMC31 IVK31:IVY31 JFG31:JFU31 JPC31:JPQ31 JYY31:JZM31 KIU31:KJI31 KSQ31:KTE31 LCM31:LDA31 LMI31:LMW31 LWE31:LWS31 MGA31:MGO31 MPW31:MQK31 MZS31:NAG31 NJO31:NKC31 NTK31:NTY31 ODG31:ODU31 ONC31:ONQ31 OWY31:OXM31 PGU31:PHI31 PQQ31:PRE31 QAM31:QBA31 QKI31:QKW31 QUE31:QUS31 REA31:REO31 RNW31:ROK31 RXS31:RYG31 SHO31:SIC31 SRK31:SRY31 TBG31:TBU31 TLC31:TLQ31 TUY31:TVM31 UEU31:UFI31 UOQ31:UPE31 UYM31:UZA31 VII31:VIW31 VSE31:VSS31 WCA31:WCO31 WLW31:WMK31 WVS31:WWG31 I65568:Y65568 JG65568:JU65568 TC65568:TQ65568 ACY65568:ADM65568 AMU65568:ANI65568 AWQ65568:AXE65568 BGM65568:BHA65568 BQI65568:BQW65568 CAE65568:CAS65568 CKA65568:CKO65568 CTW65568:CUK65568 DDS65568:DEG65568 DNO65568:DOC65568 DXK65568:DXY65568 EHG65568:EHU65568 ERC65568:ERQ65568 FAY65568:FBM65568 FKU65568:FLI65568 FUQ65568:FVE65568 GEM65568:GFA65568 GOI65568:GOW65568 GYE65568:GYS65568 HIA65568:HIO65568 HRW65568:HSK65568 IBS65568:ICG65568 ILO65568:IMC65568 IVK65568:IVY65568 JFG65568:JFU65568 JPC65568:JPQ65568 JYY65568:JZM65568 KIU65568:KJI65568 KSQ65568:KTE65568 LCM65568:LDA65568 LMI65568:LMW65568 LWE65568:LWS65568 MGA65568:MGO65568 MPW65568:MQK65568 MZS65568:NAG65568 NJO65568:NKC65568 NTK65568:NTY65568 ODG65568:ODU65568 ONC65568:ONQ65568 OWY65568:OXM65568 PGU65568:PHI65568 PQQ65568:PRE65568 QAM65568:QBA65568 QKI65568:QKW65568 QUE65568:QUS65568 REA65568:REO65568 RNW65568:ROK65568 RXS65568:RYG65568 SHO65568:SIC65568 SRK65568:SRY65568 TBG65568:TBU65568 TLC65568:TLQ65568 TUY65568:TVM65568 UEU65568:UFI65568 UOQ65568:UPE65568 UYM65568:UZA65568 VII65568:VIW65568 VSE65568:VSS65568 WCA65568:WCO65568 WLW65568:WMK65568 WVS65568:WWG65568 I131104:Y131104 JG131104:JU131104 TC131104:TQ131104 ACY131104:ADM131104 AMU131104:ANI131104 AWQ131104:AXE131104 BGM131104:BHA131104 BQI131104:BQW131104 CAE131104:CAS131104 CKA131104:CKO131104 CTW131104:CUK131104 DDS131104:DEG131104 DNO131104:DOC131104 DXK131104:DXY131104 EHG131104:EHU131104 ERC131104:ERQ131104 FAY131104:FBM131104 FKU131104:FLI131104 FUQ131104:FVE131104 GEM131104:GFA131104 GOI131104:GOW131104 GYE131104:GYS131104 HIA131104:HIO131104 HRW131104:HSK131104 IBS131104:ICG131104 ILO131104:IMC131104 IVK131104:IVY131104 JFG131104:JFU131104 JPC131104:JPQ131104 JYY131104:JZM131104 KIU131104:KJI131104 KSQ131104:KTE131104 LCM131104:LDA131104 LMI131104:LMW131104 LWE131104:LWS131104 MGA131104:MGO131104 MPW131104:MQK131104 MZS131104:NAG131104 NJO131104:NKC131104 NTK131104:NTY131104 ODG131104:ODU131104 ONC131104:ONQ131104 OWY131104:OXM131104 PGU131104:PHI131104 PQQ131104:PRE131104 QAM131104:QBA131104 QKI131104:QKW131104 QUE131104:QUS131104 REA131104:REO131104 RNW131104:ROK131104 RXS131104:RYG131104 SHO131104:SIC131104 SRK131104:SRY131104 TBG131104:TBU131104 TLC131104:TLQ131104 TUY131104:TVM131104 UEU131104:UFI131104 UOQ131104:UPE131104 UYM131104:UZA131104 VII131104:VIW131104 VSE131104:VSS131104 WCA131104:WCO131104 WLW131104:WMK131104 WVS131104:WWG131104 I196640:Y196640 JG196640:JU196640 TC196640:TQ196640 ACY196640:ADM196640 AMU196640:ANI196640 AWQ196640:AXE196640 BGM196640:BHA196640 BQI196640:BQW196640 CAE196640:CAS196640 CKA196640:CKO196640 CTW196640:CUK196640 DDS196640:DEG196640 DNO196640:DOC196640 DXK196640:DXY196640 EHG196640:EHU196640 ERC196640:ERQ196640 FAY196640:FBM196640 FKU196640:FLI196640 FUQ196640:FVE196640 GEM196640:GFA196640 GOI196640:GOW196640 GYE196640:GYS196640 HIA196640:HIO196640 HRW196640:HSK196640 IBS196640:ICG196640 ILO196640:IMC196640 IVK196640:IVY196640 JFG196640:JFU196640 JPC196640:JPQ196640 JYY196640:JZM196640 KIU196640:KJI196640 KSQ196640:KTE196640 LCM196640:LDA196640 LMI196640:LMW196640 LWE196640:LWS196640 MGA196640:MGO196640 MPW196640:MQK196640 MZS196640:NAG196640 NJO196640:NKC196640 NTK196640:NTY196640 ODG196640:ODU196640 ONC196640:ONQ196640 OWY196640:OXM196640 PGU196640:PHI196640 PQQ196640:PRE196640 QAM196640:QBA196640 QKI196640:QKW196640 QUE196640:QUS196640 REA196640:REO196640 RNW196640:ROK196640 RXS196640:RYG196640 SHO196640:SIC196640 SRK196640:SRY196640 TBG196640:TBU196640 TLC196640:TLQ196640 TUY196640:TVM196640 UEU196640:UFI196640 UOQ196640:UPE196640 UYM196640:UZA196640 VII196640:VIW196640 VSE196640:VSS196640 WCA196640:WCO196640 WLW196640:WMK196640 WVS196640:WWG196640 I262176:Y262176 JG262176:JU262176 TC262176:TQ262176 ACY262176:ADM262176 AMU262176:ANI262176 AWQ262176:AXE262176 BGM262176:BHA262176 BQI262176:BQW262176 CAE262176:CAS262176 CKA262176:CKO262176 CTW262176:CUK262176 DDS262176:DEG262176 DNO262176:DOC262176 DXK262176:DXY262176 EHG262176:EHU262176 ERC262176:ERQ262176 FAY262176:FBM262176 FKU262176:FLI262176 FUQ262176:FVE262176 GEM262176:GFA262176 GOI262176:GOW262176 GYE262176:GYS262176 HIA262176:HIO262176 HRW262176:HSK262176 IBS262176:ICG262176 ILO262176:IMC262176 IVK262176:IVY262176 JFG262176:JFU262176 JPC262176:JPQ262176 JYY262176:JZM262176 KIU262176:KJI262176 KSQ262176:KTE262176 LCM262176:LDA262176 LMI262176:LMW262176 LWE262176:LWS262176 MGA262176:MGO262176 MPW262176:MQK262176 MZS262176:NAG262176 NJO262176:NKC262176 NTK262176:NTY262176 ODG262176:ODU262176 ONC262176:ONQ262176 OWY262176:OXM262176 PGU262176:PHI262176 PQQ262176:PRE262176 QAM262176:QBA262176 QKI262176:QKW262176 QUE262176:QUS262176 REA262176:REO262176 RNW262176:ROK262176 RXS262176:RYG262176 SHO262176:SIC262176 SRK262176:SRY262176 TBG262176:TBU262176 TLC262176:TLQ262176 TUY262176:TVM262176 UEU262176:UFI262176 UOQ262176:UPE262176 UYM262176:UZA262176 VII262176:VIW262176 VSE262176:VSS262176 WCA262176:WCO262176 WLW262176:WMK262176 WVS262176:WWG262176 I327712:Y327712 JG327712:JU327712 TC327712:TQ327712 ACY327712:ADM327712 AMU327712:ANI327712 AWQ327712:AXE327712 BGM327712:BHA327712 BQI327712:BQW327712 CAE327712:CAS327712 CKA327712:CKO327712 CTW327712:CUK327712 DDS327712:DEG327712 DNO327712:DOC327712 DXK327712:DXY327712 EHG327712:EHU327712 ERC327712:ERQ327712 FAY327712:FBM327712 FKU327712:FLI327712 FUQ327712:FVE327712 GEM327712:GFA327712 GOI327712:GOW327712 GYE327712:GYS327712 HIA327712:HIO327712 HRW327712:HSK327712 IBS327712:ICG327712 ILO327712:IMC327712 IVK327712:IVY327712 JFG327712:JFU327712 JPC327712:JPQ327712 JYY327712:JZM327712 KIU327712:KJI327712 KSQ327712:KTE327712 LCM327712:LDA327712 LMI327712:LMW327712 LWE327712:LWS327712 MGA327712:MGO327712 MPW327712:MQK327712 MZS327712:NAG327712 NJO327712:NKC327712 NTK327712:NTY327712 ODG327712:ODU327712 ONC327712:ONQ327712 OWY327712:OXM327712 PGU327712:PHI327712 PQQ327712:PRE327712 QAM327712:QBA327712 QKI327712:QKW327712 QUE327712:QUS327712 REA327712:REO327712 RNW327712:ROK327712 RXS327712:RYG327712 SHO327712:SIC327712 SRK327712:SRY327712 TBG327712:TBU327712 TLC327712:TLQ327712 TUY327712:TVM327712 UEU327712:UFI327712 UOQ327712:UPE327712 UYM327712:UZA327712 VII327712:VIW327712 VSE327712:VSS327712 WCA327712:WCO327712 WLW327712:WMK327712 WVS327712:WWG327712 I393248:Y393248 JG393248:JU393248 TC393248:TQ393248 ACY393248:ADM393248 AMU393248:ANI393248 AWQ393248:AXE393248 BGM393248:BHA393248 BQI393248:BQW393248 CAE393248:CAS393248 CKA393248:CKO393248 CTW393248:CUK393248 DDS393248:DEG393248 DNO393248:DOC393248 DXK393248:DXY393248 EHG393248:EHU393248 ERC393248:ERQ393248 FAY393248:FBM393248 FKU393248:FLI393248 FUQ393248:FVE393248 GEM393248:GFA393248 GOI393248:GOW393248 GYE393248:GYS393248 HIA393248:HIO393248 HRW393248:HSK393248 IBS393248:ICG393248 ILO393248:IMC393248 IVK393248:IVY393248 JFG393248:JFU393248 JPC393248:JPQ393248 JYY393248:JZM393248 KIU393248:KJI393248 KSQ393248:KTE393248 LCM393248:LDA393248 LMI393248:LMW393248 LWE393248:LWS393248 MGA393248:MGO393248 MPW393248:MQK393248 MZS393248:NAG393248 NJO393248:NKC393248 NTK393248:NTY393248 ODG393248:ODU393248 ONC393248:ONQ393248 OWY393248:OXM393248 PGU393248:PHI393248 PQQ393248:PRE393248 QAM393248:QBA393248 QKI393248:QKW393248 QUE393248:QUS393248 REA393248:REO393248 RNW393248:ROK393248 RXS393248:RYG393248 SHO393248:SIC393248 SRK393248:SRY393248 TBG393248:TBU393248 TLC393248:TLQ393248 TUY393248:TVM393248 UEU393248:UFI393248 UOQ393248:UPE393248 UYM393248:UZA393248 VII393248:VIW393248 VSE393248:VSS393248 WCA393248:WCO393248 WLW393248:WMK393248 WVS393248:WWG393248 I458784:Y458784 JG458784:JU458784 TC458784:TQ458784 ACY458784:ADM458784 AMU458784:ANI458784 AWQ458784:AXE458784 BGM458784:BHA458784 BQI458784:BQW458784 CAE458784:CAS458784 CKA458784:CKO458784 CTW458784:CUK458784 DDS458784:DEG458784 DNO458784:DOC458784 DXK458784:DXY458784 EHG458784:EHU458784 ERC458784:ERQ458784 FAY458784:FBM458784 FKU458784:FLI458784 FUQ458784:FVE458784 GEM458784:GFA458784 GOI458784:GOW458784 GYE458784:GYS458784 HIA458784:HIO458784 HRW458784:HSK458784 IBS458784:ICG458784 ILO458784:IMC458784 IVK458784:IVY458784 JFG458784:JFU458784 JPC458784:JPQ458784 JYY458784:JZM458784 KIU458784:KJI458784 KSQ458784:KTE458784 LCM458784:LDA458784 LMI458784:LMW458784 LWE458784:LWS458784 MGA458784:MGO458784 MPW458784:MQK458784 MZS458784:NAG458784 NJO458784:NKC458784 NTK458784:NTY458784 ODG458784:ODU458784 ONC458784:ONQ458784 OWY458784:OXM458784 PGU458784:PHI458784 PQQ458784:PRE458784 QAM458784:QBA458784 QKI458784:QKW458784 QUE458784:QUS458784 REA458784:REO458784 RNW458784:ROK458784 RXS458784:RYG458784 SHO458784:SIC458784 SRK458784:SRY458784 TBG458784:TBU458784 TLC458784:TLQ458784 TUY458784:TVM458784 UEU458784:UFI458784 UOQ458784:UPE458784 UYM458784:UZA458784 VII458784:VIW458784 VSE458784:VSS458784 WCA458784:WCO458784 WLW458784:WMK458784 WVS458784:WWG458784 I524320:Y524320 JG524320:JU524320 TC524320:TQ524320 ACY524320:ADM524320 AMU524320:ANI524320 AWQ524320:AXE524320 BGM524320:BHA524320 BQI524320:BQW524320 CAE524320:CAS524320 CKA524320:CKO524320 CTW524320:CUK524320 DDS524320:DEG524320 DNO524320:DOC524320 DXK524320:DXY524320 EHG524320:EHU524320 ERC524320:ERQ524320 FAY524320:FBM524320 FKU524320:FLI524320 FUQ524320:FVE524320 GEM524320:GFA524320 GOI524320:GOW524320 GYE524320:GYS524320 HIA524320:HIO524320 HRW524320:HSK524320 IBS524320:ICG524320 ILO524320:IMC524320 IVK524320:IVY524320 JFG524320:JFU524320 JPC524320:JPQ524320 JYY524320:JZM524320 KIU524320:KJI524320 KSQ524320:KTE524320 LCM524320:LDA524320 LMI524320:LMW524320 LWE524320:LWS524320 MGA524320:MGO524320 MPW524320:MQK524320 MZS524320:NAG524320 NJO524320:NKC524320 NTK524320:NTY524320 ODG524320:ODU524320 ONC524320:ONQ524320 OWY524320:OXM524320 PGU524320:PHI524320 PQQ524320:PRE524320 QAM524320:QBA524320 QKI524320:QKW524320 QUE524320:QUS524320 REA524320:REO524320 RNW524320:ROK524320 RXS524320:RYG524320 SHO524320:SIC524320 SRK524320:SRY524320 TBG524320:TBU524320 TLC524320:TLQ524320 TUY524320:TVM524320 UEU524320:UFI524320 UOQ524320:UPE524320 UYM524320:UZA524320 VII524320:VIW524320 VSE524320:VSS524320 WCA524320:WCO524320 WLW524320:WMK524320 WVS524320:WWG524320 I589856:Y589856 JG589856:JU589856 TC589856:TQ589856 ACY589856:ADM589856 AMU589856:ANI589856 AWQ589856:AXE589856 BGM589856:BHA589856 BQI589856:BQW589856 CAE589856:CAS589856 CKA589856:CKO589856 CTW589856:CUK589856 DDS589856:DEG589856 DNO589856:DOC589856 DXK589856:DXY589856 EHG589856:EHU589856 ERC589856:ERQ589856 FAY589856:FBM589856 FKU589856:FLI589856 FUQ589856:FVE589856 GEM589856:GFA589856 GOI589856:GOW589856 GYE589856:GYS589856 HIA589856:HIO589856 HRW589856:HSK589856 IBS589856:ICG589856 ILO589856:IMC589856 IVK589856:IVY589856 JFG589856:JFU589856 JPC589856:JPQ589856 JYY589856:JZM589856 KIU589856:KJI589856 KSQ589856:KTE589856 LCM589856:LDA589856 LMI589856:LMW589856 LWE589856:LWS589856 MGA589856:MGO589856 MPW589856:MQK589856 MZS589856:NAG589856 NJO589856:NKC589856 NTK589856:NTY589856 ODG589856:ODU589856 ONC589856:ONQ589856 OWY589856:OXM589856 PGU589856:PHI589856 PQQ589856:PRE589856 QAM589856:QBA589856 QKI589856:QKW589856 QUE589856:QUS589856 REA589856:REO589856 RNW589856:ROK589856 RXS589856:RYG589856 SHO589856:SIC589856 SRK589856:SRY589856 TBG589856:TBU589856 TLC589856:TLQ589856 TUY589856:TVM589856 UEU589856:UFI589856 UOQ589856:UPE589856 UYM589856:UZA589856 VII589856:VIW589856 VSE589856:VSS589856 WCA589856:WCO589856 WLW589856:WMK589856 WVS589856:WWG589856 I655392:Y655392 JG655392:JU655392 TC655392:TQ655392 ACY655392:ADM655392 AMU655392:ANI655392 AWQ655392:AXE655392 BGM655392:BHA655392 BQI655392:BQW655392 CAE655392:CAS655392 CKA655392:CKO655392 CTW655392:CUK655392 DDS655392:DEG655392 DNO655392:DOC655392 DXK655392:DXY655392 EHG655392:EHU655392 ERC655392:ERQ655392 FAY655392:FBM655392 FKU655392:FLI655392 FUQ655392:FVE655392 GEM655392:GFA655392 GOI655392:GOW655392 GYE655392:GYS655392 HIA655392:HIO655392 HRW655392:HSK655392 IBS655392:ICG655392 ILO655392:IMC655392 IVK655392:IVY655392 JFG655392:JFU655392 JPC655392:JPQ655392 JYY655392:JZM655392 KIU655392:KJI655392 KSQ655392:KTE655392 LCM655392:LDA655392 LMI655392:LMW655392 LWE655392:LWS655392 MGA655392:MGO655392 MPW655392:MQK655392 MZS655392:NAG655392 NJO655392:NKC655392 NTK655392:NTY655392 ODG655392:ODU655392 ONC655392:ONQ655392 OWY655392:OXM655392 PGU655392:PHI655392 PQQ655392:PRE655392 QAM655392:QBA655392 QKI655392:QKW655392 QUE655392:QUS655392 REA655392:REO655392 RNW655392:ROK655392 RXS655392:RYG655392 SHO655392:SIC655392 SRK655392:SRY655392 TBG655392:TBU655392 TLC655392:TLQ655392 TUY655392:TVM655392 UEU655392:UFI655392 UOQ655392:UPE655392 UYM655392:UZA655392 VII655392:VIW655392 VSE655392:VSS655392 WCA655392:WCO655392 WLW655392:WMK655392 WVS655392:WWG655392 I720928:Y720928 JG720928:JU720928 TC720928:TQ720928 ACY720928:ADM720928 AMU720928:ANI720928 AWQ720928:AXE720928 BGM720928:BHA720928 BQI720928:BQW720928 CAE720928:CAS720928 CKA720928:CKO720928 CTW720928:CUK720928 DDS720928:DEG720928 DNO720928:DOC720928 DXK720928:DXY720928 EHG720928:EHU720928 ERC720928:ERQ720928 FAY720928:FBM720928 FKU720928:FLI720928 FUQ720928:FVE720928 GEM720928:GFA720928 GOI720928:GOW720928 GYE720928:GYS720928 HIA720928:HIO720928 HRW720928:HSK720928 IBS720928:ICG720928 ILO720928:IMC720928 IVK720928:IVY720928 JFG720928:JFU720928 JPC720928:JPQ720928 JYY720928:JZM720928 KIU720928:KJI720928 KSQ720928:KTE720928 LCM720928:LDA720928 LMI720928:LMW720928 LWE720928:LWS720928 MGA720928:MGO720928 MPW720928:MQK720928 MZS720928:NAG720928 NJO720928:NKC720928 NTK720928:NTY720928 ODG720928:ODU720928 ONC720928:ONQ720928 OWY720928:OXM720928 PGU720928:PHI720928 PQQ720928:PRE720928 QAM720928:QBA720928 QKI720928:QKW720928 QUE720928:QUS720928 REA720928:REO720928 RNW720928:ROK720928 RXS720928:RYG720928 SHO720928:SIC720928 SRK720928:SRY720928 TBG720928:TBU720928 TLC720928:TLQ720928 TUY720928:TVM720928 UEU720928:UFI720928 UOQ720928:UPE720928 UYM720928:UZA720928 VII720928:VIW720928 VSE720928:VSS720928 WCA720928:WCO720928 WLW720928:WMK720928 WVS720928:WWG720928 I786464:Y786464 JG786464:JU786464 TC786464:TQ786464 ACY786464:ADM786464 AMU786464:ANI786464 AWQ786464:AXE786464 BGM786464:BHA786464 BQI786464:BQW786464 CAE786464:CAS786464 CKA786464:CKO786464 CTW786464:CUK786464 DDS786464:DEG786464 DNO786464:DOC786464 DXK786464:DXY786464 EHG786464:EHU786464 ERC786464:ERQ786464 FAY786464:FBM786464 FKU786464:FLI786464 FUQ786464:FVE786464 GEM786464:GFA786464 GOI786464:GOW786464 GYE786464:GYS786464 HIA786464:HIO786464 HRW786464:HSK786464 IBS786464:ICG786464 ILO786464:IMC786464 IVK786464:IVY786464 JFG786464:JFU786464 JPC786464:JPQ786464 JYY786464:JZM786464 KIU786464:KJI786464 KSQ786464:KTE786464 LCM786464:LDA786464 LMI786464:LMW786464 LWE786464:LWS786464 MGA786464:MGO786464 MPW786464:MQK786464 MZS786464:NAG786464 NJO786464:NKC786464 NTK786464:NTY786464 ODG786464:ODU786464 ONC786464:ONQ786464 OWY786464:OXM786464 PGU786464:PHI786464 PQQ786464:PRE786464 QAM786464:QBA786464 QKI786464:QKW786464 QUE786464:QUS786464 REA786464:REO786464 RNW786464:ROK786464 RXS786464:RYG786464 SHO786464:SIC786464 SRK786464:SRY786464 TBG786464:TBU786464 TLC786464:TLQ786464 TUY786464:TVM786464 UEU786464:UFI786464 UOQ786464:UPE786464 UYM786464:UZA786464 VII786464:VIW786464 VSE786464:VSS786464 WCA786464:WCO786464 WLW786464:WMK786464 WVS786464:WWG786464 I852000:Y852000 JG852000:JU852000 TC852000:TQ852000 ACY852000:ADM852000 AMU852000:ANI852000 AWQ852000:AXE852000 BGM852000:BHA852000 BQI852000:BQW852000 CAE852000:CAS852000 CKA852000:CKO852000 CTW852000:CUK852000 DDS852000:DEG852000 DNO852000:DOC852000 DXK852000:DXY852000 EHG852000:EHU852000 ERC852000:ERQ852000 FAY852000:FBM852000 FKU852000:FLI852000 FUQ852000:FVE852000 GEM852000:GFA852000 GOI852000:GOW852000 GYE852000:GYS852000 HIA852000:HIO852000 HRW852000:HSK852000 IBS852000:ICG852000 ILO852000:IMC852000 IVK852000:IVY852000 JFG852000:JFU852000 JPC852000:JPQ852000 JYY852000:JZM852000 KIU852000:KJI852000 KSQ852000:KTE852000 LCM852000:LDA852000 LMI852000:LMW852000 LWE852000:LWS852000 MGA852000:MGO852000 MPW852000:MQK852000 MZS852000:NAG852000 NJO852000:NKC852000 NTK852000:NTY852000 ODG852000:ODU852000 ONC852000:ONQ852000 OWY852000:OXM852000 PGU852000:PHI852000 PQQ852000:PRE852000 QAM852000:QBA852000 QKI852000:QKW852000 QUE852000:QUS852000 REA852000:REO852000 RNW852000:ROK852000 RXS852000:RYG852000 SHO852000:SIC852000 SRK852000:SRY852000 TBG852000:TBU852000 TLC852000:TLQ852000 TUY852000:TVM852000 UEU852000:UFI852000 UOQ852000:UPE852000 UYM852000:UZA852000 VII852000:VIW852000 VSE852000:VSS852000 WCA852000:WCO852000 WLW852000:WMK852000 WVS852000:WWG852000 I917536:Y917536 JG917536:JU917536 TC917536:TQ917536 ACY917536:ADM917536 AMU917536:ANI917536 AWQ917536:AXE917536 BGM917536:BHA917536 BQI917536:BQW917536 CAE917536:CAS917536 CKA917536:CKO917536 CTW917536:CUK917536 DDS917536:DEG917536 DNO917536:DOC917536 DXK917536:DXY917536 EHG917536:EHU917536 ERC917536:ERQ917536 FAY917536:FBM917536 FKU917536:FLI917536 FUQ917536:FVE917536 GEM917536:GFA917536 GOI917536:GOW917536 GYE917536:GYS917536 HIA917536:HIO917536 HRW917536:HSK917536 IBS917536:ICG917536 ILO917536:IMC917536 IVK917536:IVY917536 JFG917536:JFU917536 JPC917536:JPQ917536 JYY917536:JZM917536 KIU917536:KJI917536 KSQ917536:KTE917536 LCM917536:LDA917536 LMI917536:LMW917536 LWE917536:LWS917536 MGA917536:MGO917536 MPW917536:MQK917536 MZS917536:NAG917536 NJO917536:NKC917536 NTK917536:NTY917536 ODG917536:ODU917536 ONC917536:ONQ917536 OWY917536:OXM917536 PGU917536:PHI917536 PQQ917536:PRE917536 QAM917536:QBA917536 QKI917536:QKW917536 QUE917536:QUS917536 REA917536:REO917536 RNW917536:ROK917536 RXS917536:RYG917536 SHO917536:SIC917536 SRK917536:SRY917536 TBG917536:TBU917536 TLC917536:TLQ917536 TUY917536:TVM917536 UEU917536:UFI917536 UOQ917536:UPE917536 UYM917536:UZA917536 VII917536:VIW917536 VSE917536:VSS917536 WCA917536:WCO917536 WLW917536:WMK917536 WVS917536:WWG917536 I983072:Y983072 JG983072:JU983072 TC983072:TQ983072 ACY983072:ADM983072 AMU983072:ANI983072 AWQ983072:AXE983072 BGM983072:BHA983072 BQI983072:BQW983072 CAE983072:CAS983072 CKA983072:CKO983072 CTW983072:CUK983072 DDS983072:DEG983072 DNO983072:DOC983072 DXK983072:DXY983072 EHG983072:EHU983072 ERC983072:ERQ983072 FAY983072:FBM983072 FKU983072:FLI983072 FUQ983072:FVE983072 GEM983072:GFA983072 GOI983072:GOW983072 GYE983072:GYS983072 HIA983072:HIO983072 HRW983072:HSK983072 IBS983072:ICG983072 ILO983072:IMC983072 IVK983072:IVY983072 JFG983072:JFU983072 JPC983072:JPQ983072 JYY983072:JZM983072 KIU983072:KJI983072 KSQ983072:KTE983072 LCM983072:LDA983072 LMI983072:LMW983072 LWE983072:LWS983072 MGA983072:MGO983072 MPW983072:MQK983072 MZS983072:NAG983072 NJO983072:NKC983072 NTK983072:NTY983072 ODG983072:ODU983072 ONC983072:ONQ983072 OWY983072:OXM983072 PGU983072:PHI983072 PQQ983072:PRE983072 QAM983072:QBA983072 QKI983072:QKW983072 QUE983072:QUS983072 REA983072:REO983072 RNW983072:ROK983072 RXS983072:RYG983072 SHO983072:SIC983072 SRK983072:SRY983072 TBG983072:TBU983072 TLC983072:TLQ983072 TUY983072:TVM983072 UEU983072:UFI983072 UOQ983072:UPE983072 UYM983072:UZA983072 VII983072:VIW983072 VSE983072:VSS983072 WCA983072:WCO983072 WLW983072:WMK983072 WVS983072:WWG983072 I33:Y33 JG33:JU33 TC33:TQ33 ACY33:ADM33 AMU33:ANI33 AWQ33:AXE33 BGM33:BHA33 BQI33:BQW33 CAE33:CAS33 CKA33:CKO33 CTW33:CUK33 DDS33:DEG33 DNO33:DOC33 DXK33:DXY33 EHG33:EHU33 ERC33:ERQ33 FAY33:FBM33 FKU33:FLI33 FUQ33:FVE33 GEM33:GFA33 GOI33:GOW33 GYE33:GYS33 HIA33:HIO33 HRW33:HSK33 IBS33:ICG33 ILO33:IMC33 IVK33:IVY33 JFG33:JFU33 JPC33:JPQ33 JYY33:JZM33 KIU33:KJI33 KSQ33:KTE33 LCM33:LDA33 LMI33:LMW33 LWE33:LWS33 MGA33:MGO33 MPW33:MQK33 MZS33:NAG33 NJO33:NKC33 NTK33:NTY33 ODG33:ODU33 ONC33:ONQ33 OWY33:OXM33 PGU33:PHI33 PQQ33:PRE33 QAM33:QBA33 QKI33:QKW33 QUE33:QUS33 REA33:REO33 RNW33:ROK33 RXS33:RYG33 SHO33:SIC33 SRK33:SRY33 TBG33:TBU33 TLC33:TLQ33 TUY33:TVM33 UEU33:UFI33 UOQ33:UPE33 UYM33:UZA33 VII33:VIW33 VSE33:VSS33 WCA33:WCO33 WLW33:WMK33 WVS33:WWG33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65"/>
      <c r="C2" s="765"/>
      <c r="D2" s="765"/>
      <c r="E2" s="765"/>
      <c r="F2" s="765"/>
      <c r="G2" s="750" t="s">
        <v>0</v>
      </c>
      <c r="H2" s="751"/>
      <c r="I2" s="751"/>
      <c r="J2" s="751"/>
      <c r="K2" s="751"/>
      <c r="L2" s="751"/>
      <c r="M2" s="751"/>
      <c r="N2" s="751"/>
      <c r="O2" s="751"/>
      <c r="P2" s="752"/>
      <c r="Q2" s="783" t="s">
        <v>108</v>
      </c>
      <c r="R2" s="783"/>
      <c r="S2" s="783"/>
      <c r="T2" s="783"/>
      <c r="U2" s="783"/>
    </row>
    <row r="3" spans="2:21" ht="22.5" customHeight="1" x14ac:dyDescent="0.2">
      <c r="B3" s="765"/>
      <c r="C3" s="765"/>
      <c r="D3" s="765"/>
      <c r="E3" s="765"/>
      <c r="F3" s="765"/>
      <c r="G3" s="750" t="s">
        <v>1</v>
      </c>
      <c r="H3" s="751"/>
      <c r="I3" s="751"/>
      <c r="J3" s="751"/>
      <c r="K3" s="751"/>
      <c r="L3" s="751"/>
      <c r="M3" s="751"/>
      <c r="N3" s="751"/>
      <c r="O3" s="751"/>
      <c r="P3" s="752"/>
      <c r="Q3" s="749" t="s">
        <v>109</v>
      </c>
      <c r="R3" s="749"/>
      <c r="S3" s="749"/>
      <c r="T3" s="749"/>
      <c r="U3" s="749"/>
    </row>
    <row r="4" spans="2:21" ht="22.5" customHeight="1" x14ac:dyDescent="0.2">
      <c r="B4" s="765"/>
      <c r="C4" s="765"/>
      <c r="D4" s="765"/>
      <c r="E4" s="765"/>
      <c r="F4" s="765"/>
      <c r="G4" s="750" t="s">
        <v>2</v>
      </c>
      <c r="H4" s="751"/>
      <c r="I4" s="751"/>
      <c r="J4" s="751"/>
      <c r="K4" s="751"/>
      <c r="L4" s="751"/>
      <c r="M4" s="751"/>
      <c r="N4" s="751"/>
      <c r="O4" s="751"/>
      <c r="P4" s="752"/>
      <c r="Q4" s="762" t="s">
        <v>110</v>
      </c>
      <c r="R4" s="762"/>
      <c r="S4" s="762"/>
      <c r="T4" s="762"/>
      <c r="U4" s="762"/>
    </row>
    <row r="5" spans="2:21" ht="22.5" customHeight="1" x14ac:dyDescent="0.2">
      <c r="B5" s="765"/>
      <c r="C5" s="765"/>
      <c r="D5" s="765"/>
      <c r="E5" s="765"/>
      <c r="F5" s="765"/>
      <c r="G5" s="750" t="s">
        <v>111</v>
      </c>
      <c r="H5" s="751"/>
      <c r="I5" s="751"/>
      <c r="J5" s="751"/>
      <c r="K5" s="751"/>
      <c r="L5" s="751"/>
      <c r="M5" s="751"/>
      <c r="N5" s="751"/>
      <c r="O5" s="751"/>
      <c r="P5" s="752"/>
      <c r="Q5" s="763" t="s">
        <v>15</v>
      </c>
      <c r="R5" s="763"/>
      <c r="S5" s="763"/>
      <c r="T5" s="763"/>
      <c r="U5" s="763"/>
    </row>
    <row r="7" spans="2:21" ht="16.5" customHeight="1" x14ac:dyDescent="0.2">
      <c r="B7" s="39"/>
      <c r="C7" s="39"/>
      <c r="D7" s="39"/>
      <c r="E7" s="39"/>
      <c r="F7" s="40"/>
      <c r="G7" s="40"/>
      <c r="H7" s="21"/>
      <c r="I7" s="21"/>
      <c r="J7" s="21"/>
      <c r="K7" s="21"/>
      <c r="L7" s="21"/>
      <c r="M7" s="21"/>
      <c r="N7" s="21"/>
    </row>
    <row r="8" spans="2:21" ht="25.5" customHeight="1" x14ac:dyDescent="0.2">
      <c r="B8" s="86" t="s">
        <v>112</v>
      </c>
      <c r="C8" s="87"/>
      <c r="D8" s="87"/>
      <c r="E8" s="46"/>
      <c r="F8" s="46"/>
      <c r="G8" s="46"/>
      <c r="H8" s="46"/>
      <c r="I8" s="46"/>
      <c r="J8" s="46"/>
      <c r="K8" s="46"/>
      <c r="L8" s="47"/>
      <c r="M8" s="780" t="s">
        <v>90</v>
      </c>
      <c r="N8" s="781"/>
      <c r="O8" s="781"/>
      <c r="P8" s="781"/>
      <c r="Q8" s="781"/>
      <c r="R8" s="781"/>
      <c r="S8" s="781"/>
      <c r="T8" s="781"/>
    </row>
    <row r="9" spans="2:21" s="2" customFormat="1" ht="24.75" customHeight="1" x14ac:dyDescent="0.25">
      <c r="B9" s="48"/>
      <c r="C9" s="49"/>
      <c r="D9" s="49"/>
      <c r="E9" s="49"/>
      <c r="F9" s="49"/>
      <c r="G9" s="49"/>
      <c r="H9" s="49"/>
      <c r="I9" s="49"/>
      <c r="J9" s="49"/>
      <c r="K9" s="49"/>
      <c r="L9" s="50"/>
      <c r="M9" s="782" t="s">
        <v>113</v>
      </c>
      <c r="N9" s="766" t="s">
        <v>92</v>
      </c>
      <c r="O9" s="766"/>
      <c r="P9" s="766"/>
      <c r="Q9" s="766" t="s">
        <v>93</v>
      </c>
      <c r="R9" s="766"/>
      <c r="S9" s="767" t="s">
        <v>94</v>
      </c>
      <c r="T9" s="767" t="s">
        <v>114</v>
      </c>
    </row>
    <row r="10" spans="2:21" s="4" customFormat="1" ht="39.75" customHeight="1" x14ac:dyDescent="0.2">
      <c r="B10" s="3" t="s">
        <v>7</v>
      </c>
      <c r="C10" s="3" t="s">
        <v>115</v>
      </c>
      <c r="D10" s="3" t="s">
        <v>95</v>
      </c>
      <c r="E10" s="10" t="s">
        <v>8</v>
      </c>
      <c r="F10" s="7" t="s">
        <v>37</v>
      </c>
      <c r="G10" s="7" t="s">
        <v>36</v>
      </c>
      <c r="H10" s="7" t="s">
        <v>116</v>
      </c>
      <c r="I10" s="7" t="s">
        <v>117</v>
      </c>
      <c r="J10" s="7" t="s">
        <v>118</v>
      </c>
      <c r="K10" s="7" t="s">
        <v>10</v>
      </c>
      <c r="L10" s="7" t="s">
        <v>97</v>
      </c>
      <c r="M10" s="768"/>
      <c r="N10" s="83" t="s">
        <v>31</v>
      </c>
      <c r="O10" s="83" t="s">
        <v>98</v>
      </c>
      <c r="P10" s="83" t="s">
        <v>99</v>
      </c>
      <c r="Q10" s="83" t="s">
        <v>100</v>
      </c>
      <c r="R10" s="83" t="s">
        <v>101</v>
      </c>
      <c r="S10" s="768"/>
      <c r="T10" s="768"/>
    </row>
    <row r="11" spans="2:21" ht="24" customHeight="1" x14ac:dyDescent="0.2">
      <c r="B11" s="774" t="e">
        <f>#REF!</f>
        <v>#REF!</v>
      </c>
      <c r="C11" s="774"/>
      <c r="D11" s="788" t="e">
        <f>#REF!</f>
        <v>#REF!</v>
      </c>
      <c r="E11" s="777" t="e">
        <f>#REF!</f>
        <v>#REF!</v>
      </c>
      <c r="F11" s="81" t="e">
        <f>#REF!</f>
        <v>#REF!</v>
      </c>
      <c r="G11" s="81" t="e">
        <f>#REF!</f>
        <v>#REF!</v>
      </c>
      <c r="H11" s="82" t="e">
        <f>#REF!</f>
        <v>#REF!</v>
      </c>
      <c r="I11" s="88" t="e">
        <f>#REF!</f>
        <v>#REF!</v>
      </c>
      <c r="J11" s="82" t="e">
        <f>#REF!</f>
        <v>#REF!</v>
      </c>
      <c r="K11" s="784" t="e">
        <f>#REF!</f>
        <v>#REF!</v>
      </c>
      <c r="L11" s="785" t="s">
        <v>102</v>
      </c>
      <c r="M11" s="769" t="e">
        <f>#REF!</f>
        <v>#REF!</v>
      </c>
      <c r="N11" s="769" t="e">
        <f>#REF!</f>
        <v>#REF!</v>
      </c>
      <c r="O11" s="769" t="e">
        <f>#REF!</f>
        <v>#REF!</v>
      </c>
      <c r="P11" s="769" t="e">
        <f>#REF!</f>
        <v>#REF!</v>
      </c>
      <c r="Q11" s="769" t="e">
        <f>#REF!</f>
        <v>#REF!</v>
      </c>
      <c r="R11" s="769" t="e">
        <f>#REF!</f>
        <v>#REF!</v>
      </c>
      <c r="S11" s="769" t="e">
        <f>#REF!</f>
        <v>#REF!</v>
      </c>
      <c r="T11" s="769"/>
    </row>
    <row r="12" spans="2:21" ht="24" customHeight="1" x14ac:dyDescent="0.2">
      <c r="B12" s="775"/>
      <c r="C12" s="775"/>
      <c r="D12" s="789"/>
      <c r="E12" s="778"/>
      <c r="F12" s="772" t="e">
        <f>#REF!</f>
        <v>#REF!</v>
      </c>
      <c r="G12" s="772" t="e">
        <f>#REF!</f>
        <v>#REF!</v>
      </c>
      <c r="H12" s="772" t="e">
        <f>#REF!</f>
        <v>#REF!</v>
      </c>
      <c r="I12" s="89" t="e">
        <f>#REF!</f>
        <v>#REF!</v>
      </c>
      <c r="J12" s="772" t="e">
        <f>#REF!</f>
        <v>#REF!</v>
      </c>
      <c r="K12" s="772"/>
      <c r="L12" s="786"/>
      <c r="M12" s="770"/>
      <c r="N12" s="770"/>
      <c r="O12" s="770"/>
      <c r="P12" s="770"/>
      <c r="Q12" s="770"/>
      <c r="R12" s="770"/>
      <c r="S12" s="770"/>
      <c r="T12" s="770"/>
    </row>
    <row r="13" spans="2:21" ht="24" customHeight="1" x14ac:dyDescent="0.2">
      <c r="B13" s="776"/>
      <c r="C13" s="775"/>
      <c r="D13" s="789"/>
      <c r="E13" s="779"/>
      <c r="F13" s="773"/>
      <c r="G13" s="773"/>
      <c r="H13" s="773"/>
      <c r="I13" s="90" t="e">
        <f>#REF!</f>
        <v>#REF!</v>
      </c>
      <c r="J13" s="773"/>
      <c r="K13" s="773"/>
      <c r="L13" s="787"/>
      <c r="M13" s="771"/>
      <c r="N13" s="771"/>
      <c r="O13" s="771"/>
      <c r="P13" s="771"/>
      <c r="Q13" s="771"/>
      <c r="R13" s="771"/>
      <c r="S13" s="771"/>
      <c r="T13" s="771"/>
    </row>
    <row r="14" spans="2:21" ht="24" customHeight="1" x14ac:dyDescent="0.2">
      <c r="B14" s="774" t="e">
        <f>#REF!</f>
        <v>#REF!</v>
      </c>
      <c r="C14" s="775"/>
      <c r="D14" s="789"/>
      <c r="E14" s="777" t="e">
        <f>#REF!</f>
        <v>#REF!</v>
      </c>
      <c r="F14" s="81" t="e">
        <f>#REF!</f>
        <v>#REF!</v>
      </c>
      <c r="G14" s="81" t="e">
        <f>#REF!</f>
        <v>#REF!</v>
      </c>
      <c r="H14" s="82" t="e">
        <f>#REF!</f>
        <v>#REF!</v>
      </c>
      <c r="I14" s="88" t="e">
        <f>#REF!</f>
        <v>#REF!</v>
      </c>
      <c r="J14" s="82" t="e">
        <f>#REF!</f>
        <v>#REF!</v>
      </c>
      <c r="K14" s="784" t="e">
        <f>#REF!</f>
        <v>#REF!</v>
      </c>
      <c r="L14" s="785" t="s">
        <v>102</v>
      </c>
      <c r="M14" s="769" t="e">
        <f>#REF!</f>
        <v>#REF!</v>
      </c>
      <c r="N14" s="769" t="e">
        <f>#REF!</f>
        <v>#REF!</v>
      </c>
      <c r="O14" s="769" t="e">
        <f>#REF!</f>
        <v>#REF!</v>
      </c>
      <c r="P14" s="769" t="e">
        <f>#REF!</f>
        <v>#REF!</v>
      </c>
      <c r="Q14" s="769" t="e">
        <f>#REF!</f>
        <v>#REF!</v>
      </c>
      <c r="R14" s="769" t="e">
        <f>#REF!</f>
        <v>#REF!</v>
      </c>
      <c r="S14" s="769" t="e">
        <f>#REF!</f>
        <v>#REF!</v>
      </c>
      <c r="T14" s="769"/>
    </row>
    <row r="15" spans="2:21" ht="24" customHeight="1" x14ac:dyDescent="0.2">
      <c r="B15" s="775"/>
      <c r="C15" s="775"/>
      <c r="D15" s="789"/>
      <c r="E15" s="778"/>
      <c r="F15" s="772" t="e">
        <f>#REF!</f>
        <v>#REF!</v>
      </c>
      <c r="G15" s="772" t="e">
        <f>#REF!</f>
        <v>#REF!</v>
      </c>
      <c r="H15" s="772" t="e">
        <f>#REF!</f>
        <v>#REF!</v>
      </c>
      <c r="I15" s="89" t="e">
        <f>#REF!</f>
        <v>#REF!</v>
      </c>
      <c r="J15" s="772" t="e">
        <f>#REF!</f>
        <v>#REF!</v>
      </c>
      <c r="K15" s="772"/>
      <c r="L15" s="786"/>
      <c r="M15" s="770"/>
      <c r="N15" s="770"/>
      <c r="O15" s="770"/>
      <c r="P15" s="770"/>
      <c r="Q15" s="770"/>
      <c r="R15" s="770"/>
      <c r="S15" s="770"/>
      <c r="T15" s="770"/>
    </row>
    <row r="16" spans="2:21" ht="24" customHeight="1" x14ac:dyDescent="0.2">
      <c r="B16" s="776"/>
      <c r="C16" s="775"/>
      <c r="D16" s="789"/>
      <c r="E16" s="779"/>
      <c r="F16" s="773"/>
      <c r="G16" s="773"/>
      <c r="H16" s="773"/>
      <c r="I16" s="90" t="e">
        <f>#REF!</f>
        <v>#REF!</v>
      </c>
      <c r="J16" s="773"/>
      <c r="K16" s="773"/>
      <c r="L16" s="787"/>
      <c r="M16" s="771"/>
      <c r="N16" s="771"/>
      <c r="O16" s="771"/>
      <c r="P16" s="771"/>
      <c r="Q16" s="771"/>
      <c r="R16" s="771"/>
      <c r="S16" s="771"/>
      <c r="T16" s="771"/>
    </row>
    <row r="17" spans="2:21" ht="24" customHeight="1" x14ac:dyDescent="0.2">
      <c r="B17" s="774" t="e">
        <f>#REF!</f>
        <v>#REF!</v>
      </c>
      <c r="C17" s="775"/>
      <c r="D17" s="789"/>
      <c r="E17" s="777" t="e">
        <f>#REF!</f>
        <v>#REF!</v>
      </c>
      <c r="F17" s="81" t="e">
        <f>#REF!</f>
        <v>#REF!</v>
      </c>
      <c r="G17" s="81" t="e">
        <f>#REF!</f>
        <v>#REF!</v>
      </c>
      <c r="H17" s="82" t="e">
        <f>#REF!</f>
        <v>#REF!</v>
      </c>
      <c r="I17" s="88" t="e">
        <f>#REF!</f>
        <v>#REF!</v>
      </c>
      <c r="J17" s="82" t="e">
        <f>#REF!</f>
        <v>#REF!</v>
      </c>
      <c r="K17" s="784" t="e">
        <f>#REF!</f>
        <v>#REF!</v>
      </c>
      <c r="L17" s="785" t="s">
        <v>119</v>
      </c>
      <c r="M17" s="769" t="e">
        <f>#REF!</f>
        <v>#REF!</v>
      </c>
      <c r="N17" s="769" t="e">
        <f>#REF!</f>
        <v>#REF!</v>
      </c>
      <c r="O17" s="769" t="e">
        <f>#REF!</f>
        <v>#REF!</v>
      </c>
      <c r="P17" s="769" t="e">
        <f>#REF!</f>
        <v>#REF!</v>
      </c>
      <c r="Q17" s="769" t="e">
        <f>#REF!</f>
        <v>#REF!</v>
      </c>
      <c r="R17" s="769" t="e">
        <f>#REF!</f>
        <v>#REF!</v>
      </c>
      <c r="S17" s="769" t="e">
        <f>#REF!</f>
        <v>#REF!</v>
      </c>
      <c r="T17" s="769"/>
    </row>
    <row r="18" spans="2:21" ht="24" customHeight="1" x14ac:dyDescent="0.2">
      <c r="B18" s="775"/>
      <c r="C18" s="775"/>
      <c r="D18" s="789"/>
      <c r="E18" s="778"/>
      <c r="F18" s="772" t="e">
        <f>#REF!</f>
        <v>#REF!</v>
      </c>
      <c r="G18" s="772" t="e">
        <f>#REF!</f>
        <v>#REF!</v>
      </c>
      <c r="H18" s="772" t="e">
        <f>#REF!</f>
        <v>#REF!</v>
      </c>
      <c r="I18" s="89" t="e">
        <f>#REF!</f>
        <v>#REF!</v>
      </c>
      <c r="J18" s="764" t="e">
        <f>#REF!</f>
        <v>#REF!</v>
      </c>
      <c r="K18" s="772"/>
      <c r="L18" s="786"/>
      <c r="M18" s="770"/>
      <c r="N18" s="770"/>
      <c r="O18" s="770"/>
      <c r="P18" s="770"/>
      <c r="Q18" s="770"/>
      <c r="R18" s="770"/>
      <c r="S18" s="770"/>
      <c r="T18" s="770"/>
    </row>
    <row r="19" spans="2:21" ht="24" customHeight="1" x14ac:dyDescent="0.2">
      <c r="B19" s="776"/>
      <c r="C19" s="775"/>
      <c r="D19" s="789"/>
      <c r="E19" s="779"/>
      <c r="F19" s="773"/>
      <c r="G19" s="773"/>
      <c r="H19" s="773"/>
      <c r="I19" s="90" t="e">
        <f>#REF!</f>
        <v>#REF!</v>
      </c>
      <c r="J19" s="764"/>
      <c r="K19" s="773"/>
      <c r="L19" s="787"/>
      <c r="M19" s="771"/>
      <c r="N19" s="771"/>
      <c r="O19" s="771"/>
      <c r="P19" s="771"/>
      <c r="Q19" s="771"/>
      <c r="R19" s="771"/>
      <c r="S19" s="771"/>
      <c r="T19" s="771"/>
    </row>
    <row r="20" spans="2:21" ht="24" customHeight="1" x14ac:dyDescent="0.2">
      <c r="B20" s="774" t="e">
        <f>#REF!</f>
        <v>#REF!</v>
      </c>
      <c r="C20" s="775"/>
      <c r="D20" s="789"/>
      <c r="E20" s="777" t="e">
        <f>#REF!</f>
        <v>#REF!</v>
      </c>
      <c r="F20" s="81" t="e">
        <f>#REF!</f>
        <v>#REF!</v>
      </c>
      <c r="G20" s="81" t="e">
        <f>#REF!</f>
        <v>#REF!</v>
      </c>
      <c r="H20" s="82" t="e">
        <f>#REF!</f>
        <v>#REF!</v>
      </c>
      <c r="I20" s="88" t="e">
        <f>#REF!</f>
        <v>#REF!</v>
      </c>
      <c r="J20" s="82" t="e">
        <f>#REF!</f>
        <v>#REF!</v>
      </c>
      <c r="K20" s="784" t="e">
        <f>#REF!</f>
        <v>#REF!</v>
      </c>
      <c r="L20" s="785" t="s">
        <v>120</v>
      </c>
      <c r="M20" s="769" t="e">
        <f>#REF!</f>
        <v>#REF!</v>
      </c>
      <c r="N20" s="769" t="e">
        <f>#REF!</f>
        <v>#REF!</v>
      </c>
      <c r="O20" s="769" t="e">
        <f>#REF!</f>
        <v>#REF!</v>
      </c>
      <c r="P20" s="769" t="e">
        <f>#REF!</f>
        <v>#REF!</v>
      </c>
      <c r="Q20" s="769" t="e">
        <f>#REF!</f>
        <v>#REF!</v>
      </c>
      <c r="R20" s="769" t="e">
        <f>#REF!</f>
        <v>#REF!</v>
      </c>
      <c r="S20" s="769" t="e">
        <f>#REF!</f>
        <v>#REF!</v>
      </c>
      <c r="T20" s="769"/>
    </row>
    <row r="21" spans="2:21" ht="24" customHeight="1" x14ac:dyDescent="0.2">
      <c r="B21" s="775"/>
      <c r="C21" s="775"/>
      <c r="D21" s="789"/>
      <c r="E21" s="778"/>
      <c r="F21" s="772" t="e">
        <f>#REF!</f>
        <v>#REF!</v>
      </c>
      <c r="G21" s="772" t="e">
        <f>#REF!</f>
        <v>#REF!</v>
      </c>
      <c r="H21" s="772" t="e">
        <f>#REF!</f>
        <v>#REF!</v>
      </c>
      <c r="I21" s="89" t="e">
        <f>#REF!</f>
        <v>#REF!</v>
      </c>
      <c r="J21" s="772" t="e">
        <f>#REF!</f>
        <v>#REF!</v>
      </c>
      <c r="K21" s="772"/>
      <c r="L21" s="786"/>
      <c r="M21" s="770"/>
      <c r="N21" s="770"/>
      <c r="O21" s="770"/>
      <c r="P21" s="770"/>
      <c r="Q21" s="770"/>
      <c r="R21" s="770"/>
      <c r="S21" s="770"/>
      <c r="T21" s="770"/>
    </row>
    <row r="22" spans="2:21" ht="24" customHeight="1" x14ac:dyDescent="0.2">
      <c r="B22" s="776"/>
      <c r="C22" s="775"/>
      <c r="D22" s="789"/>
      <c r="E22" s="779"/>
      <c r="F22" s="773"/>
      <c r="G22" s="773"/>
      <c r="H22" s="773"/>
      <c r="I22" s="90" t="e">
        <f>#REF!</f>
        <v>#REF!</v>
      </c>
      <c r="J22" s="773"/>
      <c r="K22" s="773"/>
      <c r="L22" s="787"/>
      <c r="M22" s="771"/>
      <c r="N22" s="771"/>
      <c r="O22" s="771"/>
      <c r="P22" s="771"/>
      <c r="Q22" s="771"/>
      <c r="R22" s="771"/>
      <c r="S22" s="771"/>
      <c r="T22" s="771"/>
    </row>
    <row r="23" spans="2:21" ht="24" customHeight="1" x14ac:dyDescent="0.2">
      <c r="B23" s="774" t="e">
        <f>#REF!</f>
        <v>#REF!</v>
      </c>
      <c r="C23" s="775"/>
      <c r="D23" s="789"/>
      <c r="E23" s="777" t="e">
        <f>#REF!</f>
        <v>#REF!</v>
      </c>
      <c r="F23" s="81" t="e">
        <f>#REF!</f>
        <v>#REF!</v>
      </c>
      <c r="G23" s="81" t="e">
        <f>#REF!</f>
        <v>#REF!</v>
      </c>
      <c r="H23" s="82" t="e">
        <f>#REF!</f>
        <v>#REF!</v>
      </c>
      <c r="I23" s="88" t="e">
        <f>#REF!</f>
        <v>#REF!</v>
      </c>
      <c r="J23" s="82" t="e">
        <f>#REF!</f>
        <v>#REF!</v>
      </c>
      <c r="K23" s="784" t="e">
        <f>#REF!</f>
        <v>#REF!</v>
      </c>
      <c r="L23" s="785" t="s">
        <v>103</v>
      </c>
      <c r="M23" s="769" t="e">
        <f>#REF!</f>
        <v>#REF!</v>
      </c>
      <c r="N23" s="769" t="e">
        <f>#REF!</f>
        <v>#REF!</v>
      </c>
      <c r="O23" s="769" t="e">
        <f>#REF!</f>
        <v>#REF!</v>
      </c>
      <c r="P23" s="769" t="e">
        <f>#REF!</f>
        <v>#REF!</v>
      </c>
      <c r="Q23" s="769" t="e">
        <f>#REF!</f>
        <v>#REF!</v>
      </c>
      <c r="R23" s="769" t="e">
        <f>#REF!</f>
        <v>#REF!</v>
      </c>
      <c r="S23" s="769" t="e">
        <f>#REF!</f>
        <v>#REF!</v>
      </c>
      <c r="T23" s="769"/>
    </row>
    <row r="24" spans="2:21" ht="24" customHeight="1" x14ac:dyDescent="0.2">
      <c r="B24" s="775"/>
      <c r="C24" s="775"/>
      <c r="D24" s="789"/>
      <c r="E24" s="778"/>
      <c r="F24" s="772" t="e">
        <f>#REF!</f>
        <v>#REF!</v>
      </c>
      <c r="G24" s="772" t="e">
        <f>#REF!</f>
        <v>#REF!</v>
      </c>
      <c r="H24" s="772" t="e">
        <f>#REF!</f>
        <v>#REF!</v>
      </c>
      <c r="I24" s="89" t="e">
        <f>#REF!</f>
        <v>#REF!</v>
      </c>
      <c r="J24" s="772" t="e">
        <f>#REF!</f>
        <v>#REF!</v>
      </c>
      <c r="K24" s="772"/>
      <c r="L24" s="786"/>
      <c r="M24" s="770"/>
      <c r="N24" s="770"/>
      <c r="O24" s="770"/>
      <c r="P24" s="770"/>
      <c r="Q24" s="770"/>
      <c r="R24" s="770"/>
      <c r="S24" s="770"/>
      <c r="T24" s="770"/>
    </row>
    <row r="25" spans="2:21" ht="24" customHeight="1" x14ac:dyDescent="0.2">
      <c r="B25" s="776"/>
      <c r="C25" s="776"/>
      <c r="D25" s="790"/>
      <c r="E25" s="779"/>
      <c r="F25" s="773"/>
      <c r="G25" s="773"/>
      <c r="H25" s="773"/>
      <c r="I25" s="90" t="e">
        <f>#REF!</f>
        <v>#REF!</v>
      </c>
      <c r="J25" s="773"/>
      <c r="K25" s="773"/>
      <c r="L25" s="787"/>
      <c r="M25" s="771"/>
      <c r="N25" s="771"/>
      <c r="O25" s="771"/>
      <c r="P25" s="771"/>
      <c r="Q25" s="771"/>
      <c r="R25" s="771"/>
      <c r="S25" s="771"/>
      <c r="T25" s="771"/>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59" t="s">
        <v>121</v>
      </c>
      <c r="C27" s="760"/>
      <c r="D27" s="760"/>
      <c r="E27" s="760"/>
      <c r="F27" s="760"/>
      <c r="G27" s="760"/>
      <c r="H27" s="760"/>
      <c r="I27" s="761"/>
      <c r="J27" s="759" t="s">
        <v>4</v>
      </c>
      <c r="K27" s="760"/>
      <c r="L27" s="760"/>
      <c r="M27" s="760"/>
      <c r="N27" s="761"/>
      <c r="O27" s="753" t="s">
        <v>122</v>
      </c>
      <c r="P27" s="754"/>
      <c r="Q27" s="754"/>
      <c r="R27" s="754"/>
      <c r="S27" s="754"/>
      <c r="T27" s="754"/>
      <c r="U27" s="755"/>
    </row>
    <row r="28" spans="2:21" ht="52.5" customHeight="1" thickBot="1" x14ac:dyDescent="0.25">
      <c r="B28" s="756" t="s">
        <v>123</v>
      </c>
      <c r="C28" s="757"/>
      <c r="D28" s="757"/>
      <c r="E28" s="757"/>
      <c r="F28" s="757"/>
      <c r="G28" s="757"/>
      <c r="H28" s="757"/>
      <c r="I28" s="758"/>
      <c r="J28" s="756" t="s">
        <v>123</v>
      </c>
      <c r="K28" s="757"/>
      <c r="L28" s="757"/>
      <c r="M28" s="757"/>
      <c r="N28" s="758"/>
      <c r="O28" s="756" t="s">
        <v>124</v>
      </c>
      <c r="P28" s="757"/>
      <c r="Q28" s="757"/>
      <c r="R28" s="757"/>
      <c r="S28" s="757"/>
      <c r="T28" s="757"/>
      <c r="U28" s="758"/>
    </row>
  </sheetData>
  <mergeCells count="103">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 ref="M23:M25"/>
    <mergeCell ref="N23:N25"/>
    <mergeCell ref="M20:M22"/>
    <mergeCell ref="L14:L16"/>
    <mergeCell ref="L23:L25"/>
    <mergeCell ref="L20:L22"/>
    <mergeCell ref="N20:N22"/>
    <mergeCell ref="M14:M16"/>
    <mergeCell ref="N14:N16"/>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s>
  <conditionalFormatting sqref="H12:H13">
    <cfRule type="containsText" dxfId="182" priority="5" stopIfTrue="1" operator="containsText" text="riesgo Extrema">
      <formula>NOT(ISERROR(SEARCH("riesgo Extrema",H12)))</formula>
    </cfRule>
    <cfRule type="containsText" dxfId="181" priority="6" stopIfTrue="1" operator="containsText" text="riesgo Alta">
      <formula>NOT(ISERROR(SEARCH("riesgo Alta",H12)))</formula>
    </cfRule>
    <cfRule type="containsText" dxfId="180" priority="7" stopIfTrue="1" operator="containsText" text="riesgo Moderada">
      <formula>NOT(ISERROR(SEARCH("riesgo Moderada",H12)))</formula>
    </cfRule>
    <cfRule type="containsText" dxfId="179" priority="8" stopIfTrue="1" operator="containsText" text="riesgo Baja">
      <formula>NOT(ISERROR(SEARCH("riesgo Baja",H12)))</formula>
    </cfRule>
    <cfRule type="containsText" dxfId="178" priority="9" stopIfTrue="1" operator="containsText" text=" riesgo Baja">
      <formula>NOT(ISERROR(SEARCH(" riesgo Baja",H12)))</formula>
    </cfRule>
  </conditionalFormatting>
  <conditionalFormatting sqref="J15:J16 H15:H16 J18:J19 H18:H19 J21:J22 H21:H22 J12:J13 H24:H25 J24:J25">
    <cfRule type="containsText" dxfId="177" priority="1" stopIfTrue="1" operator="containsText" text="riesgo Extrema">
      <formula>NOT(ISERROR(SEARCH("riesgo Extrema",H12)))</formula>
    </cfRule>
    <cfRule type="containsText" dxfId="176" priority="2" stopIfTrue="1" operator="containsText" text="riesgo Alta">
      <formula>NOT(ISERROR(SEARCH("riesgo Alta",H12)))</formula>
    </cfRule>
    <cfRule type="containsText" dxfId="175" priority="3" stopIfTrue="1" operator="containsText" text="riesgo Moderada">
      <formula>NOT(ISERROR(SEARCH("riesgo Moderada",H12)))</formula>
    </cfRule>
    <cfRule type="containsText" dxfId="174"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125</v>
      </c>
      <c r="K3" t="s">
        <v>126</v>
      </c>
      <c r="L3" t="s">
        <v>127</v>
      </c>
      <c r="N3" s="5"/>
    </row>
    <row r="4" spans="2:14" ht="107.25" customHeight="1" x14ac:dyDescent="0.2">
      <c r="B4" t="s">
        <v>10</v>
      </c>
      <c r="D4" t="s">
        <v>128</v>
      </c>
      <c r="G4" t="s">
        <v>36</v>
      </c>
      <c r="H4" t="s">
        <v>37</v>
      </c>
      <c r="J4" s="8" t="s">
        <v>129</v>
      </c>
      <c r="K4" s="8" t="s">
        <v>130</v>
      </c>
      <c r="L4" s="8" t="s">
        <v>131</v>
      </c>
      <c r="N4" s="19" t="s">
        <v>97</v>
      </c>
    </row>
    <row r="5" spans="2:14" x14ac:dyDescent="0.2">
      <c r="B5" t="s">
        <v>132</v>
      </c>
      <c r="D5">
        <v>1</v>
      </c>
      <c r="G5" t="s">
        <v>133</v>
      </c>
      <c r="H5" t="s">
        <v>133</v>
      </c>
      <c r="J5">
        <v>0</v>
      </c>
      <c r="K5">
        <v>0</v>
      </c>
      <c r="L5">
        <v>0</v>
      </c>
      <c r="N5" s="5" t="s">
        <v>119</v>
      </c>
    </row>
    <row r="6" spans="2:14" x14ac:dyDescent="0.2">
      <c r="B6" t="s">
        <v>12</v>
      </c>
      <c r="D6">
        <v>0</v>
      </c>
      <c r="J6">
        <v>1</v>
      </c>
      <c r="K6">
        <v>1</v>
      </c>
      <c r="L6">
        <v>1</v>
      </c>
      <c r="N6" s="5" t="s">
        <v>103</v>
      </c>
    </row>
    <row r="7" spans="2:14" ht="38.25" x14ac:dyDescent="0.2">
      <c r="B7" t="s">
        <v>134</v>
      </c>
      <c r="N7" s="20" t="s">
        <v>120</v>
      </c>
    </row>
    <row r="8" spans="2:14" ht="76.5" x14ac:dyDescent="0.2">
      <c r="B8" t="s">
        <v>135</v>
      </c>
      <c r="D8" s="20" t="s">
        <v>87</v>
      </c>
      <c r="E8" s="20" t="s">
        <v>136</v>
      </c>
      <c r="F8" s="20" t="s">
        <v>88</v>
      </c>
      <c r="G8" s="20" t="s">
        <v>137</v>
      </c>
      <c r="H8" s="20" t="s">
        <v>89</v>
      </c>
      <c r="N8" s="5" t="s">
        <v>102</v>
      </c>
    </row>
    <row r="9" spans="2:14" x14ac:dyDescent="0.2">
      <c r="B9" t="s">
        <v>138</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139</v>
      </c>
      <c r="D11" s="20" t="s">
        <v>197</v>
      </c>
      <c r="E11" s="20" t="s">
        <v>198</v>
      </c>
      <c r="F11" s="20" t="s">
        <v>199</v>
      </c>
      <c r="G11" s="20" t="s">
        <v>200</v>
      </c>
      <c r="H11" s="20" t="s">
        <v>201</v>
      </c>
      <c r="I11" s="20" t="s">
        <v>202</v>
      </c>
      <c r="J11" s="20" t="s">
        <v>203</v>
      </c>
    </row>
    <row r="12" spans="2:14" x14ac:dyDescent="0.2">
      <c r="D12">
        <v>0</v>
      </c>
      <c r="E12">
        <v>0</v>
      </c>
      <c r="F12">
        <v>0</v>
      </c>
      <c r="G12">
        <v>0</v>
      </c>
      <c r="H12">
        <v>0</v>
      </c>
      <c r="I12">
        <v>0</v>
      </c>
      <c r="J12">
        <v>0</v>
      </c>
      <c r="L12" t="s">
        <v>207</v>
      </c>
      <c r="N12" t="s">
        <v>218</v>
      </c>
    </row>
    <row r="13" spans="2:14" x14ac:dyDescent="0.2">
      <c r="D13">
        <v>15</v>
      </c>
      <c r="E13">
        <v>15</v>
      </c>
      <c r="F13">
        <v>15</v>
      </c>
      <c r="G13">
        <v>10</v>
      </c>
      <c r="H13">
        <v>15</v>
      </c>
      <c r="I13">
        <v>15</v>
      </c>
      <c r="J13">
        <v>5</v>
      </c>
      <c r="L13" t="s">
        <v>210</v>
      </c>
      <c r="N13" t="s">
        <v>219</v>
      </c>
    </row>
    <row r="14" spans="2:14" x14ac:dyDescent="0.2">
      <c r="G14">
        <v>15</v>
      </c>
      <c r="J14">
        <v>10</v>
      </c>
      <c r="L14" t="s">
        <v>208</v>
      </c>
      <c r="N14" t="s">
        <v>220</v>
      </c>
    </row>
    <row r="16" spans="2:14" ht="15.75" x14ac:dyDescent="0.2">
      <c r="B16" s="13">
        <v>1</v>
      </c>
      <c r="C16" s="16" t="s">
        <v>140</v>
      </c>
      <c r="D16" s="14"/>
      <c r="E16" s="38" t="s">
        <v>133</v>
      </c>
      <c r="I16" s="793"/>
      <c r="J16" s="794"/>
      <c r="K16" s="794"/>
      <c r="L16" s="794"/>
    </row>
    <row r="17" spans="2:12" ht="15.75" x14ac:dyDescent="0.2">
      <c r="B17" s="13">
        <v>2</v>
      </c>
      <c r="C17" s="16" t="s">
        <v>141</v>
      </c>
      <c r="D17" s="14"/>
      <c r="E17" s="14"/>
      <c r="I17" s="84"/>
      <c r="J17" s="85"/>
      <c r="K17" s="85"/>
      <c r="L17" s="85"/>
    </row>
    <row r="18" spans="2:12" ht="15.75" x14ac:dyDescent="0.2">
      <c r="B18" s="13">
        <v>3</v>
      </c>
      <c r="C18" s="16" t="s">
        <v>142</v>
      </c>
      <c r="D18" s="14"/>
      <c r="E18" s="14"/>
      <c r="I18" s="84"/>
      <c r="J18" s="85"/>
      <c r="K18" s="85"/>
      <c r="L18" s="85"/>
    </row>
    <row r="19" spans="2:12" ht="15.75" x14ac:dyDescent="0.2">
      <c r="B19" s="13">
        <v>4</v>
      </c>
      <c r="C19" s="16" t="s">
        <v>143</v>
      </c>
      <c r="D19" s="15"/>
      <c r="E19" s="15"/>
      <c r="I19" s="793"/>
      <c r="J19" s="794"/>
      <c r="K19" s="794"/>
      <c r="L19" s="794"/>
    </row>
    <row r="20" spans="2:12" ht="15.75" x14ac:dyDescent="0.2">
      <c r="B20" s="13">
        <v>5</v>
      </c>
      <c r="C20" s="16" t="s">
        <v>144</v>
      </c>
      <c r="D20" s="15"/>
      <c r="E20" s="15"/>
      <c r="I20" s="793"/>
      <c r="J20" s="794"/>
      <c r="K20" s="794"/>
      <c r="L20" s="794"/>
    </row>
    <row r="21" spans="2:12" ht="15.75" x14ac:dyDescent="0.2">
      <c r="B21" s="1"/>
      <c r="C21" s="27"/>
      <c r="D21" s="15"/>
      <c r="E21" s="15"/>
      <c r="I21" s="84"/>
      <c r="J21" s="85"/>
      <c r="K21" s="85"/>
      <c r="L21" s="85"/>
    </row>
    <row r="24" spans="2:12" x14ac:dyDescent="0.2">
      <c r="B24" s="17">
        <v>13</v>
      </c>
      <c r="C24" s="16" t="s">
        <v>27</v>
      </c>
      <c r="D24" s="17"/>
    </row>
    <row r="25" spans="2:12" x14ac:dyDescent="0.2">
      <c r="B25" s="17">
        <v>11</v>
      </c>
      <c r="C25" s="16" t="s">
        <v>26</v>
      </c>
      <c r="D25" s="17"/>
    </row>
    <row r="26" spans="2:12" x14ac:dyDescent="0.2">
      <c r="B26" s="17">
        <v>7</v>
      </c>
      <c r="C26" s="16" t="s">
        <v>25</v>
      </c>
      <c r="D26" s="17"/>
    </row>
    <row r="27" spans="2:12" x14ac:dyDescent="0.2">
      <c r="B27" s="12">
        <v>6</v>
      </c>
      <c r="C27" s="16" t="s">
        <v>24</v>
      </c>
      <c r="D27" s="12"/>
    </row>
    <row r="28" spans="2:12" x14ac:dyDescent="0.2">
      <c r="B28" s="12">
        <v>1</v>
      </c>
      <c r="C28" s="16" t="s">
        <v>23</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145</v>
      </c>
      <c r="C36" s="13"/>
      <c r="D36" s="13" t="s">
        <v>96</v>
      </c>
      <c r="I36" s="62" t="s">
        <v>41</v>
      </c>
      <c r="J36" s="63" t="s">
        <v>42</v>
      </c>
      <c r="K36" s="1"/>
      <c r="L36" s="1"/>
      <c r="M36" s="1"/>
      <c r="N36" s="1"/>
    </row>
    <row r="37" spans="2:14" x14ac:dyDescent="0.2">
      <c r="B37" s="13">
        <v>1</v>
      </c>
      <c r="C37" s="52" t="s">
        <v>105</v>
      </c>
      <c r="D37" s="18" t="s">
        <v>146</v>
      </c>
      <c r="E37" s="37"/>
      <c r="F37" s="13"/>
      <c r="G37" s="13"/>
      <c r="I37" s="795" t="s">
        <v>43</v>
      </c>
      <c r="J37" s="60" t="s">
        <v>44</v>
      </c>
      <c r="K37" s="43"/>
      <c r="L37" s="43"/>
      <c r="M37" s="43"/>
      <c r="N37" s="43"/>
    </row>
    <row r="38" spans="2:14" x14ac:dyDescent="0.2">
      <c r="B38" s="13">
        <v>2</v>
      </c>
      <c r="C38" s="52" t="s">
        <v>105</v>
      </c>
      <c r="D38" s="18" t="s">
        <v>148</v>
      </c>
      <c r="E38" s="13"/>
      <c r="F38" s="13"/>
      <c r="G38" s="13"/>
      <c r="I38" s="796"/>
      <c r="J38" s="54" t="s">
        <v>45</v>
      </c>
      <c r="K38" s="44"/>
      <c r="L38" s="44"/>
      <c r="M38" s="44"/>
      <c r="N38" s="44"/>
    </row>
    <row r="39" spans="2:14" x14ac:dyDescent="0.2">
      <c r="B39" s="13">
        <v>3</v>
      </c>
      <c r="C39" s="52" t="s">
        <v>105</v>
      </c>
      <c r="D39" s="18" t="s">
        <v>149</v>
      </c>
      <c r="E39" s="13"/>
      <c r="F39" s="13"/>
      <c r="G39" s="13"/>
      <c r="I39" s="796"/>
      <c r="J39" s="54" t="s">
        <v>48</v>
      </c>
      <c r="K39" s="44"/>
      <c r="L39" s="44"/>
      <c r="M39" s="44"/>
      <c r="N39" s="44"/>
    </row>
    <row r="40" spans="2:14" x14ac:dyDescent="0.2">
      <c r="B40" s="13">
        <v>4</v>
      </c>
      <c r="C40" s="52" t="s">
        <v>105</v>
      </c>
      <c r="D40" s="18" t="s">
        <v>151</v>
      </c>
      <c r="E40" s="13"/>
      <c r="F40" s="13"/>
      <c r="G40" s="13"/>
      <c r="I40" s="796"/>
      <c r="J40" s="54" t="s">
        <v>50</v>
      </c>
      <c r="K40" s="44"/>
      <c r="L40" s="44"/>
      <c r="M40" s="44"/>
      <c r="N40" s="44"/>
    </row>
    <row r="41" spans="2:14" x14ac:dyDescent="0.2">
      <c r="B41" s="13">
        <v>5</v>
      </c>
      <c r="C41" s="52" t="s">
        <v>105</v>
      </c>
      <c r="D41" s="13"/>
      <c r="E41" s="13"/>
      <c r="F41" s="13"/>
      <c r="G41" s="13"/>
      <c r="I41" s="796"/>
      <c r="J41" s="54" t="s">
        <v>52</v>
      </c>
      <c r="K41" s="44"/>
      <c r="L41" s="44"/>
      <c r="M41" s="44"/>
      <c r="N41" s="44"/>
    </row>
    <row r="42" spans="2:14" ht="12.75" customHeight="1" x14ac:dyDescent="0.2">
      <c r="B42" s="13">
        <v>6</v>
      </c>
      <c r="C42" s="52" t="s">
        <v>105</v>
      </c>
      <c r="D42" s="13"/>
      <c r="E42" s="13"/>
      <c r="F42" s="13"/>
      <c r="G42" s="13"/>
      <c r="I42" s="797" t="s">
        <v>53</v>
      </c>
      <c r="J42" s="55" t="s">
        <v>54</v>
      </c>
      <c r="K42" s="44"/>
      <c r="L42" s="44"/>
      <c r="M42" s="44"/>
      <c r="N42" s="44"/>
    </row>
    <row r="43" spans="2:14" x14ac:dyDescent="0.2">
      <c r="B43" s="13">
        <v>7</v>
      </c>
      <c r="C43" s="53" t="s">
        <v>106</v>
      </c>
      <c r="D43" s="13"/>
      <c r="E43" s="13"/>
      <c r="F43" s="13"/>
      <c r="G43" s="13"/>
      <c r="I43" s="798"/>
      <c r="J43" s="55" t="s">
        <v>55</v>
      </c>
      <c r="K43" s="44"/>
      <c r="L43" s="44"/>
      <c r="M43" s="44"/>
      <c r="N43" s="44"/>
    </row>
    <row r="44" spans="2:14" x14ac:dyDescent="0.2">
      <c r="B44" s="13">
        <v>11</v>
      </c>
      <c r="C44" s="53" t="s">
        <v>106</v>
      </c>
      <c r="D44" s="13"/>
      <c r="E44" s="13"/>
      <c r="F44" s="13"/>
      <c r="G44" s="13"/>
      <c r="I44" s="798"/>
      <c r="J44" s="55" t="s">
        <v>56</v>
      </c>
      <c r="K44" s="44"/>
      <c r="L44" s="44"/>
      <c r="M44" s="44"/>
      <c r="N44" s="44"/>
    </row>
    <row r="45" spans="2:14" x14ac:dyDescent="0.2">
      <c r="B45" s="13">
        <v>12</v>
      </c>
      <c r="C45" s="53" t="s">
        <v>147</v>
      </c>
      <c r="D45" s="13"/>
      <c r="E45" s="13"/>
      <c r="F45" s="13"/>
      <c r="G45" s="13"/>
      <c r="I45" s="798"/>
      <c r="J45" s="55" t="s">
        <v>57</v>
      </c>
      <c r="K45" s="44"/>
      <c r="L45" s="44"/>
      <c r="M45" s="44"/>
      <c r="N45" s="44"/>
    </row>
    <row r="46" spans="2:14" x14ac:dyDescent="0.2">
      <c r="B46" s="13">
        <v>13</v>
      </c>
      <c r="C46" s="51" t="s">
        <v>104</v>
      </c>
      <c r="D46" s="13"/>
      <c r="E46" s="13"/>
      <c r="F46" s="13"/>
      <c r="G46" s="13"/>
      <c r="I46" s="791" t="s">
        <v>153</v>
      </c>
      <c r="J46" s="57" t="s">
        <v>59</v>
      </c>
      <c r="K46" s="44"/>
      <c r="L46" s="44"/>
      <c r="M46" s="44"/>
      <c r="N46" s="44"/>
    </row>
    <row r="47" spans="2:14" x14ac:dyDescent="0.2">
      <c r="B47" s="13">
        <v>14</v>
      </c>
      <c r="C47" s="53" t="s">
        <v>147</v>
      </c>
      <c r="D47" s="13"/>
      <c r="E47" s="13"/>
      <c r="F47" s="13"/>
      <c r="G47" s="13"/>
      <c r="I47" s="791"/>
      <c r="J47" s="57" t="s">
        <v>60</v>
      </c>
      <c r="K47" s="44"/>
      <c r="L47" s="44"/>
      <c r="M47" s="44"/>
      <c r="N47" s="44"/>
    </row>
    <row r="48" spans="2:14" x14ac:dyDescent="0.2">
      <c r="B48" s="13">
        <v>18</v>
      </c>
      <c r="C48" s="51" t="s">
        <v>259</v>
      </c>
      <c r="D48" s="13"/>
      <c r="E48" s="13"/>
      <c r="F48" s="13"/>
      <c r="G48" s="13"/>
      <c r="I48" s="791"/>
      <c r="J48" s="57" t="s">
        <v>61</v>
      </c>
      <c r="K48" s="44"/>
      <c r="L48" s="44"/>
      <c r="M48" s="44"/>
      <c r="N48" s="44"/>
    </row>
    <row r="49" spans="2:14" x14ac:dyDescent="0.2">
      <c r="B49" s="13">
        <v>21</v>
      </c>
      <c r="C49" s="51" t="s">
        <v>259</v>
      </c>
      <c r="D49" s="13"/>
      <c r="E49" s="13"/>
      <c r="F49" s="13"/>
      <c r="G49" s="13"/>
      <c r="I49" s="791"/>
      <c r="J49" s="57" t="s">
        <v>62</v>
      </c>
      <c r="K49" s="44"/>
      <c r="L49" s="44"/>
      <c r="M49" s="44"/>
      <c r="N49" s="44"/>
    </row>
    <row r="50" spans="2:14" x14ac:dyDescent="0.2">
      <c r="B50" s="13">
        <v>22</v>
      </c>
      <c r="C50" s="51" t="s">
        <v>107</v>
      </c>
      <c r="D50" s="13"/>
      <c r="E50" s="13"/>
      <c r="F50" s="13"/>
      <c r="G50" s="13"/>
      <c r="I50" s="791"/>
      <c r="J50" s="57" t="s">
        <v>63</v>
      </c>
      <c r="K50" s="44"/>
      <c r="L50" s="44"/>
      <c r="M50" s="44"/>
      <c r="N50" s="44"/>
    </row>
    <row r="51" spans="2:14" x14ac:dyDescent="0.2">
      <c r="B51" s="13">
        <v>24</v>
      </c>
      <c r="C51" s="51" t="s">
        <v>260</v>
      </c>
      <c r="D51" s="13"/>
      <c r="E51" s="13"/>
      <c r="F51" s="13"/>
      <c r="G51" s="13"/>
      <c r="I51" s="791"/>
      <c r="J51" s="57" t="s">
        <v>64</v>
      </c>
      <c r="K51" s="44"/>
      <c r="L51" s="44"/>
      <c r="M51" s="44"/>
      <c r="N51" s="44"/>
    </row>
    <row r="52" spans="2:14" x14ac:dyDescent="0.2">
      <c r="B52" s="13">
        <v>26</v>
      </c>
      <c r="C52" s="56" t="s">
        <v>155</v>
      </c>
      <c r="D52" s="13"/>
      <c r="E52" s="13"/>
      <c r="F52" s="13"/>
      <c r="G52" s="13"/>
      <c r="I52" s="791"/>
      <c r="J52" s="57" t="s">
        <v>65</v>
      </c>
      <c r="K52" s="44"/>
      <c r="L52" s="44"/>
      <c r="M52" s="44"/>
      <c r="N52" s="44"/>
    </row>
    <row r="53" spans="2:14" x14ac:dyDescent="0.2">
      <c r="B53" s="13">
        <v>28</v>
      </c>
      <c r="C53" s="51" t="s">
        <v>260</v>
      </c>
      <c r="D53" s="13"/>
      <c r="E53" s="13"/>
      <c r="F53" s="13"/>
      <c r="G53" s="13"/>
      <c r="I53" s="791"/>
      <c r="J53" s="57" t="s">
        <v>66</v>
      </c>
      <c r="K53" s="44"/>
      <c r="L53" s="44"/>
      <c r="M53" s="44"/>
      <c r="N53" s="44"/>
    </row>
    <row r="54" spans="2:14" x14ac:dyDescent="0.2">
      <c r="B54" s="13">
        <v>30</v>
      </c>
      <c r="C54" s="56" t="s">
        <v>261</v>
      </c>
      <c r="D54" s="13"/>
      <c r="E54" s="13"/>
      <c r="F54" s="13"/>
      <c r="G54" s="13"/>
      <c r="I54" s="792" t="s">
        <v>156</v>
      </c>
      <c r="J54" s="59" t="s">
        <v>68</v>
      </c>
      <c r="K54" s="44"/>
      <c r="L54" s="44"/>
      <c r="M54" s="44"/>
      <c r="N54" s="44"/>
    </row>
    <row r="55" spans="2:14" x14ac:dyDescent="0.2">
      <c r="B55" s="13">
        <v>33</v>
      </c>
      <c r="C55" s="56" t="s">
        <v>261</v>
      </c>
      <c r="D55" s="13"/>
      <c r="E55" s="13"/>
      <c r="F55" s="13"/>
      <c r="G55" s="13"/>
      <c r="I55" s="792"/>
      <c r="J55" s="59" t="s">
        <v>69</v>
      </c>
      <c r="K55" s="44"/>
      <c r="L55" s="44"/>
      <c r="M55" s="44"/>
      <c r="N55" s="44"/>
    </row>
    <row r="56" spans="2:14" x14ac:dyDescent="0.2">
      <c r="B56" s="13">
        <v>35</v>
      </c>
      <c r="C56" s="51" t="s">
        <v>150</v>
      </c>
      <c r="D56" s="13"/>
      <c r="E56" s="13"/>
      <c r="F56" s="13"/>
      <c r="G56" s="13"/>
      <c r="I56" s="792"/>
      <c r="J56" s="59" t="s">
        <v>70</v>
      </c>
      <c r="K56" s="44"/>
      <c r="L56" s="44"/>
      <c r="M56" s="44"/>
      <c r="N56" s="44"/>
    </row>
    <row r="57" spans="2:14" x14ac:dyDescent="0.2">
      <c r="B57" s="13">
        <v>39</v>
      </c>
      <c r="C57" s="58" t="s">
        <v>262</v>
      </c>
      <c r="D57" s="13"/>
      <c r="E57" s="13"/>
      <c r="F57" s="13"/>
      <c r="G57" s="13"/>
      <c r="I57" s="792"/>
      <c r="J57" s="59" t="s">
        <v>71</v>
      </c>
      <c r="K57" s="44"/>
      <c r="L57" s="44"/>
      <c r="M57" s="44"/>
      <c r="N57" s="44"/>
    </row>
    <row r="58" spans="2:14" x14ac:dyDescent="0.2">
      <c r="B58" s="13">
        <v>44</v>
      </c>
      <c r="C58" s="56" t="s">
        <v>152</v>
      </c>
      <c r="D58" s="13"/>
      <c r="E58" s="13"/>
      <c r="F58" s="13"/>
      <c r="G58" s="13"/>
      <c r="I58" s="792"/>
      <c r="J58" s="59" t="s">
        <v>72</v>
      </c>
      <c r="K58" s="44"/>
      <c r="L58" s="44"/>
      <c r="M58" s="44"/>
      <c r="N58" s="44"/>
    </row>
    <row r="59" spans="2:14" x14ac:dyDescent="0.2">
      <c r="B59" s="13">
        <v>52</v>
      </c>
      <c r="C59" s="58" t="s">
        <v>263</v>
      </c>
      <c r="D59" s="13"/>
      <c r="E59" s="13"/>
      <c r="F59" s="13"/>
      <c r="G59" s="13"/>
      <c r="I59" s="792"/>
      <c r="J59" s="59" t="s">
        <v>73</v>
      </c>
      <c r="K59" s="44"/>
      <c r="L59" s="44"/>
      <c r="M59" s="44"/>
      <c r="N59" s="44"/>
    </row>
    <row r="60" spans="2:14" x14ac:dyDescent="0.2">
      <c r="B60" s="13">
        <v>55</v>
      </c>
      <c r="C60" s="56" t="s">
        <v>154</v>
      </c>
      <c r="D60" s="13"/>
      <c r="E60" s="13"/>
      <c r="F60" s="13"/>
      <c r="G60" s="13"/>
      <c r="I60" s="792"/>
      <c r="J60" s="59" t="s">
        <v>74</v>
      </c>
      <c r="K60" s="44"/>
      <c r="L60" s="44"/>
      <c r="M60" s="44"/>
      <c r="N60" s="44"/>
    </row>
    <row r="61" spans="2:14" x14ac:dyDescent="0.2">
      <c r="B61" s="13">
        <v>65</v>
      </c>
      <c r="C61" s="58" t="s">
        <v>264</v>
      </c>
      <c r="D61" s="13"/>
      <c r="E61" s="13"/>
      <c r="F61" s="13"/>
      <c r="G61" s="13"/>
      <c r="I61" s="792"/>
      <c r="J61" s="59" t="s">
        <v>75</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157</v>
      </c>
      <c r="C65" s="18"/>
      <c r="E65" s="65" t="s">
        <v>37</v>
      </c>
      <c r="F65" s="66">
        <v>1</v>
      </c>
      <c r="G65" s="66">
        <v>2</v>
      </c>
      <c r="H65" s="66">
        <v>3</v>
      </c>
      <c r="I65" s="67">
        <v>4</v>
      </c>
      <c r="J65" s="44"/>
      <c r="K65" s="44"/>
      <c r="L65" s="44"/>
      <c r="M65" s="44"/>
      <c r="N65" s="44"/>
    </row>
    <row r="66" spans="2:14" ht="15.75" x14ac:dyDescent="0.25">
      <c r="B66" s="41" t="s">
        <v>158</v>
      </c>
      <c r="C66" s="41"/>
      <c r="D66" s="73" t="s">
        <v>159</v>
      </c>
      <c r="E66" s="68">
        <v>1</v>
      </c>
      <c r="F66" s="44">
        <v>6</v>
      </c>
      <c r="G66" s="44">
        <v>7</v>
      </c>
      <c r="H66" s="44">
        <v>11</v>
      </c>
      <c r="I66" s="69">
        <v>13</v>
      </c>
      <c r="J66" s="44"/>
      <c r="K66" s="44"/>
      <c r="L66" s="44"/>
      <c r="M66" s="44"/>
      <c r="N66" s="44"/>
    </row>
    <row r="67" spans="2:14" ht="15.75" x14ac:dyDescent="0.25">
      <c r="B67" s="41" t="s">
        <v>160</v>
      </c>
      <c r="C67" s="41"/>
      <c r="E67" s="68">
        <v>2</v>
      </c>
      <c r="F67" s="44">
        <v>12</v>
      </c>
      <c r="G67" s="44">
        <v>14</v>
      </c>
      <c r="H67" s="44">
        <v>22</v>
      </c>
      <c r="I67" s="69">
        <v>26</v>
      </c>
      <c r="J67" s="44"/>
      <c r="K67" s="44"/>
      <c r="L67" s="44"/>
      <c r="M67" s="44"/>
      <c r="N67" s="44"/>
    </row>
    <row r="68" spans="2:14" ht="15.75" x14ac:dyDescent="0.25">
      <c r="B68" s="41" t="s">
        <v>161</v>
      </c>
      <c r="C68" s="41"/>
      <c r="E68" s="68">
        <v>3</v>
      </c>
      <c r="F68" s="44">
        <v>18</v>
      </c>
      <c r="G68" s="44">
        <v>21</v>
      </c>
      <c r="H68" s="44">
        <v>33</v>
      </c>
      <c r="I68" s="69">
        <v>39</v>
      </c>
      <c r="J68" s="44"/>
      <c r="K68" s="44"/>
      <c r="L68" s="44"/>
      <c r="M68" s="44"/>
      <c r="N68" s="44"/>
    </row>
    <row r="69" spans="2:14" ht="15.75" x14ac:dyDescent="0.25">
      <c r="B69" s="41" t="s">
        <v>162</v>
      </c>
      <c r="C69" s="41"/>
      <c r="E69" s="68">
        <v>4</v>
      </c>
      <c r="F69" s="44">
        <v>24</v>
      </c>
      <c r="G69" s="44">
        <v>28</v>
      </c>
      <c r="H69" s="44">
        <v>44</v>
      </c>
      <c r="I69" s="69">
        <v>52</v>
      </c>
      <c r="J69" s="44"/>
      <c r="K69" s="44"/>
      <c r="L69" s="44"/>
      <c r="M69" s="44"/>
      <c r="N69" s="44"/>
    </row>
    <row r="70" spans="2:14" ht="16.5" thickBot="1" x14ac:dyDescent="0.3">
      <c r="B70" s="41" t="s">
        <v>163</v>
      </c>
      <c r="C70" s="41"/>
      <c r="E70" s="70">
        <v>5</v>
      </c>
      <c r="F70" s="71">
        <v>30</v>
      </c>
      <c r="G70" s="71">
        <v>35</v>
      </c>
      <c r="H70" s="71">
        <v>55</v>
      </c>
      <c r="I70" s="72">
        <v>65</v>
      </c>
      <c r="J70" s="44"/>
      <c r="K70" s="44"/>
      <c r="L70" s="44"/>
      <c r="M70" s="44"/>
      <c r="N70" s="44"/>
    </row>
    <row r="71" spans="2:14" ht="15.75" x14ac:dyDescent="0.25">
      <c r="B71" s="41" t="s">
        <v>164</v>
      </c>
      <c r="C71" s="41"/>
      <c r="I71" s="44"/>
      <c r="J71" s="44"/>
      <c r="K71" s="44"/>
      <c r="L71" s="44"/>
      <c r="M71" s="44"/>
      <c r="N71" s="44"/>
    </row>
    <row r="72" spans="2:14" ht="15.75" x14ac:dyDescent="0.25">
      <c r="B72" s="41" t="s">
        <v>165</v>
      </c>
      <c r="C72" s="41"/>
      <c r="I72" s="44"/>
      <c r="J72" s="44"/>
      <c r="K72" s="44"/>
      <c r="L72" s="44"/>
      <c r="M72" s="44"/>
      <c r="N72" s="44"/>
    </row>
    <row r="73" spans="2:14" ht="15.75" x14ac:dyDescent="0.25">
      <c r="B73" s="41" t="s">
        <v>166</v>
      </c>
      <c r="I73" s="44"/>
      <c r="J73" s="44"/>
      <c r="K73" s="44"/>
      <c r="L73" s="44"/>
      <c r="M73" s="44"/>
      <c r="N73" s="44"/>
    </row>
    <row r="74" spans="2:14" ht="15.75" x14ac:dyDescent="0.25">
      <c r="B74" s="41" t="s">
        <v>167</v>
      </c>
      <c r="F74">
        <v>0</v>
      </c>
      <c r="G74">
        <v>50</v>
      </c>
      <c r="H74">
        <v>0</v>
      </c>
      <c r="I74" s="44"/>
      <c r="J74" s="44"/>
      <c r="K74" s="44"/>
      <c r="L74" s="44"/>
      <c r="M74" s="44"/>
      <c r="N74" s="44"/>
    </row>
    <row r="75" spans="2:14" ht="15.75" x14ac:dyDescent="0.25">
      <c r="B75" s="41" t="s">
        <v>168</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169</v>
      </c>
      <c r="I77" s="44"/>
      <c r="J77" s="44"/>
      <c r="K77" s="44"/>
      <c r="L77" s="44"/>
      <c r="M77" s="44"/>
      <c r="N77" s="44"/>
    </row>
    <row r="78" spans="2:14" ht="15.75" x14ac:dyDescent="0.25">
      <c r="B78" s="41" t="s">
        <v>170</v>
      </c>
      <c r="D78" s="45" t="s">
        <v>170</v>
      </c>
      <c r="I78" s="44"/>
      <c r="J78" s="44"/>
      <c r="K78" s="44"/>
      <c r="L78" s="44"/>
      <c r="M78" s="44"/>
      <c r="N78" s="44"/>
    </row>
    <row r="79" spans="2:14" ht="15.75" x14ac:dyDescent="0.25">
      <c r="B79" s="41" t="s">
        <v>171</v>
      </c>
      <c r="D79" s="45" t="s">
        <v>172</v>
      </c>
      <c r="I79" s="44"/>
      <c r="J79" s="44"/>
      <c r="K79" s="44"/>
      <c r="L79" s="44"/>
      <c r="M79" s="44"/>
      <c r="N79" s="44"/>
    </row>
    <row r="80" spans="2:14" ht="15.75" x14ac:dyDescent="0.25">
      <c r="B80" s="41" t="s">
        <v>173</v>
      </c>
      <c r="D80" s="45" t="s">
        <v>168</v>
      </c>
      <c r="I80" s="44"/>
      <c r="J80" s="44"/>
      <c r="K80" s="44"/>
      <c r="L80" s="44"/>
      <c r="M80" s="44"/>
      <c r="N80" s="44"/>
    </row>
    <row r="81" spans="2:14" ht="15.75" x14ac:dyDescent="0.25">
      <c r="B81" s="41" t="s">
        <v>168</v>
      </c>
      <c r="D81" s="45" t="s">
        <v>174</v>
      </c>
      <c r="I81" s="44"/>
      <c r="J81" s="44"/>
      <c r="K81" s="44"/>
      <c r="L81" s="44"/>
      <c r="M81" s="44"/>
      <c r="N81" s="44"/>
    </row>
    <row r="82" spans="2:14" ht="15.75" x14ac:dyDescent="0.25">
      <c r="B82" s="41" t="s">
        <v>175</v>
      </c>
      <c r="D82" s="45" t="s">
        <v>3</v>
      </c>
      <c r="I82" s="44"/>
      <c r="J82" s="44"/>
      <c r="K82" s="44"/>
      <c r="L82" s="44"/>
      <c r="M82" s="44"/>
      <c r="N82" s="44"/>
    </row>
    <row r="83" spans="2:14" ht="15.75" x14ac:dyDescent="0.25">
      <c r="B83" s="41" t="s">
        <v>176</v>
      </c>
      <c r="D83" s="61" t="s">
        <v>176</v>
      </c>
      <c r="I83" s="44"/>
      <c r="J83" s="44"/>
      <c r="K83" s="44"/>
      <c r="L83" s="44"/>
      <c r="M83" s="44"/>
      <c r="N83" s="44"/>
    </row>
    <row r="84" spans="2:14" ht="15.75" x14ac:dyDescent="0.25">
      <c r="B84" s="41" t="s">
        <v>3</v>
      </c>
      <c r="D84" s="61" t="s">
        <v>177</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44"/>
  <sheetViews>
    <sheetView showGridLines="0" topLeftCell="A21" zoomScale="60" zoomScaleNormal="60" workbookViewId="0">
      <pane xSplit="2" ySplit="1" topLeftCell="C22" activePane="bottomRight" state="frozen"/>
      <selection activeCell="A21" sqref="A21"/>
      <selection pane="topRight" activeCell="C21" sqref="C21"/>
      <selection pane="bottomLeft" activeCell="A22" sqref="A22"/>
      <selection pane="bottomRight" activeCell="E23" sqref="E23"/>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28" width="10.140625" style="99" customWidth="1"/>
    <col min="29" max="29" width="24.140625" style="99" customWidth="1"/>
    <col min="30" max="30" width="10.140625" style="99" customWidth="1"/>
    <col min="31" max="31" width="23.140625" style="99" customWidth="1"/>
    <col min="32" max="33" width="0" style="99" hidden="1" customWidth="1"/>
    <col min="34" max="34" width="32.85546875" style="99" customWidth="1"/>
    <col min="35" max="35" width="49.28515625" style="99" customWidth="1"/>
    <col min="36" max="36" width="30" style="99" customWidth="1"/>
    <col min="37" max="37" width="32" style="99" customWidth="1"/>
    <col min="38" max="38" width="17.85546875" style="99" customWidth="1"/>
    <col min="39" max="39" width="14" style="99" bestFit="1" customWidth="1"/>
    <col min="40" max="40" width="35.85546875" style="99" customWidth="1"/>
    <col min="41" max="41" width="45.710937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839"/>
      <c r="B5" s="840"/>
      <c r="C5" s="845" t="s">
        <v>1</v>
      </c>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846" t="s">
        <v>180</v>
      </c>
      <c r="AN5" s="847"/>
      <c r="AO5" s="848" t="s">
        <v>266</v>
      </c>
      <c r="AP5" s="848"/>
      <c r="AQ5" s="848"/>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841"/>
      <c r="B6" s="842"/>
      <c r="C6" s="849" t="s">
        <v>95</v>
      </c>
      <c r="D6" s="849"/>
      <c r="E6" s="849"/>
      <c r="F6" s="849"/>
      <c r="G6" s="849" t="s">
        <v>181</v>
      </c>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50" t="s">
        <v>182</v>
      </c>
      <c r="AN6" s="851"/>
      <c r="AO6" s="852">
        <v>5</v>
      </c>
      <c r="AP6" s="852"/>
      <c r="AQ6" s="852"/>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843"/>
      <c r="B7" s="844"/>
      <c r="C7" s="853" t="s">
        <v>183</v>
      </c>
      <c r="D7" s="853"/>
      <c r="E7" s="853"/>
      <c r="F7" s="853"/>
      <c r="G7" s="853" t="s">
        <v>265</v>
      </c>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4" t="s">
        <v>184</v>
      </c>
      <c r="AN7" s="855"/>
      <c r="AO7" s="856">
        <v>43493</v>
      </c>
      <c r="AP7" s="856"/>
      <c r="AQ7" s="85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827"/>
      <c r="B8" s="827"/>
      <c r="C8" s="440"/>
      <c r="D8" s="125"/>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198" t="s">
        <v>185</v>
      </c>
      <c r="B9" s="828">
        <v>43683</v>
      </c>
      <c r="C9" s="829"/>
      <c r="D9" s="830" t="s">
        <v>347</v>
      </c>
      <c r="E9" s="831"/>
      <c r="F9" s="831"/>
      <c r="G9" s="831"/>
      <c r="H9" s="831"/>
      <c r="I9" s="831"/>
      <c r="J9" s="831"/>
      <c r="K9" s="831"/>
      <c r="L9" s="831"/>
      <c r="M9" s="831"/>
      <c r="N9" s="831"/>
      <c r="O9" s="831"/>
      <c r="P9" s="831"/>
      <c r="Q9" s="831"/>
      <c r="R9" s="831"/>
      <c r="S9" s="831"/>
      <c r="T9" s="831"/>
      <c r="U9" s="831"/>
      <c r="V9" s="831"/>
      <c r="W9" s="831"/>
      <c r="X9" s="831"/>
      <c r="Y9" s="831"/>
      <c r="Z9" s="831"/>
      <c r="AA9" s="831"/>
      <c r="AB9" s="831"/>
      <c r="AC9" s="831"/>
      <c r="AD9" s="831"/>
      <c r="AE9" s="831"/>
      <c r="AF9" s="831"/>
      <c r="AG9" s="831"/>
      <c r="AH9" s="831"/>
      <c r="AI9" s="831"/>
      <c r="AJ9" s="831"/>
      <c r="AK9" s="831"/>
      <c r="AL9" s="831"/>
      <c r="AM9" s="831"/>
      <c r="AN9" s="831"/>
      <c r="AO9" s="831"/>
      <c r="AP9" s="831"/>
      <c r="AQ9" s="832"/>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833" t="s">
        <v>186</v>
      </c>
      <c r="B10" s="834"/>
      <c r="C10" s="835"/>
      <c r="D10" s="836" t="s">
        <v>348</v>
      </c>
      <c r="E10" s="837"/>
      <c r="F10" s="837"/>
      <c r="G10" s="837"/>
      <c r="H10" s="837"/>
      <c r="I10" s="837"/>
      <c r="J10" s="837"/>
      <c r="K10" s="837"/>
      <c r="L10" s="837"/>
      <c r="M10" s="837"/>
      <c r="N10" s="837"/>
      <c r="O10" s="837"/>
      <c r="P10" s="837"/>
      <c r="Q10" s="837"/>
      <c r="R10" s="837"/>
      <c r="S10" s="837"/>
      <c r="T10" s="837"/>
      <c r="U10" s="837"/>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5"/>
      <c r="B11" s="125"/>
      <c r="C11" s="125"/>
      <c r="D11" s="125"/>
      <c r="E11" s="101"/>
      <c r="F11" s="101"/>
      <c r="G11" s="101" t="s">
        <v>187</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919" t="s">
        <v>188</v>
      </c>
      <c r="B12" s="920"/>
      <c r="C12" s="920"/>
      <c r="D12" s="920"/>
      <c r="E12" s="920"/>
      <c r="F12" s="920"/>
      <c r="G12" s="920"/>
      <c r="H12" s="920"/>
      <c r="I12" s="920"/>
      <c r="J12" s="920"/>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1"/>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922" t="s">
        <v>189</v>
      </c>
      <c r="B13" s="923"/>
      <c r="C13" s="923"/>
      <c r="D13" s="923"/>
      <c r="E13" s="923"/>
      <c r="F13" s="923"/>
      <c r="G13" s="923"/>
      <c r="H13" s="923"/>
      <c r="I13" s="923"/>
      <c r="J13" s="923"/>
      <c r="K13" s="923"/>
      <c r="L13" s="923"/>
      <c r="M13" s="923"/>
      <c r="N13" s="923"/>
      <c r="O13" s="923"/>
      <c r="P13" s="923"/>
      <c r="Q13" s="923"/>
      <c r="R13" s="923"/>
      <c r="S13" s="923"/>
      <c r="T13" s="923"/>
      <c r="U13" s="923"/>
      <c r="V13" s="923"/>
      <c r="W13" s="923"/>
      <c r="X13" s="923"/>
      <c r="Y13" s="923"/>
      <c r="Z13" s="923"/>
      <c r="AA13" s="923"/>
      <c r="AB13" s="923"/>
      <c r="AC13" s="923"/>
      <c r="AD13" s="923"/>
      <c r="AE13" s="923"/>
      <c r="AF13" s="923"/>
      <c r="AG13" s="923"/>
      <c r="AH13" s="923"/>
      <c r="AI13" s="923"/>
      <c r="AJ13" s="923"/>
      <c r="AK13" s="923"/>
      <c r="AL13" s="923"/>
      <c r="AM13" s="923"/>
      <c r="AN13" s="923"/>
      <c r="AO13" s="923"/>
      <c r="AP13" s="923"/>
      <c r="AQ13" s="924"/>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925" t="s">
        <v>76</v>
      </c>
      <c r="B14" s="926"/>
      <c r="C14" s="926"/>
      <c r="D14" s="926"/>
      <c r="E14" s="926"/>
      <c r="F14" s="926"/>
      <c r="G14" s="926"/>
      <c r="H14" s="926"/>
      <c r="I14" s="927"/>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869"/>
      <c r="B15" s="869"/>
      <c r="C15" s="869"/>
      <c r="D15" s="869"/>
      <c r="E15" s="869"/>
      <c r="F15" s="869"/>
      <c r="G15" s="869"/>
      <c r="H15" s="869"/>
      <c r="I15" s="869"/>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29" t="s">
        <v>223</v>
      </c>
      <c r="L16" s="129" t="s">
        <v>225</v>
      </c>
      <c r="M16" s="129" t="s">
        <v>226</v>
      </c>
      <c r="N16" s="75"/>
      <c r="O16" s="75"/>
      <c r="P16" s="75"/>
      <c r="Q16" s="75"/>
      <c r="R16" s="75"/>
      <c r="S16" s="75"/>
      <c r="T16" s="75"/>
      <c r="U16" s="75"/>
      <c r="V16" s="75"/>
      <c r="W16" s="75"/>
      <c r="X16" s="75"/>
      <c r="Y16" s="75"/>
      <c r="Z16" s="75"/>
      <c r="AA16" s="75"/>
      <c r="AB16" s="75"/>
      <c r="AC16" s="75"/>
      <c r="AD16" s="75"/>
      <c r="AE16" s="75"/>
    </row>
    <row r="17" spans="1:47" ht="165" customHeight="1" x14ac:dyDescent="0.25">
      <c r="A17" s="870" t="s">
        <v>222</v>
      </c>
      <c r="B17" s="871"/>
      <c r="C17" s="871"/>
      <c r="D17" s="871"/>
      <c r="E17" s="871"/>
      <c r="F17" s="871"/>
      <c r="G17" s="871"/>
      <c r="H17" s="871"/>
      <c r="I17" s="872"/>
      <c r="J17" s="104"/>
      <c r="K17" s="133" t="s">
        <v>224</v>
      </c>
      <c r="L17" s="133" t="s">
        <v>269</v>
      </c>
      <c r="M17" s="133" t="s">
        <v>227</v>
      </c>
      <c r="N17" s="104"/>
      <c r="O17" s="104"/>
      <c r="P17" s="104"/>
      <c r="Q17" s="104"/>
      <c r="R17" s="104"/>
      <c r="S17" s="104"/>
      <c r="T17" s="104"/>
      <c r="U17" s="104"/>
      <c r="V17" s="104"/>
      <c r="W17" s="104"/>
      <c r="X17" s="104"/>
      <c r="Y17" s="104"/>
      <c r="Z17" s="104"/>
      <c r="AA17" s="104"/>
      <c r="AB17" s="104"/>
      <c r="AC17" s="104"/>
      <c r="AD17" s="104"/>
      <c r="AE17" s="104"/>
    </row>
    <row r="18" spans="1:47" ht="105.75" customHeight="1" thickBot="1" x14ac:dyDescent="0.3">
      <c r="A18" s="873"/>
      <c r="B18" s="874"/>
      <c r="C18" s="874"/>
      <c r="D18" s="874"/>
      <c r="E18" s="874"/>
      <c r="F18" s="874"/>
      <c r="G18" s="874"/>
      <c r="H18" s="874"/>
      <c r="I18" s="875"/>
      <c r="J18" s="122"/>
      <c r="K18" s="134" t="s">
        <v>228</v>
      </c>
      <c r="L18" s="134" t="s">
        <v>270</v>
      </c>
      <c r="M18" s="122"/>
      <c r="N18" s="122"/>
      <c r="O18" s="122"/>
      <c r="P18" s="126"/>
      <c r="Q18" s="122"/>
      <c r="R18" s="126"/>
      <c r="S18" s="122"/>
      <c r="T18" s="126"/>
      <c r="U18" s="126"/>
      <c r="V18" s="126"/>
      <c r="W18" s="126"/>
      <c r="X18" s="126"/>
      <c r="Y18" s="122"/>
      <c r="Z18" s="122"/>
      <c r="AA18" s="122"/>
    </row>
    <row r="19" spans="1:47" ht="30" customHeight="1" x14ac:dyDescent="0.25">
      <c r="A19" s="876" t="s">
        <v>77</v>
      </c>
      <c r="B19" s="877"/>
      <c r="C19" s="878"/>
      <c r="D19" s="878"/>
      <c r="E19" s="878"/>
      <c r="F19" s="878"/>
      <c r="G19" s="882" t="s">
        <v>78</v>
      </c>
      <c r="H19" s="884" t="s">
        <v>205</v>
      </c>
      <c r="I19" s="884"/>
      <c r="J19" s="884"/>
      <c r="K19" s="884"/>
      <c r="L19" s="884"/>
      <c r="M19" s="884"/>
      <c r="N19" s="884"/>
      <c r="O19" s="884"/>
      <c r="P19" s="885"/>
      <c r="Q19" s="888" t="s">
        <v>206</v>
      </c>
      <c r="R19" s="889"/>
      <c r="S19" s="888" t="s">
        <v>209</v>
      </c>
      <c r="T19" s="894"/>
      <c r="U19" s="889"/>
      <c r="V19" s="892" t="s">
        <v>215</v>
      </c>
      <c r="W19" s="127"/>
      <c r="X19" s="127"/>
      <c r="Y19" s="878" t="s">
        <v>79</v>
      </c>
      <c r="Z19" s="878"/>
      <c r="AA19" s="878"/>
      <c r="AB19" s="878"/>
      <c r="AC19" s="881" t="s">
        <v>80</v>
      </c>
      <c r="AD19" s="881"/>
      <c r="AE19" s="881"/>
      <c r="AF19" s="881"/>
      <c r="AG19" s="110"/>
      <c r="AH19" s="860" t="s">
        <v>90</v>
      </c>
      <c r="AI19" s="861"/>
      <c r="AJ19" s="861"/>
      <c r="AK19" s="861"/>
      <c r="AL19" s="861"/>
      <c r="AM19" s="861"/>
      <c r="AN19" s="861"/>
      <c r="AO19" s="861"/>
      <c r="AP19" s="861"/>
      <c r="AQ19" s="861"/>
    </row>
    <row r="20" spans="1:47" ht="30" customHeight="1" x14ac:dyDescent="0.25">
      <c r="A20" s="879"/>
      <c r="B20" s="880"/>
      <c r="C20" s="864"/>
      <c r="D20" s="864"/>
      <c r="E20" s="864"/>
      <c r="F20" s="864"/>
      <c r="G20" s="883"/>
      <c r="H20" s="886"/>
      <c r="I20" s="886"/>
      <c r="J20" s="886"/>
      <c r="K20" s="886"/>
      <c r="L20" s="886"/>
      <c r="M20" s="886"/>
      <c r="N20" s="886"/>
      <c r="O20" s="886"/>
      <c r="P20" s="887"/>
      <c r="Q20" s="890"/>
      <c r="R20" s="891"/>
      <c r="S20" s="890"/>
      <c r="T20" s="895"/>
      <c r="U20" s="891"/>
      <c r="V20" s="893"/>
      <c r="W20" s="128"/>
      <c r="X20" s="128"/>
      <c r="Y20" s="862" t="s">
        <v>81</v>
      </c>
      <c r="Z20" s="864" t="s">
        <v>82</v>
      </c>
      <c r="AA20" s="864" t="s">
        <v>82</v>
      </c>
      <c r="AB20" s="862" t="s">
        <v>36</v>
      </c>
      <c r="AC20" s="866" t="s">
        <v>37</v>
      </c>
      <c r="AD20" s="866" t="s">
        <v>190</v>
      </c>
      <c r="AE20" s="866" t="s">
        <v>83</v>
      </c>
      <c r="AF20" s="866" t="s">
        <v>83</v>
      </c>
      <c r="AG20" s="111"/>
      <c r="AH20" s="867" t="s">
        <v>191</v>
      </c>
      <c r="AI20" s="130" t="s">
        <v>92</v>
      </c>
      <c r="AJ20" s="857"/>
      <c r="AK20" s="858"/>
      <c r="AL20" s="859" t="s">
        <v>93</v>
      </c>
      <c r="AM20" s="858"/>
      <c r="AN20" s="867" t="s">
        <v>179</v>
      </c>
      <c r="AO20" s="867" t="s">
        <v>436</v>
      </c>
      <c r="AP20" s="915" t="s">
        <v>178</v>
      </c>
      <c r="AQ20" s="916"/>
    </row>
    <row r="21" spans="1:47" ht="174" customHeight="1" thickBot="1" x14ac:dyDescent="0.3">
      <c r="A21" s="112" t="s">
        <v>7</v>
      </c>
      <c r="B21" s="113" t="s">
        <v>8</v>
      </c>
      <c r="C21" s="123" t="s">
        <v>36</v>
      </c>
      <c r="D21" s="123" t="s">
        <v>37</v>
      </c>
      <c r="E21" s="123" t="s">
        <v>84</v>
      </c>
      <c r="F21" s="123" t="s">
        <v>85</v>
      </c>
      <c r="G21" s="123" t="s">
        <v>86</v>
      </c>
      <c r="H21" s="114" t="s">
        <v>197</v>
      </c>
      <c r="I21" s="114" t="s">
        <v>198</v>
      </c>
      <c r="J21" s="114" t="s">
        <v>199</v>
      </c>
      <c r="K21" s="114" t="s">
        <v>200</v>
      </c>
      <c r="L21" s="114" t="s">
        <v>201</v>
      </c>
      <c r="M21" s="114" t="s">
        <v>202</v>
      </c>
      <c r="N21" s="114" t="s">
        <v>203</v>
      </c>
      <c r="O21" s="114" t="s">
        <v>204</v>
      </c>
      <c r="P21" s="132" t="s">
        <v>212</v>
      </c>
      <c r="Q21" s="135" t="s">
        <v>214</v>
      </c>
      <c r="R21" s="132" t="s">
        <v>213</v>
      </c>
      <c r="S21" s="135" t="s">
        <v>217</v>
      </c>
      <c r="T21" s="131" t="s">
        <v>216</v>
      </c>
      <c r="U21" s="131" t="s">
        <v>221</v>
      </c>
      <c r="V21" s="893"/>
      <c r="W21" s="128" t="s">
        <v>211</v>
      </c>
      <c r="X21" s="128" t="s">
        <v>35</v>
      </c>
      <c r="Y21" s="863"/>
      <c r="Z21" s="865"/>
      <c r="AA21" s="865"/>
      <c r="AB21" s="863"/>
      <c r="AC21" s="862"/>
      <c r="AD21" s="862"/>
      <c r="AE21" s="862"/>
      <c r="AF21" s="862"/>
      <c r="AG21" s="124" t="s">
        <v>97</v>
      </c>
      <c r="AH21" s="868"/>
      <c r="AI21" s="124" t="s">
        <v>91</v>
      </c>
      <c r="AJ21" s="124" t="s">
        <v>98</v>
      </c>
      <c r="AK21" s="124" t="s">
        <v>99</v>
      </c>
      <c r="AL21" s="124" t="s">
        <v>100</v>
      </c>
      <c r="AM21" s="124" t="s">
        <v>101</v>
      </c>
      <c r="AN21" s="868"/>
      <c r="AO21" s="868"/>
      <c r="AP21" s="917"/>
      <c r="AQ21" s="918"/>
    </row>
    <row r="22" spans="1:47" ht="126" customHeight="1" thickBot="1" x14ac:dyDescent="0.3">
      <c r="A22" s="825" t="s">
        <v>229</v>
      </c>
      <c r="B22" s="896" t="s">
        <v>395</v>
      </c>
      <c r="C22" s="136">
        <f>'SEPG-F-012'!P21</f>
        <v>4</v>
      </c>
      <c r="D22" s="141">
        <f>'SEPG-F-012'!P22</f>
        <v>11</v>
      </c>
      <c r="E22" s="118">
        <f>C22*D22</f>
        <v>44</v>
      </c>
      <c r="F22" s="898">
        <v>1</v>
      </c>
      <c r="G22" s="808" t="s">
        <v>443</v>
      </c>
      <c r="H22" s="211">
        <v>15</v>
      </c>
      <c r="I22" s="119">
        <v>15</v>
      </c>
      <c r="J22" s="119">
        <v>15</v>
      </c>
      <c r="K22" s="119">
        <v>15</v>
      </c>
      <c r="L22" s="119">
        <v>15</v>
      </c>
      <c r="M22" s="119">
        <v>15</v>
      </c>
      <c r="N22" s="119">
        <v>10</v>
      </c>
      <c r="O22" s="312">
        <f>SUM(H22:N22)</f>
        <v>100</v>
      </c>
      <c r="P22" s="312" t="str">
        <f t="shared" ref="P22:P24" si="0">+IF(AND(O22&lt;=100,O22&gt;=96),"FUERTE",IF(AND(O22&lt;=95,O22&gt;=86),"MODERADO",IF(AND(O22&lt;=85,O22&gt;=0),"DEBIL","-")))</f>
        <v>FUERTE</v>
      </c>
      <c r="Q22" s="443" t="s">
        <v>207</v>
      </c>
      <c r="R22" s="314" t="str">
        <f t="shared" ref="R22:R24" si="1">+IF(Q22="El control se ejecuta de manera consistente por parte del responsable.","FUERTE",IF(Q22="El control se ejecuta algunas veces por parte del responsable.","MODERADO",IF(Q22="El control no se ejecuta por parte del responsable.","DEBIL","-")))</f>
        <v>FUERTE</v>
      </c>
      <c r="S22" s="312" t="str">
        <f t="shared" ref="S22:S24" si="2">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312">
        <f>+IF(S22="FUERTE",100,IF(S22="MODERADO",50,IF(S22="DEBIL",0,"-")))</f>
        <v>100</v>
      </c>
      <c r="U22" s="312" t="str">
        <f t="shared" ref="U22:U24" si="3">+IF(S22="FUERTE","NO","SI")</f>
        <v>NO</v>
      </c>
      <c r="V22" s="909" t="str">
        <f>IFERROR(IF(AVERAGE(T22:T22)=100,"FUERTE",IF(AVERAGE(T22:T22)&gt;=50,"MODERADO","DEBIL")),"-")</f>
        <v>FUERTE</v>
      </c>
      <c r="W22" s="911" t="s">
        <v>218</v>
      </c>
      <c r="X22" s="911" t="s">
        <v>218</v>
      </c>
      <c r="Y22" s="909">
        <f>IFERROR(IF(W22="No disminuye",0,IF(_xlfn.CONCAT(V22,W22)="MODERADODirectamente",-1,IF(_xlfn.CONCAT(V22,W22)="FUERTEDirectamente",-2,"-"))),"-")</f>
        <v>-2</v>
      </c>
      <c r="Z22" s="909">
        <f>IFERROR(IF(X22="No disminuye",0,IF(_xlfn.CONCAT(V22,X22)="FUERTEDirectamente",-2,IF(_xlfn.CONCAT(V22,X22)="MODERADODirectamente",-1,IF(_xlfn.CONCAT(V22,X22)="FUERTEIndirectamente",-1,"0")))),"-")</f>
        <v>-2</v>
      </c>
      <c r="AA22" s="120">
        <f>IF(COUNTA(#REF!)=2,"Seleccione una opcion P o I",IF(ISNUMBER(O22),LOOKUP(O22,DB!$F$74:$G$76,DB!$H$74:$H$76),""))</f>
        <v>-2</v>
      </c>
      <c r="AB22" s="911">
        <f>IFERROR(IF(C22+MIN(Y22:Y22)&lt;1,1,C22+MIN(Y22:Y22)),"")</f>
        <v>2</v>
      </c>
      <c r="AC22" s="911">
        <f ca="1">IFERROR(IF(Z22&lt;&gt;0,IF(MATCH(D22,'SEPG-F-012'!K12:K16)+Z22&lt;1,1,OFFSET('SEPG-F-012'!K12:K16,MATCH(D22,'SEPG-F-012'!K12:K16,)+Z22,0,1,1)),D22),D22)</f>
        <v>7</v>
      </c>
      <c r="AD22" s="911">
        <f ca="1">IFERROR(+AC22*AB22,)</f>
        <v>14</v>
      </c>
      <c r="AE22" s="943" t="str">
        <f ca="1">IFERROR(VLOOKUP(AD22,ZB!$B$37:$D$61,2,FALSE),"")</f>
        <v>Riesgo Moderado (Z-9)</v>
      </c>
      <c r="AF22" s="121">
        <f>IF(COUNTA(#REF!)=1,AA22,0)</f>
        <v>-2</v>
      </c>
      <c r="AG22" s="121">
        <f>IF(COUNTA(#REF!)=1,AA22,0)</f>
        <v>-2</v>
      </c>
      <c r="AH22" s="799" t="s">
        <v>103</v>
      </c>
      <c r="AI22" s="446" t="s">
        <v>444</v>
      </c>
      <c r="AJ22" s="447" t="s">
        <v>441</v>
      </c>
      <c r="AK22" s="447" t="s">
        <v>442</v>
      </c>
      <c r="AL22" s="386">
        <v>43620</v>
      </c>
      <c r="AM22" s="386">
        <v>43679</v>
      </c>
      <c r="AN22" s="386" t="s">
        <v>446</v>
      </c>
      <c r="AO22" s="799" t="s">
        <v>452</v>
      </c>
      <c r="AP22" s="801" t="s">
        <v>451</v>
      </c>
      <c r="AQ22" s="802"/>
    </row>
    <row r="23" spans="1:47" ht="126" customHeight="1" thickBot="1" x14ac:dyDescent="0.3">
      <c r="A23" s="826"/>
      <c r="B23" s="897"/>
      <c r="C23" s="382" t="str">
        <f>'SEPG-F-012'!Q21</f>
        <v>Probable (B)</v>
      </c>
      <c r="D23" s="382" t="str">
        <f>'SEPG-F-012'!Q22</f>
        <v>Mayor</v>
      </c>
      <c r="E23" s="383" t="s">
        <v>343</v>
      </c>
      <c r="F23" s="899"/>
      <c r="G23" s="809"/>
      <c r="H23" s="212"/>
      <c r="I23" s="142"/>
      <c r="J23" s="142"/>
      <c r="K23" s="142"/>
      <c r="L23" s="142"/>
      <c r="M23" s="142"/>
      <c r="N23" s="142"/>
      <c r="O23" s="313"/>
      <c r="P23" s="313"/>
      <c r="Q23" s="444"/>
      <c r="R23" s="315"/>
      <c r="S23" s="313"/>
      <c r="T23" s="313"/>
      <c r="U23" s="313"/>
      <c r="V23" s="910"/>
      <c r="W23" s="912"/>
      <c r="X23" s="912"/>
      <c r="Y23" s="910"/>
      <c r="Z23" s="910"/>
      <c r="AA23" s="115"/>
      <c r="AB23" s="912"/>
      <c r="AC23" s="912"/>
      <c r="AD23" s="912"/>
      <c r="AE23" s="944"/>
      <c r="AF23" s="116"/>
      <c r="AG23" s="116"/>
      <c r="AH23" s="800"/>
      <c r="AI23" s="445" t="s">
        <v>453</v>
      </c>
      <c r="AJ23" s="447" t="s">
        <v>441</v>
      </c>
      <c r="AK23" s="447" t="s">
        <v>442</v>
      </c>
      <c r="AL23" s="386">
        <v>43620</v>
      </c>
      <c r="AM23" s="386">
        <v>43830</v>
      </c>
      <c r="AN23" s="386" t="s">
        <v>446</v>
      </c>
      <c r="AO23" s="800"/>
      <c r="AP23" s="803"/>
      <c r="AQ23" s="804"/>
    </row>
    <row r="24" spans="1:47" ht="209.25" customHeight="1" x14ac:dyDescent="0.25">
      <c r="A24" s="905" t="s">
        <v>230</v>
      </c>
      <c r="B24" s="823" t="s">
        <v>388</v>
      </c>
      <c r="C24" s="301">
        <f>'SEPG-F-012'!P23</f>
        <v>3</v>
      </c>
      <c r="D24" s="301">
        <f>'SEPG-F-012'!P24</f>
        <v>7</v>
      </c>
      <c r="E24" s="302">
        <f>C24*D24</f>
        <v>21</v>
      </c>
      <c r="F24" s="907">
        <v>1</v>
      </c>
      <c r="G24" s="808" t="s">
        <v>393</v>
      </c>
      <c r="H24" s="211">
        <v>15</v>
      </c>
      <c r="I24" s="119">
        <v>15</v>
      </c>
      <c r="J24" s="119">
        <v>15</v>
      </c>
      <c r="K24" s="119">
        <v>15</v>
      </c>
      <c r="L24" s="119">
        <v>15</v>
      </c>
      <c r="M24" s="119">
        <v>15</v>
      </c>
      <c r="N24" s="119">
        <v>10</v>
      </c>
      <c r="O24" s="303">
        <f>SUM(H24:N24)</f>
        <v>100</v>
      </c>
      <c r="P24" s="303" t="str">
        <f t="shared" si="0"/>
        <v>FUERTE</v>
      </c>
      <c r="Q24" s="441" t="s">
        <v>207</v>
      </c>
      <c r="R24" s="210" t="str">
        <f t="shared" si="1"/>
        <v>FUERTE</v>
      </c>
      <c r="S24" s="303" t="str">
        <f t="shared" si="2"/>
        <v>FUERTE</v>
      </c>
      <c r="T24" s="303">
        <f>+IF(S24="FUERTE",100,IF(S24="MODERADO",50,IF(S24="DEBIL",0,"-")))</f>
        <v>100</v>
      </c>
      <c r="U24" s="303" t="str">
        <f t="shared" si="3"/>
        <v>NO</v>
      </c>
      <c r="V24" s="903" t="str">
        <f>IFERROR(IF(AVERAGE(T24:T25)=100,"FUERTE",IF(AVERAGE(T24:T25)&gt;=50,"MODERADO","DEBIL")),"-")</f>
        <v>FUERTE</v>
      </c>
      <c r="W24" s="903" t="s">
        <v>218</v>
      </c>
      <c r="X24" s="903" t="s">
        <v>218</v>
      </c>
      <c r="Y24" s="903">
        <f>IFERROR(IF(W24="No disminuye",0,IF(_xlfn.CONCAT(V24,W24)="MODERADODirectamente",-1,IF(_xlfn.CONCAT(V24,W24)="FUERTEDirectamente",-2,"-"))),"-")</f>
        <v>-2</v>
      </c>
      <c r="Z24" s="903">
        <f>IFERROR(IF(X24="No disminuye",0,IF(_xlfn.CONCAT(V24,X24)="FUERTEDirectamente",-2,IF(_xlfn.CONCAT(V24,X24)="MODERADODirectamente",-1,IF(_xlfn.CONCAT(V24,X24)="FUERTEIndirectamente",-1,"0")))),"-")</f>
        <v>-2</v>
      </c>
      <c r="AA24" s="304">
        <f>IF(COUNTA(#REF!)=2,"Seleccione una opcion P o I",IF(ISNUMBER(O24),LOOKUP(O24,DB!$F$74:$G$76,DB!$H$74:$H$76),""))</f>
        <v>-2</v>
      </c>
      <c r="AB24" s="900">
        <f>IFERROR(IF(C24+MIN(Y24:Y25)&lt;1,1,C24+MIN(Y24:Y25)),"")</f>
        <v>1</v>
      </c>
      <c r="AC24" s="902">
        <v>1</v>
      </c>
      <c r="AD24" s="900">
        <f>IFERROR(+AC24*AB24,)</f>
        <v>1</v>
      </c>
      <c r="AE24" s="900" t="str">
        <f>IFERROR(VLOOKUP(AD24,DB!$B$37:$D$61,2,FALSE),"")</f>
        <v>Riesgo Bajo (Z-1)</v>
      </c>
      <c r="AF24" s="305">
        <f>IF(COUNTA(#REF!)=1,AA24,0)</f>
        <v>-2</v>
      </c>
      <c r="AG24" s="305">
        <f>IF(COUNTA(#REF!)=1,AA24,0)</f>
        <v>-2</v>
      </c>
      <c r="AH24" s="913" t="s">
        <v>102</v>
      </c>
      <c r="AI24" s="381" t="s">
        <v>437</v>
      </c>
      <c r="AJ24" s="381" t="s">
        <v>437</v>
      </c>
      <c r="AK24" s="381" t="s">
        <v>437</v>
      </c>
      <c r="AL24" s="381" t="s">
        <v>437</v>
      </c>
      <c r="AM24" s="381" t="s">
        <v>437</v>
      </c>
      <c r="AN24" s="381" t="s">
        <v>437</v>
      </c>
      <c r="AO24" s="799" t="s">
        <v>450</v>
      </c>
      <c r="AP24" s="938">
        <v>1</v>
      </c>
      <c r="AQ24" s="939"/>
    </row>
    <row r="25" spans="1:47" ht="167.25" customHeight="1" thickBot="1" x14ac:dyDescent="0.3">
      <c r="A25" s="906"/>
      <c r="B25" s="824"/>
      <c r="C25" s="380" t="str">
        <f>'SEPG-F-012'!Q23</f>
        <v>Posible (C)</v>
      </c>
      <c r="D25" s="380" t="str">
        <f>'SEPG-F-012'!Q24</f>
        <v>Moderado</v>
      </c>
      <c r="E25" s="384" t="s">
        <v>337</v>
      </c>
      <c r="F25" s="908"/>
      <c r="G25" s="809"/>
      <c r="H25" s="306"/>
      <c r="I25" s="309"/>
      <c r="J25" s="309"/>
      <c r="K25" s="309"/>
      <c r="L25" s="309"/>
      <c r="M25" s="309"/>
      <c r="N25" s="309"/>
      <c r="O25" s="308"/>
      <c r="P25" s="308"/>
      <c r="Q25" s="442"/>
      <c r="R25" s="307"/>
      <c r="S25" s="308"/>
      <c r="T25" s="308"/>
      <c r="U25" s="308"/>
      <c r="V25" s="904"/>
      <c r="W25" s="904"/>
      <c r="X25" s="904"/>
      <c r="Y25" s="904"/>
      <c r="Z25" s="904"/>
      <c r="AA25" s="310"/>
      <c r="AB25" s="901"/>
      <c r="AC25" s="902"/>
      <c r="AD25" s="901"/>
      <c r="AE25" s="901"/>
      <c r="AF25" s="311"/>
      <c r="AG25" s="311"/>
      <c r="AH25" s="914"/>
      <c r="AI25" s="205"/>
      <c r="AJ25" s="205"/>
      <c r="AK25" s="205"/>
      <c r="AL25" s="205"/>
      <c r="AM25" s="205"/>
      <c r="AN25" s="205"/>
      <c r="AO25" s="800"/>
      <c r="AP25" s="940"/>
      <c r="AQ25" s="939"/>
    </row>
    <row r="26" spans="1:47" ht="141.75" customHeight="1" x14ac:dyDescent="0.25">
      <c r="A26" s="932" t="s">
        <v>231</v>
      </c>
      <c r="B26" s="934" t="s">
        <v>392</v>
      </c>
      <c r="C26" s="141">
        <f>'SEPG-F-012'!P25</f>
        <v>1</v>
      </c>
      <c r="D26" s="141">
        <f>'SEPG-F-012'!P26</f>
        <v>13</v>
      </c>
      <c r="E26" s="118">
        <f>C26*D26</f>
        <v>13</v>
      </c>
      <c r="F26" s="936">
        <v>1</v>
      </c>
      <c r="G26" s="808" t="s">
        <v>394</v>
      </c>
      <c r="H26" s="211">
        <v>15</v>
      </c>
      <c r="I26" s="119">
        <v>15</v>
      </c>
      <c r="J26" s="119">
        <v>15</v>
      </c>
      <c r="K26" s="119">
        <v>15</v>
      </c>
      <c r="L26" s="119">
        <v>15</v>
      </c>
      <c r="M26" s="119">
        <v>15</v>
      </c>
      <c r="N26" s="119">
        <v>10</v>
      </c>
      <c r="O26" s="312">
        <f t="shared" ref="O26" si="4">SUM(H26:N26)</f>
        <v>100</v>
      </c>
      <c r="P26" s="312" t="str">
        <f t="shared" ref="P26" si="5">+IF(AND(O26&lt;=100,O26&gt;=96),"FUERTE",IF(AND(O26&lt;=95,O26&gt;=86),"MODERADO",IF(AND(O26&lt;=85,O26&gt;=0),"DEBIL","-")))</f>
        <v>FUERTE</v>
      </c>
      <c r="Q26" s="443" t="s">
        <v>207</v>
      </c>
      <c r="R26" s="314" t="str">
        <f t="shared" ref="R26" si="6">+IF(Q26="El control se ejecuta de manera consistente por parte del responsable.","FUERTE",IF(Q26="El control se ejecuta algunas veces por parte del responsable.","MODERADO",IF(Q26="El control no se ejecuta por parte del responsable.","DEBIL","-")))</f>
        <v>FUERTE</v>
      </c>
      <c r="S26" s="312" t="str">
        <f t="shared" ref="S26" si="7">IFERROR(IF((IF(Q26="El control se ejecuta de manera consistente por parte del responsable.",1,IF(Q26="El control se ejecuta algunas veces por parte del responsable.",0.5,IF(Q26="El control no se ejecuta por parte del responsable.",0,"-")))+IF(AND(O26&lt;=100,O26&gt;=96),1,IF(AND(O26&lt;=95,O26&gt;=86),0.5,IF(AND(O26&lt;=85,O26&gt;=0),0,"-"))))=2,"FUERTE",IF((IF(Q26="El control se ejecuta de manera consistente por parte del responsable.",1,IF(Q26="El control se ejecuta algunas veces por parte del responsable.",0.5,IF(Q26="El control no se ejecuta por parte del responsable.",0,"-")))+IF(AND(O26&lt;=100,O26&gt;=96),1,IF(AND(O26&lt;=95,O26&gt;=86),0.5,IF(AND(O26&lt;=85,O26&gt;=0),0,"-"))))=1.5,"MODERADO",IF(AND((IF(Q26="El control se ejecuta de manera consistente por parte del responsable.",1,IF(Q26="El control se ejecuta algunas veces por parte del responsable.",0.5,IF(Q26="El control no se ejecuta por parte del responsable.",0,"-"))))=0.5,(IF(AND(O26&lt;=100,O26&gt;=96),1,IF(AND(O26&lt;=95,O26&gt;=86),0.5,IF(AND(O26&lt;=85,O26&gt;=0),0,"-"))))=0.5),"MODERADO",IF((IF(Q26="El control se ejecuta de manera consistente por parte del responsable.",1,IF(Q26="El control se ejecuta algunas veces por parte del responsable.",0.5,IF(Q26="El control no se ejecuta por parte del responsable.",0,"-")))+IF(AND(O26&lt;=100,O26&gt;=96),1,IF(AND(O26&lt;=95,O26&gt;=86),0.5,IF(AND(O26&lt;=85,O26&gt;=0),0,"-"))))&lt;=1,"DEBIL","-")))),"-")</f>
        <v>FUERTE</v>
      </c>
      <c r="T26" s="312">
        <f t="shared" ref="T26" si="8">+IF(S26="FUERTE",100,IF(S26="MODERADO",50,IF(S26="DEBIL",0,"-")))</f>
        <v>100</v>
      </c>
      <c r="U26" s="312" t="str">
        <f t="shared" ref="U26" si="9">+IF(S26="FUERTE","NO","SI")</f>
        <v>NO</v>
      </c>
      <c r="V26" s="909" t="str">
        <f>IFERROR(IF(AVERAGE(T26:T27)=100,"FUERTE",IF(AVERAGE(T26:T27)&gt;=50,"MODERADO","DEBIL")),"-")</f>
        <v>FUERTE</v>
      </c>
      <c r="W26" s="909" t="s">
        <v>218</v>
      </c>
      <c r="X26" s="909" t="s">
        <v>219</v>
      </c>
      <c r="Y26" s="909">
        <f>IFERROR(IF(W26="No disminuye",0,IF(_xlfn.CONCAT(V26,W26)="MODERADODirectamente",-1,IF(_xlfn.CONCAT(V26,W26)="FUERTEDirectamente",-2,"-"))),"-")</f>
        <v>-2</v>
      </c>
      <c r="Z26" s="909">
        <f>IFERROR(IF(X26="No disminuye",0,IF(_xlfn.CONCAT(V26,X26)="FUERTEDirectamente",-2,IF(_xlfn.CONCAT(V26,X26)="MODERADODirectamente",-1,IF(_xlfn.CONCAT(V26,X26)="FUERTEIndirectamente",-1,"0")))),"-")</f>
        <v>0</v>
      </c>
      <c r="AA26" s="120">
        <f>IF(COUNTA(#REF!)=2,"Seleccione una opcion P o I",IF(ISNUMBER(O26),LOOKUP(O26,DB!$F$74:$G$76,DB!$H$74:$H$76),""))</f>
        <v>-2</v>
      </c>
      <c r="AB26" s="911">
        <f>IFERROR(IF(C26+MIN(Y26:Y27)&lt;1,1,C26+MIN(Y26:Y27)),"")</f>
        <v>1</v>
      </c>
      <c r="AC26" s="911">
        <v>1</v>
      </c>
      <c r="AD26" s="911">
        <f>IFERROR(+AC26*AB26,)</f>
        <v>1</v>
      </c>
      <c r="AE26" s="911" t="str">
        <f>IFERROR(VLOOKUP(AD26,DB!$B$37:$D$61,2,FALSE),"")</f>
        <v>Riesgo Bajo (Z-1)</v>
      </c>
      <c r="AF26" s="121"/>
      <c r="AG26" s="121"/>
      <c r="AH26" s="799" t="s">
        <v>102</v>
      </c>
      <c r="AI26" s="381" t="s">
        <v>437</v>
      </c>
      <c r="AJ26" s="381" t="s">
        <v>437</v>
      </c>
      <c r="AK26" s="381" t="s">
        <v>437</v>
      </c>
      <c r="AL26" s="381" t="s">
        <v>437</v>
      </c>
      <c r="AM26" s="381" t="s">
        <v>437</v>
      </c>
      <c r="AN26" s="381" t="s">
        <v>437</v>
      </c>
      <c r="AO26" s="381" t="s">
        <v>445</v>
      </c>
      <c r="AP26" s="941">
        <v>0</v>
      </c>
      <c r="AQ26" s="942"/>
    </row>
    <row r="27" spans="1:47" ht="143.25" customHeight="1" thickBot="1" x14ac:dyDescent="0.3">
      <c r="A27" s="933"/>
      <c r="B27" s="935"/>
      <c r="C27" s="382" t="str">
        <f>'SEPG-F-012'!Q25</f>
        <v>Raro (E)</v>
      </c>
      <c r="D27" s="382" t="str">
        <f>'SEPG-F-012'!Q26</f>
        <v>Catastrófico</v>
      </c>
      <c r="E27" s="385" t="s">
        <v>335</v>
      </c>
      <c r="F27" s="937"/>
      <c r="G27" s="809"/>
      <c r="H27" s="212"/>
      <c r="I27" s="142"/>
      <c r="J27" s="142"/>
      <c r="K27" s="142"/>
      <c r="L27" s="142"/>
      <c r="M27" s="142"/>
      <c r="N27" s="142"/>
      <c r="O27" s="313"/>
      <c r="P27" s="313"/>
      <c r="Q27" s="444"/>
      <c r="R27" s="315"/>
      <c r="S27" s="313"/>
      <c r="T27" s="313"/>
      <c r="U27" s="313"/>
      <c r="V27" s="910"/>
      <c r="W27" s="910"/>
      <c r="X27" s="910"/>
      <c r="Y27" s="910"/>
      <c r="Z27" s="910"/>
      <c r="AA27" s="115" t="str">
        <f>IF(COUNTA(#REF!)=2,"Seleccione una opcion P o I",IF(ISNUMBER(O27),LOOKUP(O27,DB!$F$74:$G$76,DB!$H$74:$H$76),""))</f>
        <v/>
      </c>
      <c r="AB27" s="912"/>
      <c r="AC27" s="912"/>
      <c r="AD27" s="912"/>
      <c r="AE27" s="912"/>
      <c r="AF27" s="116"/>
      <c r="AG27" s="116"/>
      <c r="AH27" s="800"/>
      <c r="AI27" s="205"/>
      <c r="AJ27" s="205"/>
      <c r="AK27" s="212"/>
      <c r="AL27" s="213"/>
      <c r="AM27" s="213"/>
      <c r="AN27" s="213"/>
      <c r="AO27" s="387"/>
      <c r="AP27" s="810"/>
      <c r="AQ27" s="811"/>
      <c r="AU27" s="117"/>
    </row>
    <row r="29" spans="1:47" ht="18.75" thickBot="1" x14ac:dyDescent="0.3">
      <c r="A29" s="76"/>
      <c r="B29" s="77"/>
      <c r="C29" s="78"/>
      <c r="D29" s="78"/>
      <c r="E29" s="78"/>
      <c r="F29" s="79"/>
      <c r="G29" s="77"/>
      <c r="H29" s="77"/>
      <c r="I29" s="77"/>
      <c r="J29" s="77"/>
      <c r="K29" s="77"/>
      <c r="L29" s="77"/>
      <c r="M29" s="77"/>
      <c r="N29" s="77"/>
      <c r="O29" s="80"/>
      <c r="P29" s="80"/>
      <c r="Q29" s="80"/>
      <c r="R29" s="80"/>
      <c r="S29" s="80"/>
      <c r="T29" s="80"/>
      <c r="U29" s="80"/>
      <c r="V29" s="80"/>
      <c r="W29" s="80"/>
      <c r="X29" s="80"/>
      <c r="Y29" s="80"/>
      <c r="Z29" s="80"/>
      <c r="AA29" s="77"/>
      <c r="AB29" s="77"/>
      <c r="AC29" s="77"/>
      <c r="AD29" s="77"/>
      <c r="AE29" s="77"/>
      <c r="AF29" s="77"/>
      <c r="AG29" s="77"/>
      <c r="AH29" s="77"/>
      <c r="AI29" s="77"/>
      <c r="AJ29" s="77"/>
      <c r="AK29" s="77"/>
      <c r="AL29" s="77"/>
      <c r="AM29" s="77"/>
      <c r="AN29" s="77"/>
      <c r="AO29" s="77"/>
      <c r="AP29" s="77"/>
      <c r="AQ29" s="77"/>
    </row>
    <row r="30" spans="1:47" s="97" customFormat="1" ht="48.75" customHeight="1" thickBot="1" x14ac:dyDescent="0.25">
      <c r="A30" s="961" t="s">
        <v>193</v>
      </c>
      <c r="B30" s="962"/>
      <c r="C30" s="962"/>
      <c r="D30" s="962"/>
      <c r="E30" s="962"/>
      <c r="F30" s="962"/>
      <c r="G30" s="962"/>
      <c r="H30" s="962"/>
      <c r="I30" s="962"/>
      <c r="J30" s="962"/>
      <c r="K30" s="962"/>
      <c r="L30" s="963"/>
      <c r="M30" s="965" t="s">
        <v>4</v>
      </c>
      <c r="N30" s="965"/>
      <c r="O30" s="965"/>
      <c r="P30" s="965"/>
      <c r="Q30" s="965"/>
      <c r="R30" s="965"/>
      <c r="S30" s="965"/>
      <c r="T30" s="965"/>
      <c r="U30" s="965"/>
      <c r="V30" s="965"/>
      <c r="W30" s="965"/>
      <c r="X30" s="965"/>
      <c r="Y30" s="965"/>
      <c r="Z30" s="965"/>
      <c r="AA30" s="965"/>
      <c r="AB30" s="965"/>
      <c r="AC30" s="965"/>
      <c r="AD30" s="965"/>
      <c r="AE30" s="965"/>
      <c r="AF30" s="965"/>
      <c r="AG30" s="966"/>
      <c r="AH30" s="964" t="s">
        <v>194</v>
      </c>
      <c r="AI30" s="965"/>
      <c r="AJ30" s="965"/>
      <c r="AK30" s="965"/>
      <c r="AL30" s="965"/>
      <c r="AM30" s="965"/>
      <c r="AN30" s="965"/>
      <c r="AO30" s="965"/>
      <c r="AP30" s="965"/>
      <c r="AQ30" s="966"/>
      <c r="AR30" s="93"/>
      <c r="AS30" s="93"/>
      <c r="AT30" s="93"/>
    </row>
    <row r="31" spans="1:47" s="93" customFormat="1" ht="22.5" customHeight="1" x14ac:dyDescent="0.2">
      <c r="A31" s="969" t="s">
        <v>31</v>
      </c>
      <c r="B31" s="970"/>
      <c r="C31" s="970"/>
      <c r="D31" s="970"/>
      <c r="E31" s="970"/>
      <c r="F31" s="970"/>
      <c r="G31" s="973"/>
      <c r="H31" s="968" t="s">
        <v>98</v>
      </c>
      <c r="I31" s="973"/>
      <c r="J31" s="968" t="s">
        <v>184</v>
      </c>
      <c r="K31" s="970"/>
      <c r="L31" s="974"/>
      <c r="M31" s="971" t="s">
        <v>31</v>
      </c>
      <c r="N31" s="971"/>
      <c r="O31" s="971"/>
      <c r="P31" s="971"/>
      <c r="Q31" s="971"/>
      <c r="R31" s="971"/>
      <c r="S31" s="971"/>
      <c r="T31" s="971"/>
      <c r="U31" s="971"/>
      <c r="V31" s="971"/>
      <c r="W31" s="971"/>
      <c r="X31" s="971"/>
      <c r="Y31" s="972"/>
      <c r="Z31" s="968" t="s">
        <v>98</v>
      </c>
      <c r="AA31" s="970"/>
      <c r="AB31" s="970"/>
      <c r="AC31" s="973"/>
      <c r="AD31" s="967" t="s">
        <v>184</v>
      </c>
      <c r="AE31" s="967"/>
      <c r="AF31" s="967" t="s">
        <v>184</v>
      </c>
      <c r="AG31" s="967"/>
      <c r="AH31" s="967" t="s">
        <v>31</v>
      </c>
      <c r="AI31" s="967"/>
      <c r="AJ31" s="967" t="s">
        <v>98</v>
      </c>
      <c r="AK31" s="967"/>
      <c r="AL31" s="967"/>
      <c r="AM31" s="968"/>
      <c r="AN31" s="969" t="s">
        <v>184</v>
      </c>
      <c r="AO31" s="970"/>
      <c r="AP31" s="200"/>
      <c r="AQ31" s="201" t="s">
        <v>195</v>
      </c>
    </row>
    <row r="32" spans="1:47" s="94" customFormat="1" ht="61.5" customHeight="1" x14ac:dyDescent="0.25">
      <c r="A32" s="805" t="s">
        <v>427</v>
      </c>
      <c r="B32" s="806"/>
      <c r="C32" s="806"/>
      <c r="D32" s="806"/>
      <c r="E32" s="806"/>
      <c r="F32" s="806"/>
      <c r="G32" s="807"/>
      <c r="H32" s="816" t="s">
        <v>430</v>
      </c>
      <c r="I32" s="816"/>
      <c r="J32" s="818">
        <v>43683</v>
      </c>
      <c r="K32" s="816"/>
      <c r="L32" s="928"/>
      <c r="M32" s="806" t="s">
        <v>428</v>
      </c>
      <c r="N32" s="806"/>
      <c r="O32" s="806"/>
      <c r="P32" s="806"/>
      <c r="Q32" s="806"/>
      <c r="R32" s="806"/>
      <c r="S32" s="806"/>
      <c r="T32" s="806"/>
      <c r="U32" s="806"/>
      <c r="V32" s="806"/>
      <c r="W32" s="806"/>
      <c r="X32" s="806"/>
      <c r="Y32" s="807"/>
      <c r="Z32" s="929" t="s">
        <v>431</v>
      </c>
      <c r="AA32" s="930"/>
      <c r="AB32" s="930"/>
      <c r="AC32" s="931"/>
      <c r="AD32" s="818">
        <v>43683</v>
      </c>
      <c r="AE32" s="816"/>
      <c r="AF32" s="814"/>
      <c r="AG32" s="815"/>
      <c r="AH32" s="816" t="s">
        <v>434</v>
      </c>
      <c r="AI32" s="816"/>
      <c r="AJ32" s="817" t="s">
        <v>435</v>
      </c>
      <c r="AK32" s="817"/>
      <c r="AL32" s="817"/>
      <c r="AM32" s="817"/>
      <c r="AN32" s="818">
        <v>43683</v>
      </c>
      <c r="AO32" s="816"/>
      <c r="AP32" s="929"/>
      <c r="AQ32" s="931"/>
    </row>
    <row r="33" spans="1:43" s="94" customFormat="1" ht="36.75" customHeight="1" x14ac:dyDescent="0.25">
      <c r="A33" s="958" t="s">
        <v>428</v>
      </c>
      <c r="B33" s="959"/>
      <c r="C33" s="959"/>
      <c r="D33" s="959"/>
      <c r="E33" s="959"/>
      <c r="F33" s="959"/>
      <c r="G33" s="960"/>
      <c r="H33" s="816" t="s">
        <v>431</v>
      </c>
      <c r="I33" s="816"/>
      <c r="J33" s="818">
        <v>43683</v>
      </c>
      <c r="K33" s="816"/>
      <c r="L33" s="928"/>
      <c r="M33" s="806" t="s">
        <v>438</v>
      </c>
      <c r="N33" s="806"/>
      <c r="O33" s="806"/>
      <c r="P33" s="806"/>
      <c r="Q33" s="806"/>
      <c r="R33" s="806"/>
      <c r="S33" s="806"/>
      <c r="T33" s="806"/>
      <c r="U33" s="806"/>
      <c r="V33" s="806"/>
      <c r="W33" s="806"/>
      <c r="X33" s="806"/>
      <c r="Y33" s="807"/>
      <c r="Z33" s="929" t="s">
        <v>439</v>
      </c>
      <c r="AA33" s="930"/>
      <c r="AB33" s="930"/>
      <c r="AC33" s="931"/>
      <c r="AD33" s="818">
        <v>43683</v>
      </c>
      <c r="AE33" s="816"/>
      <c r="AF33" s="203"/>
      <c r="AG33" s="202"/>
      <c r="AH33" s="815"/>
      <c r="AI33" s="815"/>
      <c r="AJ33" s="822"/>
      <c r="AK33" s="822"/>
      <c r="AL33" s="822"/>
      <c r="AM33" s="822"/>
      <c r="AN33" s="814"/>
      <c r="AO33" s="815"/>
      <c r="AP33" s="819"/>
      <c r="AQ33" s="821"/>
    </row>
    <row r="34" spans="1:43" s="94" customFormat="1" ht="36.75" customHeight="1" x14ac:dyDescent="0.25">
      <c r="A34" s="958" t="s">
        <v>429</v>
      </c>
      <c r="B34" s="959"/>
      <c r="C34" s="959"/>
      <c r="D34" s="959"/>
      <c r="E34" s="959"/>
      <c r="F34" s="959"/>
      <c r="G34" s="960"/>
      <c r="H34" s="816" t="s">
        <v>432</v>
      </c>
      <c r="I34" s="816"/>
      <c r="J34" s="818">
        <v>43683</v>
      </c>
      <c r="K34" s="816"/>
      <c r="L34" s="928"/>
      <c r="M34" s="956"/>
      <c r="N34" s="956"/>
      <c r="O34" s="956"/>
      <c r="P34" s="956"/>
      <c r="Q34" s="956"/>
      <c r="R34" s="956"/>
      <c r="S34" s="956"/>
      <c r="T34" s="956"/>
      <c r="U34" s="956"/>
      <c r="V34" s="956"/>
      <c r="W34" s="956"/>
      <c r="X34" s="956"/>
      <c r="Y34" s="957"/>
      <c r="Z34" s="929"/>
      <c r="AA34" s="930"/>
      <c r="AB34" s="930"/>
      <c r="AC34" s="931"/>
      <c r="AD34" s="818"/>
      <c r="AE34" s="816"/>
      <c r="AF34" s="203"/>
      <c r="AG34" s="202"/>
      <c r="AH34" s="815"/>
      <c r="AI34" s="815"/>
      <c r="AJ34" s="822"/>
      <c r="AK34" s="822"/>
      <c r="AL34" s="822"/>
      <c r="AM34" s="822"/>
      <c r="AN34" s="814"/>
      <c r="AO34" s="815"/>
      <c r="AP34" s="819"/>
      <c r="AQ34" s="821"/>
    </row>
    <row r="35" spans="1:43" s="94" customFormat="1" ht="36.75" customHeight="1" x14ac:dyDescent="0.25">
      <c r="A35" s="945"/>
      <c r="B35" s="946"/>
      <c r="C35" s="946"/>
      <c r="D35" s="946"/>
      <c r="E35" s="946"/>
      <c r="F35" s="946"/>
      <c r="G35" s="947"/>
      <c r="H35" s="815"/>
      <c r="I35" s="815"/>
      <c r="J35" s="814"/>
      <c r="K35" s="815"/>
      <c r="L35" s="948"/>
      <c r="M35" s="954"/>
      <c r="N35" s="954"/>
      <c r="O35" s="954"/>
      <c r="P35" s="954"/>
      <c r="Q35" s="954"/>
      <c r="R35" s="954"/>
      <c r="S35" s="954"/>
      <c r="T35" s="954"/>
      <c r="U35" s="954"/>
      <c r="V35" s="954"/>
      <c r="W35" s="954"/>
      <c r="X35" s="954"/>
      <c r="Y35" s="955"/>
      <c r="Z35" s="819"/>
      <c r="AA35" s="820"/>
      <c r="AB35" s="820"/>
      <c r="AC35" s="821"/>
      <c r="AD35" s="814"/>
      <c r="AE35" s="815"/>
      <c r="AF35" s="203"/>
      <c r="AG35" s="202"/>
      <c r="AH35" s="819"/>
      <c r="AI35" s="821"/>
      <c r="AJ35" s="822"/>
      <c r="AK35" s="822"/>
      <c r="AL35" s="822"/>
      <c r="AM35" s="822"/>
      <c r="AN35" s="814"/>
      <c r="AO35" s="815"/>
      <c r="AP35" s="819"/>
      <c r="AQ35" s="821"/>
    </row>
    <row r="36" spans="1:43" s="94" customFormat="1" ht="36.75" customHeight="1" x14ac:dyDescent="0.25">
      <c r="A36" s="945"/>
      <c r="B36" s="946"/>
      <c r="C36" s="946"/>
      <c r="D36" s="946"/>
      <c r="E36" s="946"/>
      <c r="F36" s="946"/>
      <c r="G36" s="947"/>
      <c r="H36" s="815"/>
      <c r="I36" s="815"/>
      <c r="J36" s="814"/>
      <c r="K36" s="815"/>
      <c r="L36" s="948"/>
      <c r="M36" s="954"/>
      <c r="N36" s="954"/>
      <c r="O36" s="954"/>
      <c r="P36" s="954"/>
      <c r="Q36" s="954"/>
      <c r="R36" s="954"/>
      <c r="S36" s="954"/>
      <c r="T36" s="954"/>
      <c r="U36" s="954"/>
      <c r="V36" s="954"/>
      <c r="W36" s="954"/>
      <c r="X36" s="954"/>
      <c r="Y36" s="955"/>
      <c r="Z36" s="819"/>
      <c r="AA36" s="820"/>
      <c r="AB36" s="820"/>
      <c r="AC36" s="821"/>
      <c r="AD36" s="814"/>
      <c r="AE36" s="815"/>
      <c r="AF36" s="203"/>
      <c r="AG36" s="202"/>
      <c r="AH36" s="819"/>
      <c r="AI36" s="821"/>
      <c r="AJ36" s="822"/>
      <c r="AK36" s="822"/>
      <c r="AL36" s="822"/>
      <c r="AM36" s="822"/>
      <c r="AN36" s="814"/>
      <c r="AO36" s="815"/>
      <c r="AP36" s="819"/>
      <c r="AQ36" s="821"/>
    </row>
    <row r="37" spans="1:43" s="94" customFormat="1" ht="36.75" customHeight="1" x14ac:dyDescent="0.25">
      <c r="A37" s="945"/>
      <c r="B37" s="946"/>
      <c r="C37" s="946"/>
      <c r="D37" s="946"/>
      <c r="E37" s="946"/>
      <c r="F37" s="946"/>
      <c r="G37" s="947"/>
      <c r="H37" s="815"/>
      <c r="I37" s="815"/>
      <c r="J37" s="814"/>
      <c r="K37" s="815"/>
      <c r="L37" s="948"/>
      <c r="M37" s="812"/>
      <c r="N37" s="812"/>
      <c r="O37" s="812"/>
      <c r="P37" s="812"/>
      <c r="Q37" s="812"/>
      <c r="R37" s="812"/>
      <c r="S37" s="812"/>
      <c r="T37" s="812"/>
      <c r="U37" s="812"/>
      <c r="V37" s="812"/>
      <c r="W37" s="812"/>
      <c r="X37" s="812"/>
      <c r="Y37" s="813"/>
      <c r="Z37" s="819"/>
      <c r="AA37" s="820"/>
      <c r="AB37" s="820"/>
      <c r="AC37" s="821"/>
      <c r="AD37" s="814"/>
      <c r="AE37" s="815"/>
      <c r="AF37" s="203"/>
      <c r="AG37" s="202"/>
      <c r="AH37" s="819"/>
      <c r="AI37" s="821"/>
      <c r="AJ37" s="822"/>
      <c r="AK37" s="822"/>
      <c r="AL37" s="822"/>
      <c r="AM37" s="822"/>
      <c r="AN37" s="814"/>
      <c r="AO37" s="815"/>
      <c r="AP37" s="819"/>
      <c r="AQ37" s="821"/>
    </row>
    <row r="38" spans="1:43" s="94" customFormat="1" ht="36.75" customHeight="1" x14ac:dyDescent="0.25">
      <c r="A38" s="945"/>
      <c r="B38" s="946"/>
      <c r="C38" s="946"/>
      <c r="D38" s="946"/>
      <c r="E38" s="946"/>
      <c r="F38" s="946"/>
      <c r="G38" s="947"/>
      <c r="H38" s="815"/>
      <c r="I38" s="815"/>
      <c r="J38" s="814"/>
      <c r="K38" s="815"/>
      <c r="L38" s="948"/>
      <c r="M38" s="812"/>
      <c r="N38" s="812"/>
      <c r="O38" s="812"/>
      <c r="P38" s="812"/>
      <c r="Q38" s="812"/>
      <c r="R38" s="812"/>
      <c r="S38" s="812"/>
      <c r="T38" s="812"/>
      <c r="U38" s="812"/>
      <c r="V38" s="812"/>
      <c r="W38" s="812"/>
      <c r="X38" s="812"/>
      <c r="Y38" s="813"/>
      <c r="Z38" s="819"/>
      <c r="AA38" s="820"/>
      <c r="AB38" s="820"/>
      <c r="AC38" s="821"/>
      <c r="AD38" s="814"/>
      <c r="AE38" s="815"/>
      <c r="AF38" s="203"/>
      <c r="AG38" s="202"/>
      <c r="AH38" s="819"/>
      <c r="AI38" s="821"/>
      <c r="AJ38" s="822"/>
      <c r="AK38" s="822"/>
      <c r="AL38" s="822"/>
      <c r="AM38" s="822"/>
      <c r="AN38" s="814"/>
      <c r="AO38" s="815"/>
      <c r="AP38" s="819"/>
      <c r="AQ38" s="821"/>
    </row>
    <row r="39" spans="1:43" s="94" customFormat="1" ht="36.75" customHeight="1" x14ac:dyDescent="0.25">
      <c r="A39" s="945"/>
      <c r="B39" s="946"/>
      <c r="C39" s="946"/>
      <c r="D39" s="946"/>
      <c r="E39" s="946"/>
      <c r="F39" s="946"/>
      <c r="G39" s="947"/>
      <c r="H39" s="815"/>
      <c r="I39" s="815"/>
      <c r="J39" s="814"/>
      <c r="K39" s="815"/>
      <c r="L39" s="948"/>
      <c r="M39" s="812"/>
      <c r="N39" s="812"/>
      <c r="O39" s="812"/>
      <c r="P39" s="812"/>
      <c r="Q39" s="812"/>
      <c r="R39" s="812"/>
      <c r="S39" s="812"/>
      <c r="T39" s="812"/>
      <c r="U39" s="812"/>
      <c r="V39" s="812"/>
      <c r="W39" s="812"/>
      <c r="X39" s="812"/>
      <c r="Y39" s="813"/>
      <c r="Z39" s="819"/>
      <c r="AA39" s="820"/>
      <c r="AB39" s="820"/>
      <c r="AC39" s="821"/>
      <c r="AD39" s="814"/>
      <c r="AE39" s="815"/>
      <c r="AF39" s="203"/>
      <c r="AG39" s="202"/>
      <c r="AH39" s="819"/>
      <c r="AI39" s="821"/>
      <c r="AJ39" s="822"/>
      <c r="AK39" s="822"/>
      <c r="AL39" s="822"/>
      <c r="AM39" s="822"/>
      <c r="AN39" s="814"/>
      <c r="AO39" s="815"/>
      <c r="AP39" s="819"/>
      <c r="AQ39" s="821"/>
    </row>
    <row r="40" spans="1:43" s="94" customFormat="1" ht="36.75" customHeight="1" x14ac:dyDescent="0.25">
      <c r="A40" s="945"/>
      <c r="B40" s="946"/>
      <c r="C40" s="946"/>
      <c r="D40" s="946"/>
      <c r="E40" s="946"/>
      <c r="F40" s="946"/>
      <c r="G40" s="947"/>
      <c r="H40" s="815"/>
      <c r="I40" s="815"/>
      <c r="J40" s="814"/>
      <c r="K40" s="815"/>
      <c r="L40" s="948"/>
      <c r="M40" s="812"/>
      <c r="N40" s="812"/>
      <c r="O40" s="812"/>
      <c r="P40" s="812"/>
      <c r="Q40" s="812"/>
      <c r="R40" s="812"/>
      <c r="S40" s="812"/>
      <c r="T40" s="812"/>
      <c r="U40" s="812"/>
      <c r="V40" s="812"/>
      <c r="W40" s="812"/>
      <c r="X40" s="812"/>
      <c r="Y40" s="813"/>
      <c r="Z40" s="819"/>
      <c r="AA40" s="820"/>
      <c r="AB40" s="820"/>
      <c r="AC40" s="821"/>
      <c r="AD40" s="814"/>
      <c r="AE40" s="815"/>
      <c r="AF40" s="203"/>
      <c r="AG40" s="202"/>
      <c r="AH40" s="815"/>
      <c r="AI40" s="815"/>
      <c r="AJ40" s="822"/>
      <c r="AK40" s="822"/>
      <c r="AL40" s="822"/>
      <c r="AM40" s="822"/>
      <c r="AN40" s="814"/>
      <c r="AO40" s="815"/>
      <c r="AP40" s="819"/>
      <c r="AQ40" s="821"/>
    </row>
    <row r="41" spans="1:43" s="94" customFormat="1" ht="36.75" customHeight="1" x14ac:dyDescent="0.25">
      <c r="A41" s="945"/>
      <c r="B41" s="946"/>
      <c r="C41" s="946"/>
      <c r="D41" s="946"/>
      <c r="E41" s="946"/>
      <c r="F41" s="946"/>
      <c r="G41" s="947"/>
      <c r="H41" s="815"/>
      <c r="I41" s="815"/>
      <c r="J41" s="814"/>
      <c r="K41" s="815"/>
      <c r="L41" s="948"/>
      <c r="M41" s="812"/>
      <c r="N41" s="812"/>
      <c r="O41" s="812"/>
      <c r="P41" s="812"/>
      <c r="Q41" s="812"/>
      <c r="R41" s="812"/>
      <c r="S41" s="812"/>
      <c r="T41" s="812"/>
      <c r="U41" s="812"/>
      <c r="V41" s="812"/>
      <c r="W41" s="812"/>
      <c r="X41" s="812"/>
      <c r="Y41" s="813"/>
      <c r="Z41" s="819"/>
      <c r="AA41" s="820"/>
      <c r="AB41" s="820"/>
      <c r="AC41" s="821"/>
      <c r="AD41" s="814"/>
      <c r="AE41" s="815"/>
      <c r="AF41" s="203"/>
      <c r="AG41" s="202"/>
      <c r="AH41" s="815"/>
      <c r="AI41" s="815"/>
      <c r="AJ41" s="822"/>
      <c r="AK41" s="822"/>
      <c r="AL41" s="822"/>
      <c r="AM41" s="822"/>
      <c r="AN41" s="814"/>
      <c r="AO41" s="815"/>
      <c r="AP41" s="819"/>
      <c r="AQ41" s="821"/>
    </row>
    <row r="42" spans="1:43" s="94" customFormat="1" ht="36.75" customHeight="1" x14ac:dyDescent="0.25">
      <c r="A42" s="945"/>
      <c r="B42" s="946"/>
      <c r="C42" s="946"/>
      <c r="D42" s="946"/>
      <c r="E42" s="946"/>
      <c r="F42" s="946"/>
      <c r="G42" s="947"/>
      <c r="H42" s="815"/>
      <c r="I42" s="815"/>
      <c r="J42" s="814"/>
      <c r="K42" s="815"/>
      <c r="L42" s="948"/>
      <c r="M42" s="812"/>
      <c r="N42" s="812"/>
      <c r="O42" s="812"/>
      <c r="P42" s="812"/>
      <c r="Q42" s="812"/>
      <c r="R42" s="812"/>
      <c r="S42" s="812"/>
      <c r="T42" s="812"/>
      <c r="U42" s="812"/>
      <c r="V42" s="812"/>
      <c r="W42" s="812"/>
      <c r="X42" s="812"/>
      <c r="Y42" s="813"/>
      <c r="Z42" s="819"/>
      <c r="AA42" s="820"/>
      <c r="AB42" s="820"/>
      <c r="AC42" s="821"/>
      <c r="AD42" s="814"/>
      <c r="AE42" s="815"/>
      <c r="AF42" s="203"/>
      <c r="AG42" s="202"/>
      <c r="AH42" s="815"/>
      <c r="AI42" s="815"/>
      <c r="AJ42" s="822"/>
      <c r="AK42" s="822"/>
      <c r="AL42" s="822"/>
      <c r="AM42" s="822"/>
      <c r="AN42" s="814"/>
      <c r="AO42" s="815"/>
      <c r="AP42" s="819"/>
      <c r="AQ42" s="821"/>
    </row>
    <row r="43" spans="1:43" s="94" customFormat="1" ht="36.75" customHeight="1" x14ac:dyDescent="0.25">
      <c r="A43" s="945"/>
      <c r="B43" s="946"/>
      <c r="C43" s="946"/>
      <c r="D43" s="946"/>
      <c r="E43" s="946"/>
      <c r="F43" s="946"/>
      <c r="G43" s="947"/>
      <c r="H43" s="815"/>
      <c r="I43" s="815"/>
      <c r="J43" s="814"/>
      <c r="K43" s="815"/>
      <c r="L43" s="948"/>
      <c r="M43" s="199"/>
      <c r="N43" s="199"/>
      <c r="O43" s="199"/>
      <c r="P43" s="199"/>
      <c r="Q43" s="199"/>
      <c r="R43" s="199"/>
      <c r="S43" s="199"/>
      <c r="T43" s="199"/>
      <c r="U43" s="199"/>
      <c r="V43" s="199"/>
      <c r="W43" s="199"/>
      <c r="X43" s="199"/>
      <c r="Y43" s="204"/>
      <c r="Z43" s="819"/>
      <c r="AA43" s="820"/>
      <c r="AB43" s="820"/>
      <c r="AC43" s="821"/>
      <c r="AD43" s="814"/>
      <c r="AE43" s="815"/>
      <c r="AF43" s="203"/>
      <c r="AG43" s="202"/>
      <c r="AH43" s="815"/>
      <c r="AI43" s="815"/>
      <c r="AJ43" s="822"/>
      <c r="AK43" s="822"/>
      <c r="AL43" s="822"/>
      <c r="AM43" s="822"/>
      <c r="AN43" s="814"/>
      <c r="AO43" s="815"/>
      <c r="AP43" s="819"/>
      <c r="AQ43" s="821"/>
    </row>
    <row r="44" spans="1:43" s="94" customFormat="1" ht="36.75" customHeight="1" thickBot="1" x14ac:dyDescent="0.3">
      <c r="A44" s="949"/>
      <c r="B44" s="950"/>
      <c r="C44" s="950"/>
      <c r="D44" s="950"/>
      <c r="E44" s="950"/>
      <c r="F44" s="950"/>
      <c r="G44" s="951"/>
      <c r="H44" s="952"/>
      <c r="I44" s="952"/>
      <c r="J44" s="952"/>
      <c r="K44" s="952"/>
      <c r="L44" s="953"/>
      <c r="M44" s="199"/>
      <c r="N44" s="199"/>
      <c r="O44" s="199"/>
      <c r="P44" s="199"/>
      <c r="Q44" s="199"/>
      <c r="R44" s="199"/>
      <c r="S44" s="199"/>
      <c r="T44" s="199"/>
      <c r="U44" s="199"/>
      <c r="V44" s="199"/>
      <c r="W44" s="199"/>
      <c r="X44" s="199"/>
      <c r="Y44" s="204"/>
      <c r="Z44" s="819"/>
      <c r="AA44" s="820"/>
      <c r="AB44" s="820"/>
      <c r="AC44" s="821"/>
      <c r="AD44" s="814"/>
      <c r="AE44" s="815"/>
      <c r="AF44" s="203"/>
      <c r="AG44" s="202"/>
      <c r="AH44" s="815"/>
      <c r="AI44" s="815"/>
      <c r="AJ44" s="822"/>
      <c r="AK44" s="822"/>
      <c r="AL44" s="822"/>
      <c r="AM44" s="822"/>
      <c r="AN44" s="814"/>
      <c r="AO44" s="815"/>
      <c r="AP44" s="819"/>
      <c r="AQ44" s="821"/>
    </row>
  </sheetData>
  <mergeCells count="235">
    <mergeCell ref="AD22:AD23"/>
    <mergeCell ref="AN43:AO43"/>
    <mergeCell ref="AN44:AO44"/>
    <mergeCell ref="AP41:AQ41"/>
    <mergeCell ref="AP42:AQ42"/>
    <mergeCell ref="AP43:AQ43"/>
    <mergeCell ref="AP44:AQ44"/>
    <mergeCell ref="AP38:AQ38"/>
    <mergeCell ref="AP39:AQ39"/>
    <mergeCell ref="AP40:AQ40"/>
    <mergeCell ref="AN40:AO40"/>
    <mergeCell ref="AN38:AO38"/>
    <mergeCell ref="AN39:AO39"/>
    <mergeCell ref="AP37:AQ37"/>
    <mergeCell ref="AJ35:AM35"/>
    <mergeCell ref="AJ36:AM36"/>
    <mergeCell ref="AJ37:AM37"/>
    <mergeCell ref="AN33:AO33"/>
    <mergeCell ref="AN34:AO34"/>
    <mergeCell ref="AN35:AO35"/>
    <mergeCell ref="AN36:AO36"/>
    <mergeCell ref="AN37:AO37"/>
    <mergeCell ref="AP33:AQ33"/>
    <mergeCell ref="AJ44:AM44"/>
    <mergeCell ref="A40:G40"/>
    <mergeCell ref="AC26:AC27"/>
    <mergeCell ref="Z26:Z27"/>
    <mergeCell ref="AB26:AB27"/>
    <mergeCell ref="AD26:AD27"/>
    <mergeCell ref="A35:G35"/>
    <mergeCell ref="A30:L30"/>
    <mergeCell ref="AH30:AQ30"/>
    <mergeCell ref="AF31:AG31"/>
    <mergeCell ref="AH31:AI31"/>
    <mergeCell ref="AJ31:AM31"/>
    <mergeCell ref="AN31:AO31"/>
    <mergeCell ref="M30:AG30"/>
    <mergeCell ref="M31:Y31"/>
    <mergeCell ref="AD32:AE32"/>
    <mergeCell ref="A31:G31"/>
    <mergeCell ref="H31:I31"/>
    <mergeCell ref="J31:L31"/>
    <mergeCell ref="Z31:AC31"/>
    <mergeCell ref="AD31:AE31"/>
    <mergeCell ref="M32:Y32"/>
    <mergeCell ref="AP34:AQ34"/>
    <mergeCell ref="AP35:AQ35"/>
    <mergeCell ref="AP36:AQ36"/>
    <mergeCell ref="J37:L37"/>
    <mergeCell ref="J38:L38"/>
    <mergeCell ref="M35:Y35"/>
    <mergeCell ref="A39:G39"/>
    <mergeCell ref="AD35:AE35"/>
    <mergeCell ref="M33:Y33"/>
    <mergeCell ref="M34:Y34"/>
    <mergeCell ref="H35:I35"/>
    <mergeCell ref="A33:G33"/>
    <mergeCell ref="H33:I33"/>
    <mergeCell ref="J33:L33"/>
    <mergeCell ref="Z33:AC33"/>
    <mergeCell ref="A34:G34"/>
    <mergeCell ref="H34:I34"/>
    <mergeCell ref="J34:L34"/>
    <mergeCell ref="Z34:AC34"/>
    <mergeCell ref="AD34:AE34"/>
    <mergeCell ref="M36:Y36"/>
    <mergeCell ref="M37:Y37"/>
    <mergeCell ref="M38:Y38"/>
    <mergeCell ref="M39:Y39"/>
    <mergeCell ref="AD36:AE36"/>
    <mergeCell ref="AD37:AE37"/>
    <mergeCell ref="AD38:AE38"/>
    <mergeCell ref="A41:G41"/>
    <mergeCell ref="H41:I41"/>
    <mergeCell ref="J41:L41"/>
    <mergeCell ref="AH34:AI34"/>
    <mergeCell ref="A36:G36"/>
    <mergeCell ref="A37:G37"/>
    <mergeCell ref="A38:G38"/>
    <mergeCell ref="A44:G44"/>
    <mergeCell ref="H44:I44"/>
    <mergeCell ref="J44:L44"/>
    <mergeCell ref="AD44:AE44"/>
    <mergeCell ref="AH44:AI44"/>
    <mergeCell ref="Z42:AC42"/>
    <mergeCell ref="Z43:AC43"/>
    <mergeCell ref="Z44:AC44"/>
    <mergeCell ref="H40:I40"/>
    <mergeCell ref="J40:L40"/>
    <mergeCell ref="J39:L39"/>
    <mergeCell ref="H36:I36"/>
    <mergeCell ref="H37:I37"/>
    <mergeCell ref="H38:I38"/>
    <mergeCell ref="H39:I39"/>
    <mergeCell ref="J35:L35"/>
    <mergeCell ref="J36:L36"/>
    <mergeCell ref="A43:G43"/>
    <mergeCell ref="H43:I43"/>
    <mergeCell ref="J43:L43"/>
    <mergeCell ref="AD43:AE43"/>
    <mergeCell ref="AH43:AI43"/>
    <mergeCell ref="AJ43:AM43"/>
    <mergeCell ref="A42:G42"/>
    <mergeCell ref="H42:I42"/>
    <mergeCell ref="J42:L42"/>
    <mergeCell ref="AD42:AE42"/>
    <mergeCell ref="AH42:AI42"/>
    <mergeCell ref="AJ42:AM42"/>
    <mergeCell ref="AD39:AE39"/>
    <mergeCell ref="Z35:AC35"/>
    <mergeCell ref="Z36:AC36"/>
    <mergeCell ref="Z37:AC37"/>
    <mergeCell ref="Z38:AC38"/>
    <mergeCell ref="Z39:AC39"/>
    <mergeCell ref="AJ38:AM38"/>
    <mergeCell ref="AH39:AI39"/>
    <mergeCell ref="AD41:AE41"/>
    <mergeCell ref="AH41:AI41"/>
    <mergeCell ref="AD40:AE40"/>
    <mergeCell ref="AH40:AI40"/>
    <mergeCell ref="Z41:AC41"/>
    <mergeCell ref="AH35:AI35"/>
    <mergeCell ref="AH36:AI36"/>
    <mergeCell ref="AH37:AI37"/>
    <mergeCell ref="AH38:AI38"/>
    <mergeCell ref="AJ41:AM41"/>
    <mergeCell ref="AD24:AD25"/>
    <mergeCell ref="AE24:AE25"/>
    <mergeCell ref="AH24:AH25"/>
    <mergeCell ref="AP20:AQ21"/>
    <mergeCell ref="A12:AQ12"/>
    <mergeCell ref="A13:AQ13"/>
    <mergeCell ref="A14:I14"/>
    <mergeCell ref="H32:I32"/>
    <mergeCell ref="J32:L32"/>
    <mergeCell ref="Z32:AC32"/>
    <mergeCell ref="V26:V27"/>
    <mergeCell ref="W26:W27"/>
    <mergeCell ref="X26:X27"/>
    <mergeCell ref="A26:A27"/>
    <mergeCell ref="B26:B27"/>
    <mergeCell ref="F26:F27"/>
    <mergeCell ref="Y26:Y27"/>
    <mergeCell ref="AP32:AQ32"/>
    <mergeCell ref="AO24:AO25"/>
    <mergeCell ref="AP24:AQ25"/>
    <mergeCell ref="AE26:AE27"/>
    <mergeCell ref="AH26:AH27"/>
    <mergeCell ref="AP26:AQ26"/>
    <mergeCell ref="AE22:AE23"/>
    <mergeCell ref="B22:B23"/>
    <mergeCell ref="F22:F23"/>
    <mergeCell ref="AB24:AB25"/>
    <mergeCell ref="AC24:AC25"/>
    <mergeCell ref="V24:V25"/>
    <mergeCell ref="W24:W25"/>
    <mergeCell ref="A24:A25"/>
    <mergeCell ref="Z24:Z25"/>
    <mergeCell ref="F24:F25"/>
    <mergeCell ref="Y24:Y25"/>
    <mergeCell ref="X24:X25"/>
    <mergeCell ref="V22:V23"/>
    <mergeCell ref="W22:W23"/>
    <mergeCell ref="X22:X23"/>
    <mergeCell ref="Y22:Y23"/>
    <mergeCell ref="Z22:Z23"/>
    <mergeCell ref="AB22:AB23"/>
    <mergeCell ref="AC22:AC23"/>
    <mergeCell ref="G22:G23"/>
    <mergeCell ref="G24:G25"/>
    <mergeCell ref="A15:I15"/>
    <mergeCell ref="A17:I18"/>
    <mergeCell ref="A19:F20"/>
    <mergeCell ref="Y19:AB19"/>
    <mergeCell ref="AC19:AF19"/>
    <mergeCell ref="G19:G20"/>
    <mergeCell ref="H19:P20"/>
    <mergeCell ref="Q19:R20"/>
    <mergeCell ref="V19:V21"/>
    <mergeCell ref="S19:U20"/>
    <mergeCell ref="AJ20:AK20"/>
    <mergeCell ref="AL20:AM20"/>
    <mergeCell ref="AH19:AQ19"/>
    <mergeCell ref="Y20:Y21"/>
    <mergeCell ref="Z20:Z21"/>
    <mergeCell ref="AA20:AA21"/>
    <mergeCell ref="AB20:AB21"/>
    <mergeCell ref="AC20:AC21"/>
    <mergeCell ref="AD20:AD21"/>
    <mergeCell ref="AE20:AE21"/>
    <mergeCell ref="AF20:AF21"/>
    <mergeCell ref="AH20:AH21"/>
    <mergeCell ref="AN20:AN21"/>
    <mergeCell ref="AO20:AO21"/>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G7:AL7"/>
    <mergeCell ref="AM7:AN7"/>
    <mergeCell ref="AO7:AQ7"/>
    <mergeCell ref="AH22:AH23"/>
    <mergeCell ref="AO22:AO23"/>
    <mergeCell ref="AP22:AQ23"/>
    <mergeCell ref="A32:G32"/>
    <mergeCell ref="G26:G27"/>
    <mergeCell ref="AP27:AQ27"/>
    <mergeCell ref="M40:Y40"/>
    <mergeCell ref="M42:Y42"/>
    <mergeCell ref="AF32:AG32"/>
    <mergeCell ref="AH32:AI32"/>
    <mergeCell ref="AJ32:AM32"/>
    <mergeCell ref="AN32:AO32"/>
    <mergeCell ref="Z40:AC40"/>
    <mergeCell ref="AJ34:AM34"/>
    <mergeCell ref="AN41:AO41"/>
    <mergeCell ref="AN42:AO42"/>
    <mergeCell ref="AJ39:AM39"/>
    <mergeCell ref="M41:Y41"/>
    <mergeCell ref="AJ40:AM40"/>
    <mergeCell ref="AD33:AE33"/>
    <mergeCell ref="AH33:AI33"/>
    <mergeCell ref="AJ33:AM33"/>
    <mergeCell ref="B24:B25"/>
    <mergeCell ref="A22:A23"/>
  </mergeCells>
  <conditionalFormatting sqref="AE22 AE24:AE25">
    <cfRule type="containsText" dxfId="173" priority="326" stopIfTrue="1" operator="containsText" text="Riesgo Alto">
      <formula>NOT(ISERROR(SEARCH("Riesgo Alto",AE22)))</formula>
    </cfRule>
    <cfRule type="containsText" dxfId="172" priority="327" stopIfTrue="1" operator="containsText" text="Riesgo Moderado">
      <formula>NOT(ISERROR(SEARCH("Riesgo Moderado",AE22)))</formula>
    </cfRule>
    <cfRule type="containsText" dxfId="171" priority="328" stopIfTrue="1" operator="containsText" text="Riesgo Bajo">
      <formula>NOT(ISERROR(SEARCH("Riesgo Bajo",AE22)))</formula>
    </cfRule>
    <cfRule type="containsText" dxfId="170" priority="329" stopIfTrue="1" operator="containsText" text="Riesgo Alto">
      <formula>NOT(ISERROR(SEARCH("Riesgo Alto",AE22)))</formula>
    </cfRule>
    <cfRule type="containsText" dxfId="169" priority="330" stopIfTrue="1" operator="containsText" text="Riesgo Extremo">
      <formula>NOT(ISERROR(SEARCH("Riesgo Extremo",AE22)))</formula>
    </cfRule>
  </conditionalFormatting>
  <conditionalFormatting sqref="AE22 AE24:AE25">
    <cfRule type="containsText" dxfId="168" priority="325" stopIfTrue="1" operator="containsText" text="Riesgo Extremo">
      <formula>NOT(ISERROR(SEARCH("Riesgo Extremo",AE22)))</formula>
    </cfRule>
  </conditionalFormatting>
  <conditionalFormatting sqref="AE26">
    <cfRule type="containsText" dxfId="167" priority="230" stopIfTrue="1" operator="containsText" text="Riesgo Alto">
      <formula>NOT(ISERROR(SEARCH("Riesgo Alto",AE26)))</formula>
    </cfRule>
    <cfRule type="containsText" dxfId="166" priority="231" stopIfTrue="1" operator="containsText" text="Riesgo Moderado">
      <formula>NOT(ISERROR(SEARCH("Riesgo Moderado",AE26)))</formula>
    </cfRule>
    <cfRule type="containsText" dxfId="165" priority="232" stopIfTrue="1" operator="containsText" text="Riesgo Bajo">
      <formula>NOT(ISERROR(SEARCH("Riesgo Bajo",AE26)))</formula>
    </cfRule>
    <cfRule type="containsText" dxfId="164" priority="233" stopIfTrue="1" operator="containsText" text="Riesgo Alto">
      <formula>NOT(ISERROR(SEARCH("Riesgo Alto",AE26)))</formula>
    </cfRule>
    <cfRule type="containsText" dxfId="163" priority="234" stopIfTrue="1" operator="containsText" text="Riesgo Extremo">
      <formula>NOT(ISERROR(SEARCH("Riesgo Extremo",AE26)))</formula>
    </cfRule>
  </conditionalFormatting>
  <conditionalFormatting sqref="AE26">
    <cfRule type="containsText" dxfId="162" priority="229" stopIfTrue="1" operator="containsText" text="Riesgo Extremo">
      <formula>NOT(ISERROR(SEARCH("Riesgo Extremo",AE26)))</formula>
    </cfRule>
  </conditionalFormatting>
  <conditionalFormatting sqref="E23">
    <cfRule type="containsText" dxfId="161" priority="14" stopIfTrue="1" operator="containsText" text="Riesgo Alto">
      <formula>NOT(ISERROR(SEARCH("Riesgo Alto",E23)))</formula>
    </cfRule>
    <cfRule type="containsText" dxfId="160" priority="15" stopIfTrue="1" operator="containsText" text="Riesgo Moderado">
      <formula>NOT(ISERROR(SEARCH("Riesgo Moderado",E23)))</formula>
    </cfRule>
    <cfRule type="containsText" dxfId="159" priority="16" stopIfTrue="1" operator="containsText" text="Riesgo Bajo">
      <formula>NOT(ISERROR(SEARCH("Riesgo Bajo",E23)))</formula>
    </cfRule>
    <cfRule type="containsText" dxfId="158" priority="17" stopIfTrue="1" operator="containsText" text="Riesgo Alto">
      <formula>NOT(ISERROR(SEARCH("Riesgo Alto",E23)))</formula>
    </cfRule>
    <cfRule type="containsText" dxfId="157" priority="18" stopIfTrue="1" operator="containsText" text="Riesgo Extremo">
      <formula>NOT(ISERROR(SEARCH("Riesgo Extremo",E23)))</formula>
    </cfRule>
  </conditionalFormatting>
  <conditionalFormatting sqref="E23">
    <cfRule type="containsText" dxfId="156" priority="13" stopIfTrue="1" operator="containsText" text="Riesgo Extremo">
      <formula>NOT(ISERROR(SEARCH("Riesgo Extremo",E23)))</formula>
    </cfRule>
  </conditionalFormatting>
  <conditionalFormatting sqref="E25">
    <cfRule type="containsText" dxfId="155" priority="8" stopIfTrue="1" operator="containsText" text="Riesgo Alto">
      <formula>NOT(ISERROR(SEARCH("Riesgo Alto",E25)))</formula>
    </cfRule>
    <cfRule type="containsText" dxfId="154" priority="9" stopIfTrue="1" operator="containsText" text="Riesgo Moderado">
      <formula>NOT(ISERROR(SEARCH("Riesgo Moderado",E25)))</formula>
    </cfRule>
    <cfRule type="containsText" dxfId="153" priority="10" stopIfTrue="1" operator="containsText" text="Riesgo Bajo">
      <formula>NOT(ISERROR(SEARCH("Riesgo Bajo",E25)))</formula>
    </cfRule>
    <cfRule type="containsText" dxfId="152" priority="11" stopIfTrue="1" operator="containsText" text="Riesgo Alto">
      <formula>NOT(ISERROR(SEARCH("Riesgo Alto",E25)))</formula>
    </cfRule>
    <cfRule type="containsText" dxfId="151" priority="12" stopIfTrue="1" operator="containsText" text="Riesgo Extremo">
      <formula>NOT(ISERROR(SEARCH("Riesgo Extremo",E25)))</formula>
    </cfRule>
  </conditionalFormatting>
  <conditionalFormatting sqref="E25">
    <cfRule type="containsText" dxfId="150" priority="7" stopIfTrue="1" operator="containsText" text="Riesgo Extremo">
      <formula>NOT(ISERROR(SEARCH("Riesgo Extremo",E25)))</formula>
    </cfRule>
  </conditionalFormatting>
  <conditionalFormatting sqref="E27">
    <cfRule type="containsText" dxfId="149" priority="2" stopIfTrue="1" operator="containsText" text="Riesgo Alto">
      <formula>NOT(ISERROR(SEARCH("Riesgo Alto",E27)))</formula>
    </cfRule>
    <cfRule type="containsText" dxfId="148" priority="3" stopIfTrue="1" operator="containsText" text="Riesgo Moderado">
      <formula>NOT(ISERROR(SEARCH("Riesgo Moderado",E27)))</formula>
    </cfRule>
    <cfRule type="containsText" dxfId="147" priority="4" stopIfTrue="1" operator="containsText" text="Riesgo Bajo">
      <formula>NOT(ISERROR(SEARCH("Riesgo Bajo",E27)))</formula>
    </cfRule>
    <cfRule type="containsText" dxfId="146" priority="5" stopIfTrue="1" operator="containsText" text="Riesgo Alto">
      <formula>NOT(ISERROR(SEARCH("Riesgo Alto",E27)))</formula>
    </cfRule>
    <cfRule type="containsText" dxfId="145" priority="6" stopIfTrue="1" operator="containsText" text="Riesgo Extremo">
      <formula>NOT(ISERROR(SEARCH("Riesgo Extremo",E27)))</formula>
    </cfRule>
  </conditionalFormatting>
  <conditionalFormatting sqref="E27">
    <cfRule type="containsText" dxfId="144" priority="1" stopIfTrue="1" operator="containsText" text="Riesgo Extremo">
      <formula>NOT(ISERROR(SEARCH("Riesgo Extremo",E27)))</formula>
    </cfRule>
  </conditionalFormatting>
  <dataValidations count="2">
    <dataValidation type="list" allowBlank="1" showInputMessage="1" showErrorMessage="1" errorTitle="ERROR" error="Este valor no es permitido" sqref="F22 F24:F27" xr:uid="{C4429689-3500-4FC0-B0AD-508A22B41BDB}">
      <formula1>EXISTENCONTROLES</formula1>
    </dataValidation>
    <dataValidation type="list" allowBlank="1" showInputMessage="1" showErrorMessage="1" errorTitle="Error" error="Esta opción no está permitida" sqref="AH22 AH24:AH27" xr:uid="{EED675EE-1118-43A4-861C-FCCC869F2B8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35D14267-677D-42C3-BBE6-BD18054667B9}">
          <x14:formula1>
            <xm:f>DB!$N$12:$N$13</xm:f>
          </x14:formula1>
          <xm:sqref>W22 W24:W27</xm:sqref>
        </x14:dataValidation>
        <x14:dataValidation type="list" allowBlank="1" showInputMessage="1" showErrorMessage="1" xr:uid="{2C078007-9313-45DF-8F3A-480DCDC622EB}">
          <x14:formula1>
            <xm:f>DB!$N$12:$N$14</xm:f>
          </x14:formula1>
          <xm:sqref>X22 X24:X27</xm:sqref>
        </x14:dataValidation>
        <x14:dataValidation type="list" allowBlank="1" showInputMessage="1" showErrorMessage="1" xr:uid="{B945D71D-5FA5-4040-97CA-FBB9DB41D6EC}">
          <x14:formula1>
            <xm:f>DB!$I$12:$I$13</xm:f>
          </x14:formula1>
          <xm:sqref>M22:M27</xm:sqref>
        </x14:dataValidation>
        <x14:dataValidation type="list" allowBlank="1" showInputMessage="1" showErrorMessage="1" xr:uid="{B841F6D7-92D0-4E1D-A82B-399333690725}">
          <x14:formula1>
            <xm:f>DB!$H$12:$H$13</xm:f>
          </x14:formula1>
          <xm:sqref>L22:L27</xm:sqref>
        </x14:dataValidation>
        <x14:dataValidation type="list" allowBlank="1" showInputMessage="1" showErrorMessage="1" xr:uid="{BF35B6A6-4F48-42C6-A5D0-EF399751E819}">
          <x14:formula1>
            <xm:f>DB!$D$12:$D$13</xm:f>
          </x14:formula1>
          <xm:sqref>H22:H27</xm:sqref>
        </x14:dataValidation>
        <x14:dataValidation type="list" allowBlank="1" showInputMessage="1" showErrorMessage="1" xr:uid="{024BE066-5BB5-45C2-AD1B-13E6FABDF2BC}">
          <x14:formula1>
            <xm:f>DB!$J$12:$J$14</xm:f>
          </x14:formula1>
          <xm:sqref>N22:N27</xm:sqref>
        </x14:dataValidation>
        <x14:dataValidation type="list" allowBlank="1" showInputMessage="1" showErrorMessage="1" xr:uid="{83FE9283-4FF5-4E0F-96F8-C69AB0151834}">
          <x14:formula1>
            <xm:f>DB!$G$12:$G$14</xm:f>
          </x14:formula1>
          <xm:sqref>K22:K27</xm:sqref>
        </x14:dataValidation>
        <x14:dataValidation type="list" allowBlank="1" showInputMessage="1" showErrorMessage="1" xr:uid="{278397BB-CB9D-43E1-9FF1-AA74685048F3}">
          <x14:formula1>
            <xm:f>DB!$F$12:$F$13</xm:f>
          </x14:formula1>
          <xm:sqref>J22:J27</xm:sqref>
        </x14:dataValidation>
        <x14:dataValidation type="list" allowBlank="1" showInputMessage="1" showErrorMessage="1" xr:uid="{2D915555-17B5-4B63-A3EE-517A06CF90E1}">
          <x14:formula1>
            <xm:f>DB!$E$12:$E$13</xm:f>
          </x14:formula1>
          <xm:sqref>I22:I27</xm:sqref>
        </x14:dataValidation>
        <x14:dataValidation type="list" allowBlank="1" showInputMessage="1" showErrorMessage="1" xr:uid="{99C7364B-8949-4A13-A482-CA385E9EC4AE}">
          <x14:formula1>
            <xm:f>DB!$L$12:$L$14</xm:f>
          </x14:formula1>
          <xm:sqref>Q22:Q27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8573-4FE5-4D75-8A0E-E18F677F4478}">
  <dimension ref="A1:U159"/>
  <sheetViews>
    <sheetView zoomScale="55" zoomScaleNormal="55" workbookViewId="0">
      <selection activeCell="C8" sqref="C8"/>
    </sheetView>
  </sheetViews>
  <sheetFormatPr baseColWidth="10" defaultRowHeight="18.75" x14ac:dyDescent="0.25"/>
  <cols>
    <col min="1" max="1" width="73.140625" style="280" customWidth="1"/>
    <col min="2" max="2" width="27.28515625" style="280" customWidth="1"/>
    <col min="3" max="3" width="44" style="280" customWidth="1"/>
    <col min="4" max="4" width="39.28515625" style="280" customWidth="1"/>
    <col min="5" max="5" width="22" style="280" customWidth="1"/>
    <col min="6" max="7" width="21.140625" style="280" customWidth="1"/>
    <col min="8" max="8" width="23.28515625" style="281" customWidth="1"/>
    <col min="9" max="10" width="21" style="279" customWidth="1"/>
    <col min="11" max="11" width="45.42578125" style="277" customWidth="1"/>
    <col min="12" max="12" width="16" style="277" customWidth="1"/>
    <col min="13" max="13" width="11.28515625" style="277" customWidth="1"/>
    <col min="14" max="14" width="21.7109375" style="277" customWidth="1"/>
    <col min="15" max="15" width="24.140625" style="280" customWidth="1"/>
    <col min="16" max="16" width="15.140625" style="280" customWidth="1"/>
    <col min="17" max="17" width="18.42578125" style="281" customWidth="1"/>
    <col min="18" max="19" width="27.7109375" style="279" customWidth="1"/>
    <col min="20" max="20" width="33.28515625" style="277" customWidth="1"/>
    <col min="21" max="21" width="32.42578125" style="277" customWidth="1"/>
    <col min="22" max="248" width="11.42578125" style="280"/>
    <col min="249" max="249" width="73.140625" style="280" customWidth="1"/>
    <col min="250" max="250" width="27.28515625" style="280" customWidth="1"/>
    <col min="251" max="251" width="44" style="280" customWidth="1"/>
    <col min="252" max="252" width="39.28515625" style="280" customWidth="1"/>
    <col min="253" max="253" width="22" style="280" customWidth="1"/>
    <col min="254" max="255" width="21.140625" style="280" customWidth="1"/>
    <col min="256" max="256" width="23.28515625" style="280" customWidth="1"/>
    <col min="257" max="258" width="21" style="280" customWidth="1"/>
    <col min="259" max="259" width="45.42578125" style="280" customWidth="1"/>
    <col min="260" max="260" width="16" style="280" customWidth="1"/>
    <col min="261" max="265" width="11.42578125" style="280"/>
    <col min="266" max="266" width="26.85546875" style="280" customWidth="1"/>
    <col min="267" max="267" width="5" style="280" customWidth="1"/>
    <col min="268" max="268" width="11.42578125" style="280"/>
    <col min="269" max="269" width="45.42578125" style="280" customWidth="1"/>
    <col min="270" max="270" width="13.42578125" style="280" customWidth="1"/>
    <col min="271" max="271" width="11.42578125" style="280"/>
    <col min="272" max="272" width="14.140625" style="280" customWidth="1"/>
    <col min="273" max="273" width="13.140625" style="280" customWidth="1"/>
    <col min="274" max="274" width="11.42578125" style="280"/>
    <col min="275" max="275" width="15.85546875" style="280" customWidth="1"/>
    <col min="276" max="276" width="26" style="280" customWidth="1"/>
    <col min="277" max="504" width="11.42578125" style="280"/>
    <col min="505" max="505" width="73.140625" style="280" customWidth="1"/>
    <col min="506" max="506" width="27.28515625" style="280" customWidth="1"/>
    <col min="507" max="507" width="44" style="280" customWidth="1"/>
    <col min="508" max="508" width="39.28515625" style="280" customWidth="1"/>
    <col min="509" max="509" width="22" style="280" customWidth="1"/>
    <col min="510" max="511" width="21.140625" style="280" customWidth="1"/>
    <col min="512" max="512" width="23.28515625" style="280" customWidth="1"/>
    <col min="513" max="514" width="21" style="280" customWidth="1"/>
    <col min="515" max="515" width="45.42578125" style="280" customWidth="1"/>
    <col min="516" max="516" width="16" style="280" customWidth="1"/>
    <col min="517" max="521" width="11.42578125" style="280"/>
    <col min="522" max="522" width="26.85546875" style="280" customWidth="1"/>
    <col min="523" max="523" width="5" style="280" customWidth="1"/>
    <col min="524" max="524" width="11.42578125" style="280"/>
    <col min="525" max="525" width="45.42578125" style="280" customWidth="1"/>
    <col min="526" max="526" width="13.42578125" style="280" customWidth="1"/>
    <col min="527" max="527" width="11.42578125" style="280"/>
    <col min="528" max="528" width="14.140625" style="280" customWidth="1"/>
    <col min="529" max="529" width="13.140625" style="280" customWidth="1"/>
    <col min="530" max="530" width="11.42578125" style="280"/>
    <col min="531" max="531" width="15.85546875" style="280" customWidth="1"/>
    <col min="532" max="532" width="26" style="280" customWidth="1"/>
    <col min="533" max="760" width="11.42578125" style="280"/>
    <col min="761" max="761" width="73.140625" style="280" customWidth="1"/>
    <col min="762" max="762" width="27.28515625" style="280" customWidth="1"/>
    <col min="763" max="763" width="44" style="280" customWidth="1"/>
    <col min="764" max="764" width="39.28515625" style="280" customWidth="1"/>
    <col min="765" max="765" width="22" style="280" customWidth="1"/>
    <col min="766" max="767" width="21.140625" style="280" customWidth="1"/>
    <col min="768" max="768" width="23.28515625" style="280" customWidth="1"/>
    <col min="769" max="770" width="21" style="280" customWidth="1"/>
    <col min="771" max="771" width="45.42578125" style="280" customWidth="1"/>
    <col min="772" max="772" width="16" style="280" customWidth="1"/>
    <col min="773" max="777" width="11.42578125" style="280"/>
    <col min="778" max="778" width="26.85546875" style="280" customWidth="1"/>
    <col min="779" max="779" width="5" style="280" customWidth="1"/>
    <col min="780" max="780" width="11.42578125" style="280"/>
    <col min="781" max="781" width="45.42578125" style="280" customWidth="1"/>
    <col min="782" max="782" width="13.42578125" style="280" customWidth="1"/>
    <col min="783" max="783" width="11.42578125" style="280"/>
    <col min="784" max="784" width="14.140625" style="280" customWidth="1"/>
    <col min="785" max="785" width="13.140625" style="280" customWidth="1"/>
    <col min="786" max="786" width="11.42578125" style="280"/>
    <col min="787" max="787" width="15.85546875" style="280" customWidth="1"/>
    <col min="788" max="788" width="26" style="280" customWidth="1"/>
    <col min="789" max="1016" width="11.42578125" style="280"/>
    <col min="1017" max="1017" width="73.140625" style="280" customWidth="1"/>
    <col min="1018" max="1018" width="27.28515625" style="280" customWidth="1"/>
    <col min="1019" max="1019" width="44" style="280" customWidth="1"/>
    <col min="1020" max="1020" width="39.28515625" style="280" customWidth="1"/>
    <col min="1021" max="1021" width="22" style="280" customWidth="1"/>
    <col min="1022" max="1023" width="21.140625" style="280" customWidth="1"/>
    <col min="1024" max="1024" width="23.28515625" style="280" customWidth="1"/>
    <col min="1025" max="1026" width="21" style="280" customWidth="1"/>
    <col min="1027" max="1027" width="45.42578125" style="280" customWidth="1"/>
    <col min="1028" max="1028" width="16" style="280" customWidth="1"/>
    <col min="1029" max="1033" width="11.42578125" style="280"/>
    <col min="1034" max="1034" width="26.85546875" style="280" customWidth="1"/>
    <col min="1035" max="1035" width="5" style="280" customWidth="1"/>
    <col min="1036" max="1036" width="11.42578125" style="280"/>
    <col min="1037" max="1037" width="45.42578125" style="280" customWidth="1"/>
    <col min="1038" max="1038" width="13.42578125" style="280" customWidth="1"/>
    <col min="1039" max="1039" width="11.42578125" style="280"/>
    <col min="1040" max="1040" width="14.140625" style="280" customWidth="1"/>
    <col min="1041" max="1041" width="13.140625" style="280" customWidth="1"/>
    <col min="1042" max="1042" width="11.42578125" style="280"/>
    <col min="1043" max="1043" width="15.85546875" style="280" customWidth="1"/>
    <col min="1044" max="1044" width="26" style="280" customWidth="1"/>
    <col min="1045" max="1272" width="11.42578125" style="280"/>
    <col min="1273" max="1273" width="73.140625" style="280" customWidth="1"/>
    <col min="1274" max="1274" width="27.28515625" style="280" customWidth="1"/>
    <col min="1275" max="1275" width="44" style="280" customWidth="1"/>
    <col min="1276" max="1276" width="39.28515625" style="280" customWidth="1"/>
    <col min="1277" max="1277" width="22" style="280" customWidth="1"/>
    <col min="1278" max="1279" width="21.140625" style="280" customWidth="1"/>
    <col min="1280" max="1280" width="23.28515625" style="280" customWidth="1"/>
    <col min="1281" max="1282" width="21" style="280" customWidth="1"/>
    <col min="1283" max="1283" width="45.42578125" style="280" customWidth="1"/>
    <col min="1284" max="1284" width="16" style="280" customWidth="1"/>
    <col min="1285" max="1289" width="11.42578125" style="280"/>
    <col min="1290" max="1290" width="26.85546875" style="280" customWidth="1"/>
    <col min="1291" max="1291" width="5" style="280" customWidth="1"/>
    <col min="1292" max="1292" width="11.42578125" style="280"/>
    <col min="1293" max="1293" width="45.42578125" style="280" customWidth="1"/>
    <col min="1294" max="1294" width="13.42578125" style="280" customWidth="1"/>
    <col min="1295" max="1295" width="11.42578125" style="280"/>
    <col min="1296" max="1296" width="14.140625" style="280" customWidth="1"/>
    <col min="1297" max="1297" width="13.140625" style="280" customWidth="1"/>
    <col min="1298" max="1298" width="11.42578125" style="280"/>
    <col min="1299" max="1299" width="15.85546875" style="280" customWidth="1"/>
    <col min="1300" max="1300" width="26" style="280" customWidth="1"/>
    <col min="1301" max="1528" width="11.42578125" style="280"/>
    <col min="1529" max="1529" width="73.140625" style="280" customWidth="1"/>
    <col min="1530" max="1530" width="27.28515625" style="280" customWidth="1"/>
    <col min="1531" max="1531" width="44" style="280" customWidth="1"/>
    <col min="1532" max="1532" width="39.28515625" style="280" customWidth="1"/>
    <col min="1533" max="1533" width="22" style="280" customWidth="1"/>
    <col min="1534" max="1535" width="21.140625" style="280" customWidth="1"/>
    <col min="1536" max="1536" width="23.28515625" style="280" customWidth="1"/>
    <col min="1537" max="1538" width="21" style="280" customWidth="1"/>
    <col min="1539" max="1539" width="45.42578125" style="280" customWidth="1"/>
    <col min="1540" max="1540" width="16" style="280" customWidth="1"/>
    <col min="1541" max="1545" width="11.42578125" style="280"/>
    <col min="1546" max="1546" width="26.85546875" style="280" customWidth="1"/>
    <col min="1547" max="1547" width="5" style="280" customWidth="1"/>
    <col min="1548" max="1548" width="11.42578125" style="280"/>
    <col min="1549" max="1549" width="45.42578125" style="280" customWidth="1"/>
    <col min="1550" max="1550" width="13.42578125" style="280" customWidth="1"/>
    <col min="1551" max="1551" width="11.42578125" style="280"/>
    <col min="1552" max="1552" width="14.140625" style="280" customWidth="1"/>
    <col min="1553" max="1553" width="13.140625" style="280" customWidth="1"/>
    <col min="1554" max="1554" width="11.42578125" style="280"/>
    <col min="1555" max="1555" width="15.85546875" style="280" customWidth="1"/>
    <col min="1556" max="1556" width="26" style="280" customWidth="1"/>
    <col min="1557" max="1784" width="11.42578125" style="280"/>
    <col min="1785" max="1785" width="73.140625" style="280" customWidth="1"/>
    <col min="1786" max="1786" width="27.28515625" style="280" customWidth="1"/>
    <col min="1787" max="1787" width="44" style="280" customWidth="1"/>
    <col min="1788" max="1788" width="39.28515625" style="280" customWidth="1"/>
    <col min="1789" max="1789" width="22" style="280" customWidth="1"/>
    <col min="1790" max="1791" width="21.140625" style="280" customWidth="1"/>
    <col min="1792" max="1792" width="23.28515625" style="280" customWidth="1"/>
    <col min="1793" max="1794" width="21" style="280" customWidth="1"/>
    <col min="1795" max="1795" width="45.42578125" style="280" customWidth="1"/>
    <col min="1796" max="1796" width="16" style="280" customWidth="1"/>
    <col min="1797" max="1801" width="11.42578125" style="280"/>
    <col min="1802" max="1802" width="26.85546875" style="280" customWidth="1"/>
    <col min="1803" max="1803" width="5" style="280" customWidth="1"/>
    <col min="1804" max="1804" width="11.42578125" style="280"/>
    <col min="1805" max="1805" width="45.42578125" style="280" customWidth="1"/>
    <col min="1806" max="1806" width="13.42578125" style="280" customWidth="1"/>
    <col min="1807" max="1807" width="11.42578125" style="280"/>
    <col min="1808" max="1808" width="14.140625" style="280" customWidth="1"/>
    <col min="1809" max="1809" width="13.140625" style="280" customWidth="1"/>
    <col min="1810" max="1810" width="11.42578125" style="280"/>
    <col min="1811" max="1811" width="15.85546875" style="280" customWidth="1"/>
    <col min="1812" max="1812" width="26" style="280" customWidth="1"/>
    <col min="1813" max="2040" width="11.42578125" style="280"/>
    <col min="2041" max="2041" width="73.140625" style="280" customWidth="1"/>
    <col min="2042" max="2042" width="27.28515625" style="280" customWidth="1"/>
    <col min="2043" max="2043" width="44" style="280" customWidth="1"/>
    <col min="2044" max="2044" width="39.28515625" style="280" customWidth="1"/>
    <col min="2045" max="2045" width="22" style="280" customWidth="1"/>
    <col min="2046" max="2047" width="21.140625" style="280" customWidth="1"/>
    <col min="2048" max="2048" width="23.28515625" style="280" customWidth="1"/>
    <col min="2049" max="2050" width="21" style="280" customWidth="1"/>
    <col min="2051" max="2051" width="45.42578125" style="280" customWidth="1"/>
    <col min="2052" max="2052" width="16" style="280" customWidth="1"/>
    <col min="2053" max="2057" width="11.42578125" style="280"/>
    <col min="2058" max="2058" width="26.85546875" style="280" customWidth="1"/>
    <col min="2059" max="2059" width="5" style="280" customWidth="1"/>
    <col min="2060" max="2060" width="11.42578125" style="280"/>
    <col min="2061" max="2061" width="45.42578125" style="280" customWidth="1"/>
    <col min="2062" max="2062" width="13.42578125" style="280" customWidth="1"/>
    <col min="2063" max="2063" width="11.42578125" style="280"/>
    <col min="2064" max="2064" width="14.140625" style="280" customWidth="1"/>
    <col min="2065" max="2065" width="13.140625" style="280" customWidth="1"/>
    <col min="2066" max="2066" width="11.42578125" style="280"/>
    <col min="2067" max="2067" width="15.85546875" style="280" customWidth="1"/>
    <col min="2068" max="2068" width="26" style="280" customWidth="1"/>
    <col min="2069" max="2296" width="11.42578125" style="280"/>
    <col min="2297" max="2297" width="73.140625" style="280" customWidth="1"/>
    <col min="2298" max="2298" width="27.28515625" style="280" customWidth="1"/>
    <col min="2299" max="2299" width="44" style="280" customWidth="1"/>
    <col min="2300" max="2300" width="39.28515625" style="280" customWidth="1"/>
    <col min="2301" max="2301" width="22" style="280" customWidth="1"/>
    <col min="2302" max="2303" width="21.140625" style="280" customWidth="1"/>
    <col min="2304" max="2304" width="23.28515625" style="280" customWidth="1"/>
    <col min="2305" max="2306" width="21" style="280" customWidth="1"/>
    <col min="2307" max="2307" width="45.42578125" style="280" customWidth="1"/>
    <col min="2308" max="2308" width="16" style="280" customWidth="1"/>
    <col min="2309" max="2313" width="11.42578125" style="280"/>
    <col min="2314" max="2314" width="26.85546875" style="280" customWidth="1"/>
    <col min="2315" max="2315" width="5" style="280" customWidth="1"/>
    <col min="2316" max="2316" width="11.42578125" style="280"/>
    <col min="2317" max="2317" width="45.42578125" style="280" customWidth="1"/>
    <col min="2318" max="2318" width="13.42578125" style="280" customWidth="1"/>
    <col min="2319" max="2319" width="11.42578125" style="280"/>
    <col min="2320" max="2320" width="14.140625" style="280" customWidth="1"/>
    <col min="2321" max="2321" width="13.140625" style="280" customWidth="1"/>
    <col min="2322" max="2322" width="11.42578125" style="280"/>
    <col min="2323" max="2323" width="15.85546875" style="280" customWidth="1"/>
    <col min="2324" max="2324" width="26" style="280" customWidth="1"/>
    <col min="2325" max="2552" width="11.42578125" style="280"/>
    <col min="2553" max="2553" width="73.140625" style="280" customWidth="1"/>
    <col min="2554" max="2554" width="27.28515625" style="280" customWidth="1"/>
    <col min="2555" max="2555" width="44" style="280" customWidth="1"/>
    <col min="2556" max="2556" width="39.28515625" style="280" customWidth="1"/>
    <col min="2557" max="2557" width="22" style="280" customWidth="1"/>
    <col min="2558" max="2559" width="21.140625" style="280" customWidth="1"/>
    <col min="2560" max="2560" width="23.28515625" style="280" customWidth="1"/>
    <col min="2561" max="2562" width="21" style="280" customWidth="1"/>
    <col min="2563" max="2563" width="45.42578125" style="280" customWidth="1"/>
    <col min="2564" max="2564" width="16" style="280" customWidth="1"/>
    <col min="2565" max="2569" width="11.42578125" style="280"/>
    <col min="2570" max="2570" width="26.85546875" style="280" customWidth="1"/>
    <col min="2571" max="2571" width="5" style="280" customWidth="1"/>
    <col min="2572" max="2572" width="11.42578125" style="280"/>
    <col min="2573" max="2573" width="45.42578125" style="280" customWidth="1"/>
    <col min="2574" max="2574" width="13.42578125" style="280" customWidth="1"/>
    <col min="2575" max="2575" width="11.42578125" style="280"/>
    <col min="2576" max="2576" width="14.140625" style="280" customWidth="1"/>
    <col min="2577" max="2577" width="13.140625" style="280" customWidth="1"/>
    <col min="2578" max="2578" width="11.42578125" style="280"/>
    <col min="2579" max="2579" width="15.85546875" style="280" customWidth="1"/>
    <col min="2580" max="2580" width="26" style="280" customWidth="1"/>
    <col min="2581" max="2808" width="11.42578125" style="280"/>
    <col min="2809" max="2809" width="73.140625" style="280" customWidth="1"/>
    <col min="2810" max="2810" width="27.28515625" style="280" customWidth="1"/>
    <col min="2811" max="2811" width="44" style="280" customWidth="1"/>
    <col min="2812" max="2812" width="39.28515625" style="280" customWidth="1"/>
    <col min="2813" max="2813" width="22" style="280" customWidth="1"/>
    <col min="2814" max="2815" width="21.140625" style="280" customWidth="1"/>
    <col min="2816" max="2816" width="23.28515625" style="280" customWidth="1"/>
    <col min="2817" max="2818" width="21" style="280" customWidth="1"/>
    <col min="2819" max="2819" width="45.42578125" style="280" customWidth="1"/>
    <col min="2820" max="2820" width="16" style="280" customWidth="1"/>
    <col min="2821" max="2825" width="11.42578125" style="280"/>
    <col min="2826" max="2826" width="26.85546875" style="280" customWidth="1"/>
    <col min="2827" max="2827" width="5" style="280" customWidth="1"/>
    <col min="2828" max="2828" width="11.42578125" style="280"/>
    <col min="2829" max="2829" width="45.42578125" style="280" customWidth="1"/>
    <col min="2830" max="2830" width="13.42578125" style="280" customWidth="1"/>
    <col min="2831" max="2831" width="11.42578125" style="280"/>
    <col min="2832" max="2832" width="14.140625" style="280" customWidth="1"/>
    <col min="2833" max="2833" width="13.140625" style="280" customWidth="1"/>
    <col min="2834" max="2834" width="11.42578125" style="280"/>
    <col min="2835" max="2835" width="15.85546875" style="280" customWidth="1"/>
    <col min="2836" max="2836" width="26" style="280" customWidth="1"/>
    <col min="2837" max="3064" width="11.42578125" style="280"/>
    <col min="3065" max="3065" width="73.140625" style="280" customWidth="1"/>
    <col min="3066" max="3066" width="27.28515625" style="280" customWidth="1"/>
    <col min="3067" max="3067" width="44" style="280" customWidth="1"/>
    <col min="3068" max="3068" width="39.28515625" style="280" customWidth="1"/>
    <col min="3069" max="3069" width="22" style="280" customWidth="1"/>
    <col min="3070" max="3071" width="21.140625" style="280" customWidth="1"/>
    <col min="3072" max="3072" width="23.28515625" style="280" customWidth="1"/>
    <col min="3073" max="3074" width="21" style="280" customWidth="1"/>
    <col min="3075" max="3075" width="45.42578125" style="280" customWidth="1"/>
    <col min="3076" max="3076" width="16" style="280" customWidth="1"/>
    <col min="3077" max="3081" width="11.42578125" style="280"/>
    <col min="3082" max="3082" width="26.85546875" style="280" customWidth="1"/>
    <col min="3083" max="3083" width="5" style="280" customWidth="1"/>
    <col min="3084" max="3084" width="11.42578125" style="280"/>
    <col min="3085" max="3085" width="45.42578125" style="280" customWidth="1"/>
    <col min="3086" max="3086" width="13.42578125" style="280" customWidth="1"/>
    <col min="3087" max="3087" width="11.42578125" style="280"/>
    <col min="3088" max="3088" width="14.140625" style="280" customWidth="1"/>
    <col min="3089" max="3089" width="13.140625" style="280" customWidth="1"/>
    <col min="3090" max="3090" width="11.42578125" style="280"/>
    <col min="3091" max="3091" width="15.85546875" style="280" customWidth="1"/>
    <col min="3092" max="3092" width="26" style="280" customWidth="1"/>
    <col min="3093" max="3320" width="11.42578125" style="280"/>
    <col min="3321" max="3321" width="73.140625" style="280" customWidth="1"/>
    <col min="3322" max="3322" width="27.28515625" style="280" customWidth="1"/>
    <col min="3323" max="3323" width="44" style="280" customWidth="1"/>
    <col min="3324" max="3324" width="39.28515625" style="280" customWidth="1"/>
    <col min="3325" max="3325" width="22" style="280" customWidth="1"/>
    <col min="3326" max="3327" width="21.140625" style="280" customWidth="1"/>
    <col min="3328" max="3328" width="23.28515625" style="280" customWidth="1"/>
    <col min="3329" max="3330" width="21" style="280" customWidth="1"/>
    <col min="3331" max="3331" width="45.42578125" style="280" customWidth="1"/>
    <col min="3332" max="3332" width="16" style="280" customWidth="1"/>
    <col min="3333" max="3337" width="11.42578125" style="280"/>
    <col min="3338" max="3338" width="26.85546875" style="280" customWidth="1"/>
    <col min="3339" max="3339" width="5" style="280" customWidth="1"/>
    <col min="3340" max="3340" width="11.42578125" style="280"/>
    <col min="3341" max="3341" width="45.42578125" style="280" customWidth="1"/>
    <col min="3342" max="3342" width="13.42578125" style="280" customWidth="1"/>
    <col min="3343" max="3343" width="11.42578125" style="280"/>
    <col min="3344" max="3344" width="14.140625" style="280" customWidth="1"/>
    <col min="3345" max="3345" width="13.140625" style="280" customWidth="1"/>
    <col min="3346" max="3346" width="11.42578125" style="280"/>
    <col min="3347" max="3347" width="15.85546875" style="280" customWidth="1"/>
    <col min="3348" max="3348" width="26" style="280" customWidth="1"/>
    <col min="3349" max="3576" width="11.42578125" style="280"/>
    <col min="3577" max="3577" width="73.140625" style="280" customWidth="1"/>
    <col min="3578" max="3578" width="27.28515625" style="280" customWidth="1"/>
    <col min="3579" max="3579" width="44" style="280" customWidth="1"/>
    <col min="3580" max="3580" width="39.28515625" style="280" customWidth="1"/>
    <col min="3581" max="3581" width="22" style="280" customWidth="1"/>
    <col min="3582" max="3583" width="21.140625" style="280" customWidth="1"/>
    <col min="3584" max="3584" width="23.28515625" style="280" customWidth="1"/>
    <col min="3585" max="3586" width="21" style="280" customWidth="1"/>
    <col min="3587" max="3587" width="45.42578125" style="280" customWidth="1"/>
    <col min="3588" max="3588" width="16" style="280" customWidth="1"/>
    <col min="3589" max="3593" width="11.42578125" style="280"/>
    <col min="3594" max="3594" width="26.85546875" style="280" customWidth="1"/>
    <col min="3595" max="3595" width="5" style="280" customWidth="1"/>
    <col min="3596" max="3596" width="11.42578125" style="280"/>
    <col min="3597" max="3597" width="45.42578125" style="280" customWidth="1"/>
    <col min="3598" max="3598" width="13.42578125" style="280" customWidth="1"/>
    <col min="3599" max="3599" width="11.42578125" style="280"/>
    <col min="3600" max="3600" width="14.140625" style="280" customWidth="1"/>
    <col min="3601" max="3601" width="13.140625" style="280" customWidth="1"/>
    <col min="3602" max="3602" width="11.42578125" style="280"/>
    <col min="3603" max="3603" width="15.85546875" style="280" customWidth="1"/>
    <col min="3604" max="3604" width="26" style="280" customWidth="1"/>
    <col min="3605" max="3832" width="11.42578125" style="280"/>
    <col min="3833" max="3833" width="73.140625" style="280" customWidth="1"/>
    <col min="3834" max="3834" width="27.28515625" style="280" customWidth="1"/>
    <col min="3835" max="3835" width="44" style="280" customWidth="1"/>
    <col min="3836" max="3836" width="39.28515625" style="280" customWidth="1"/>
    <col min="3837" max="3837" width="22" style="280" customWidth="1"/>
    <col min="3838" max="3839" width="21.140625" style="280" customWidth="1"/>
    <col min="3840" max="3840" width="23.28515625" style="280" customWidth="1"/>
    <col min="3841" max="3842" width="21" style="280" customWidth="1"/>
    <col min="3843" max="3843" width="45.42578125" style="280" customWidth="1"/>
    <col min="3844" max="3844" width="16" style="280" customWidth="1"/>
    <col min="3845" max="3849" width="11.42578125" style="280"/>
    <col min="3850" max="3850" width="26.85546875" style="280" customWidth="1"/>
    <col min="3851" max="3851" width="5" style="280" customWidth="1"/>
    <col min="3852" max="3852" width="11.42578125" style="280"/>
    <col min="3853" max="3853" width="45.42578125" style="280" customWidth="1"/>
    <col min="3854" max="3854" width="13.42578125" style="280" customWidth="1"/>
    <col min="3855" max="3855" width="11.42578125" style="280"/>
    <col min="3856" max="3856" width="14.140625" style="280" customWidth="1"/>
    <col min="3857" max="3857" width="13.140625" style="280" customWidth="1"/>
    <col min="3858" max="3858" width="11.42578125" style="280"/>
    <col min="3859" max="3859" width="15.85546875" style="280" customWidth="1"/>
    <col min="3860" max="3860" width="26" style="280" customWidth="1"/>
    <col min="3861" max="4088" width="11.42578125" style="280"/>
    <col min="4089" max="4089" width="73.140625" style="280" customWidth="1"/>
    <col min="4090" max="4090" width="27.28515625" style="280" customWidth="1"/>
    <col min="4091" max="4091" width="44" style="280" customWidth="1"/>
    <col min="4092" max="4092" width="39.28515625" style="280" customWidth="1"/>
    <col min="4093" max="4093" width="22" style="280" customWidth="1"/>
    <col min="4094" max="4095" width="21.140625" style="280" customWidth="1"/>
    <col min="4096" max="4096" width="23.28515625" style="280" customWidth="1"/>
    <col min="4097" max="4098" width="21" style="280" customWidth="1"/>
    <col min="4099" max="4099" width="45.42578125" style="280" customWidth="1"/>
    <col min="4100" max="4100" width="16" style="280" customWidth="1"/>
    <col min="4101" max="4105" width="11.42578125" style="280"/>
    <col min="4106" max="4106" width="26.85546875" style="280" customWidth="1"/>
    <col min="4107" max="4107" width="5" style="280" customWidth="1"/>
    <col min="4108" max="4108" width="11.42578125" style="280"/>
    <col min="4109" max="4109" width="45.42578125" style="280" customWidth="1"/>
    <col min="4110" max="4110" width="13.42578125" style="280" customWidth="1"/>
    <col min="4111" max="4111" width="11.42578125" style="280"/>
    <col min="4112" max="4112" width="14.140625" style="280" customWidth="1"/>
    <col min="4113" max="4113" width="13.140625" style="280" customWidth="1"/>
    <col min="4114" max="4114" width="11.42578125" style="280"/>
    <col min="4115" max="4115" width="15.85546875" style="280" customWidth="1"/>
    <col min="4116" max="4116" width="26" style="280" customWidth="1"/>
    <col min="4117" max="4344" width="11.42578125" style="280"/>
    <col min="4345" max="4345" width="73.140625" style="280" customWidth="1"/>
    <col min="4346" max="4346" width="27.28515625" style="280" customWidth="1"/>
    <col min="4347" max="4347" width="44" style="280" customWidth="1"/>
    <col min="4348" max="4348" width="39.28515625" style="280" customWidth="1"/>
    <col min="4349" max="4349" width="22" style="280" customWidth="1"/>
    <col min="4350" max="4351" width="21.140625" style="280" customWidth="1"/>
    <col min="4352" max="4352" width="23.28515625" style="280" customWidth="1"/>
    <col min="4353" max="4354" width="21" style="280" customWidth="1"/>
    <col min="4355" max="4355" width="45.42578125" style="280" customWidth="1"/>
    <col min="4356" max="4356" width="16" style="280" customWidth="1"/>
    <col min="4357" max="4361" width="11.42578125" style="280"/>
    <col min="4362" max="4362" width="26.85546875" style="280" customWidth="1"/>
    <col min="4363" max="4363" width="5" style="280" customWidth="1"/>
    <col min="4364" max="4364" width="11.42578125" style="280"/>
    <col min="4365" max="4365" width="45.42578125" style="280" customWidth="1"/>
    <col min="4366" max="4366" width="13.42578125" style="280" customWidth="1"/>
    <col min="4367" max="4367" width="11.42578125" style="280"/>
    <col min="4368" max="4368" width="14.140625" style="280" customWidth="1"/>
    <col min="4369" max="4369" width="13.140625" style="280" customWidth="1"/>
    <col min="4370" max="4370" width="11.42578125" style="280"/>
    <col min="4371" max="4371" width="15.85546875" style="280" customWidth="1"/>
    <col min="4372" max="4372" width="26" style="280" customWidth="1"/>
    <col min="4373" max="4600" width="11.42578125" style="280"/>
    <col min="4601" max="4601" width="73.140625" style="280" customWidth="1"/>
    <col min="4602" max="4602" width="27.28515625" style="280" customWidth="1"/>
    <col min="4603" max="4603" width="44" style="280" customWidth="1"/>
    <col min="4604" max="4604" width="39.28515625" style="280" customWidth="1"/>
    <col min="4605" max="4605" width="22" style="280" customWidth="1"/>
    <col min="4606" max="4607" width="21.140625" style="280" customWidth="1"/>
    <col min="4608" max="4608" width="23.28515625" style="280" customWidth="1"/>
    <col min="4609" max="4610" width="21" style="280" customWidth="1"/>
    <col min="4611" max="4611" width="45.42578125" style="280" customWidth="1"/>
    <col min="4612" max="4612" width="16" style="280" customWidth="1"/>
    <col min="4613" max="4617" width="11.42578125" style="280"/>
    <col min="4618" max="4618" width="26.85546875" style="280" customWidth="1"/>
    <col min="4619" max="4619" width="5" style="280" customWidth="1"/>
    <col min="4620" max="4620" width="11.42578125" style="280"/>
    <col min="4621" max="4621" width="45.42578125" style="280" customWidth="1"/>
    <col min="4622" max="4622" width="13.42578125" style="280" customWidth="1"/>
    <col min="4623" max="4623" width="11.42578125" style="280"/>
    <col min="4624" max="4624" width="14.140625" style="280" customWidth="1"/>
    <col min="4625" max="4625" width="13.140625" style="280" customWidth="1"/>
    <col min="4626" max="4626" width="11.42578125" style="280"/>
    <col min="4627" max="4627" width="15.85546875" style="280" customWidth="1"/>
    <col min="4628" max="4628" width="26" style="280" customWidth="1"/>
    <col min="4629" max="4856" width="11.42578125" style="280"/>
    <col min="4857" max="4857" width="73.140625" style="280" customWidth="1"/>
    <col min="4858" max="4858" width="27.28515625" style="280" customWidth="1"/>
    <col min="4859" max="4859" width="44" style="280" customWidth="1"/>
    <col min="4860" max="4860" width="39.28515625" style="280" customWidth="1"/>
    <col min="4861" max="4861" width="22" style="280" customWidth="1"/>
    <col min="4862" max="4863" width="21.140625" style="280" customWidth="1"/>
    <col min="4864" max="4864" width="23.28515625" style="280" customWidth="1"/>
    <col min="4865" max="4866" width="21" style="280" customWidth="1"/>
    <col min="4867" max="4867" width="45.42578125" style="280" customWidth="1"/>
    <col min="4868" max="4868" width="16" style="280" customWidth="1"/>
    <col min="4869" max="4873" width="11.42578125" style="280"/>
    <col min="4874" max="4874" width="26.85546875" style="280" customWidth="1"/>
    <col min="4875" max="4875" width="5" style="280" customWidth="1"/>
    <col min="4876" max="4876" width="11.42578125" style="280"/>
    <col min="4877" max="4877" width="45.42578125" style="280" customWidth="1"/>
    <col min="4878" max="4878" width="13.42578125" style="280" customWidth="1"/>
    <col min="4879" max="4879" width="11.42578125" style="280"/>
    <col min="4880" max="4880" width="14.140625" style="280" customWidth="1"/>
    <col min="4881" max="4881" width="13.140625" style="280" customWidth="1"/>
    <col min="4882" max="4882" width="11.42578125" style="280"/>
    <col min="4883" max="4883" width="15.85546875" style="280" customWidth="1"/>
    <col min="4884" max="4884" width="26" style="280" customWidth="1"/>
    <col min="4885" max="5112" width="11.42578125" style="280"/>
    <col min="5113" max="5113" width="73.140625" style="280" customWidth="1"/>
    <col min="5114" max="5114" width="27.28515625" style="280" customWidth="1"/>
    <col min="5115" max="5115" width="44" style="280" customWidth="1"/>
    <col min="5116" max="5116" width="39.28515625" style="280" customWidth="1"/>
    <col min="5117" max="5117" width="22" style="280" customWidth="1"/>
    <col min="5118" max="5119" width="21.140625" style="280" customWidth="1"/>
    <col min="5120" max="5120" width="23.28515625" style="280" customWidth="1"/>
    <col min="5121" max="5122" width="21" style="280" customWidth="1"/>
    <col min="5123" max="5123" width="45.42578125" style="280" customWidth="1"/>
    <col min="5124" max="5124" width="16" style="280" customWidth="1"/>
    <col min="5125" max="5129" width="11.42578125" style="280"/>
    <col min="5130" max="5130" width="26.85546875" style="280" customWidth="1"/>
    <col min="5131" max="5131" width="5" style="280" customWidth="1"/>
    <col min="5132" max="5132" width="11.42578125" style="280"/>
    <col min="5133" max="5133" width="45.42578125" style="280" customWidth="1"/>
    <col min="5134" max="5134" width="13.42578125" style="280" customWidth="1"/>
    <col min="5135" max="5135" width="11.42578125" style="280"/>
    <col min="5136" max="5136" width="14.140625" style="280" customWidth="1"/>
    <col min="5137" max="5137" width="13.140625" style="280" customWidth="1"/>
    <col min="5138" max="5138" width="11.42578125" style="280"/>
    <col min="5139" max="5139" width="15.85546875" style="280" customWidth="1"/>
    <col min="5140" max="5140" width="26" style="280" customWidth="1"/>
    <col min="5141" max="5368" width="11.42578125" style="280"/>
    <col min="5369" max="5369" width="73.140625" style="280" customWidth="1"/>
    <col min="5370" max="5370" width="27.28515625" style="280" customWidth="1"/>
    <col min="5371" max="5371" width="44" style="280" customWidth="1"/>
    <col min="5372" max="5372" width="39.28515625" style="280" customWidth="1"/>
    <col min="5373" max="5373" width="22" style="280" customWidth="1"/>
    <col min="5374" max="5375" width="21.140625" style="280" customWidth="1"/>
    <col min="5376" max="5376" width="23.28515625" style="280" customWidth="1"/>
    <col min="5377" max="5378" width="21" style="280" customWidth="1"/>
    <col min="5379" max="5379" width="45.42578125" style="280" customWidth="1"/>
    <col min="5380" max="5380" width="16" style="280" customWidth="1"/>
    <col min="5381" max="5385" width="11.42578125" style="280"/>
    <col min="5386" max="5386" width="26.85546875" style="280" customWidth="1"/>
    <col min="5387" max="5387" width="5" style="280" customWidth="1"/>
    <col min="5388" max="5388" width="11.42578125" style="280"/>
    <col min="5389" max="5389" width="45.42578125" style="280" customWidth="1"/>
    <col min="5390" max="5390" width="13.42578125" style="280" customWidth="1"/>
    <col min="5391" max="5391" width="11.42578125" style="280"/>
    <col min="5392" max="5392" width="14.140625" style="280" customWidth="1"/>
    <col min="5393" max="5393" width="13.140625" style="280" customWidth="1"/>
    <col min="5394" max="5394" width="11.42578125" style="280"/>
    <col min="5395" max="5395" width="15.85546875" style="280" customWidth="1"/>
    <col min="5396" max="5396" width="26" style="280" customWidth="1"/>
    <col min="5397" max="5624" width="11.42578125" style="280"/>
    <col min="5625" max="5625" width="73.140625" style="280" customWidth="1"/>
    <col min="5626" max="5626" width="27.28515625" style="280" customWidth="1"/>
    <col min="5627" max="5627" width="44" style="280" customWidth="1"/>
    <col min="5628" max="5628" width="39.28515625" style="280" customWidth="1"/>
    <col min="5629" max="5629" width="22" style="280" customWidth="1"/>
    <col min="5630" max="5631" width="21.140625" style="280" customWidth="1"/>
    <col min="5632" max="5632" width="23.28515625" style="280" customWidth="1"/>
    <col min="5633" max="5634" width="21" style="280" customWidth="1"/>
    <col min="5635" max="5635" width="45.42578125" style="280" customWidth="1"/>
    <col min="5636" max="5636" width="16" style="280" customWidth="1"/>
    <col min="5637" max="5641" width="11.42578125" style="280"/>
    <col min="5642" max="5642" width="26.85546875" style="280" customWidth="1"/>
    <col min="5643" max="5643" width="5" style="280" customWidth="1"/>
    <col min="5644" max="5644" width="11.42578125" style="280"/>
    <col min="5645" max="5645" width="45.42578125" style="280" customWidth="1"/>
    <col min="5646" max="5646" width="13.42578125" style="280" customWidth="1"/>
    <col min="5647" max="5647" width="11.42578125" style="280"/>
    <col min="5648" max="5648" width="14.140625" style="280" customWidth="1"/>
    <col min="5649" max="5649" width="13.140625" style="280" customWidth="1"/>
    <col min="5650" max="5650" width="11.42578125" style="280"/>
    <col min="5651" max="5651" width="15.85546875" style="280" customWidth="1"/>
    <col min="5652" max="5652" width="26" style="280" customWidth="1"/>
    <col min="5653" max="5880" width="11.42578125" style="280"/>
    <col min="5881" max="5881" width="73.140625" style="280" customWidth="1"/>
    <col min="5882" max="5882" width="27.28515625" style="280" customWidth="1"/>
    <col min="5883" max="5883" width="44" style="280" customWidth="1"/>
    <col min="5884" max="5884" width="39.28515625" style="280" customWidth="1"/>
    <col min="5885" max="5885" width="22" style="280" customWidth="1"/>
    <col min="5886" max="5887" width="21.140625" style="280" customWidth="1"/>
    <col min="5888" max="5888" width="23.28515625" style="280" customWidth="1"/>
    <col min="5889" max="5890" width="21" style="280" customWidth="1"/>
    <col min="5891" max="5891" width="45.42578125" style="280" customWidth="1"/>
    <col min="5892" max="5892" width="16" style="280" customWidth="1"/>
    <col min="5893" max="5897" width="11.42578125" style="280"/>
    <col min="5898" max="5898" width="26.85546875" style="280" customWidth="1"/>
    <col min="5899" max="5899" width="5" style="280" customWidth="1"/>
    <col min="5900" max="5900" width="11.42578125" style="280"/>
    <col min="5901" max="5901" width="45.42578125" style="280" customWidth="1"/>
    <col min="5902" max="5902" width="13.42578125" style="280" customWidth="1"/>
    <col min="5903" max="5903" width="11.42578125" style="280"/>
    <col min="5904" max="5904" width="14.140625" style="280" customWidth="1"/>
    <col min="5905" max="5905" width="13.140625" style="280" customWidth="1"/>
    <col min="5906" max="5906" width="11.42578125" style="280"/>
    <col min="5907" max="5907" width="15.85546875" style="280" customWidth="1"/>
    <col min="5908" max="5908" width="26" style="280" customWidth="1"/>
    <col min="5909" max="6136" width="11.42578125" style="280"/>
    <col min="6137" max="6137" width="73.140625" style="280" customWidth="1"/>
    <col min="6138" max="6138" width="27.28515625" style="280" customWidth="1"/>
    <col min="6139" max="6139" width="44" style="280" customWidth="1"/>
    <col min="6140" max="6140" width="39.28515625" style="280" customWidth="1"/>
    <col min="6141" max="6141" width="22" style="280" customWidth="1"/>
    <col min="6142" max="6143" width="21.140625" style="280" customWidth="1"/>
    <col min="6144" max="6144" width="23.28515625" style="280" customWidth="1"/>
    <col min="6145" max="6146" width="21" style="280" customWidth="1"/>
    <col min="6147" max="6147" width="45.42578125" style="280" customWidth="1"/>
    <col min="6148" max="6148" width="16" style="280" customWidth="1"/>
    <col min="6149" max="6153" width="11.42578125" style="280"/>
    <col min="6154" max="6154" width="26.85546875" style="280" customWidth="1"/>
    <col min="6155" max="6155" width="5" style="280" customWidth="1"/>
    <col min="6156" max="6156" width="11.42578125" style="280"/>
    <col min="6157" max="6157" width="45.42578125" style="280" customWidth="1"/>
    <col min="6158" max="6158" width="13.42578125" style="280" customWidth="1"/>
    <col min="6159" max="6159" width="11.42578125" style="280"/>
    <col min="6160" max="6160" width="14.140625" style="280" customWidth="1"/>
    <col min="6161" max="6161" width="13.140625" style="280" customWidth="1"/>
    <col min="6162" max="6162" width="11.42578125" style="280"/>
    <col min="6163" max="6163" width="15.85546875" style="280" customWidth="1"/>
    <col min="6164" max="6164" width="26" style="280" customWidth="1"/>
    <col min="6165" max="6392" width="11.42578125" style="280"/>
    <col min="6393" max="6393" width="73.140625" style="280" customWidth="1"/>
    <col min="6394" max="6394" width="27.28515625" style="280" customWidth="1"/>
    <col min="6395" max="6395" width="44" style="280" customWidth="1"/>
    <col min="6396" max="6396" width="39.28515625" style="280" customWidth="1"/>
    <col min="6397" max="6397" width="22" style="280" customWidth="1"/>
    <col min="6398" max="6399" width="21.140625" style="280" customWidth="1"/>
    <col min="6400" max="6400" width="23.28515625" style="280" customWidth="1"/>
    <col min="6401" max="6402" width="21" style="280" customWidth="1"/>
    <col min="6403" max="6403" width="45.42578125" style="280" customWidth="1"/>
    <col min="6404" max="6404" width="16" style="280" customWidth="1"/>
    <col min="6405" max="6409" width="11.42578125" style="280"/>
    <col min="6410" max="6410" width="26.85546875" style="280" customWidth="1"/>
    <col min="6411" max="6411" width="5" style="280" customWidth="1"/>
    <col min="6412" max="6412" width="11.42578125" style="280"/>
    <col min="6413" max="6413" width="45.42578125" style="280" customWidth="1"/>
    <col min="6414" max="6414" width="13.42578125" style="280" customWidth="1"/>
    <col min="6415" max="6415" width="11.42578125" style="280"/>
    <col min="6416" max="6416" width="14.140625" style="280" customWidth="1"/>
    <col min="6417" max="6417" width="13.140625" style="280" customWidth="1"/>
    <col min="6418" max="6418" width="11.42578125" style="280"/>
    <col min="6419" max="6419" width="15.85546875" style="280" customWidth="1"/>
    <col min="6420" max="6420" width="26" style="280" customWidth="1"/>
    <col min="6421" max="6648" width="11.42578125" style="280"/>
    <col min="6649" max="6649" width="73.140625" style="280" customWidth="1"/>
    <col min="6650" max="6650" width="27.28515625" style="280" customWidth="1"/>
    <col min="6651" max="6651" width="44" style="280" customWidth="1"/>
    <col min="6652" max="6652" width="39.28515625" style="280" customWidth="1"/>
    <col min="6653" max="6653" width="22" style="280" customWidth="1"/>
    <col min="6654" max="6655" width="21.140625" style="280" customWidth="1"/>
    <col min="6656" max="6656" width="23.28515625" style="280" customWidth="1"/>
    <col min="6657" max="6658" width="21" style="280" customWidth="1"/>
    <col min="6659" max="6659" width="45.42578125" style="280" customWidth="1"/>
    <col min="6660" max="6660" width="16" style="280" customWidth="1"/>
    <col min="6661" max="6665" width="11.42578125" style="280"/>
    <col min="6666" max="6666" width="26.85546875" style="280" customWidth="1"/>
    <col min="6667" max="6667" width="5" style="280" customWidth="1"/>
    <col min="6668" max="6668" width="11.42578125" style="280"/>
    <col min="6669" max="6669" width="45.42578125" style="280" customWidth="1"/>
    <col min="6670" max="6670" width="13.42578125" style="280" customWidth="1"/>
    <col min="6671" max="6671" width="11.42578125" style="280"/>
    <col min="6672" max="6672" width="14.140625" style="280" customWidth="1"/>
    <col min="6673" max="6673" width="13.140625" style="280" customWidth="1"/>
    <col min="6674" max="6674" width="11.42578125" style="280"/>
    <col min="6675" max="6675" width="15.85546875" style="280" customWidth="1"/>
    <col min="6676" max="6676" width="26" style="280" customWidth="1"/>
    <col min="6677" max="6904" width="11.42578125" style="280"/>
    <col min="6905" max="6905" width="73.140625" style="280" customWidth="1"/>
    <col min="6906" max="6906" width="27.28515625" style="280" customWidth="1"/>
    <col min="6907" max="6907" width="44" style="280" customWidth="1"/>
    <col min="6908" max="6908" width="39.28515625" style="280" customWidth="1"/>
    <col min="6909" max="6909" width="22" style="280" customWidth="1"/>
    <col min="6910" max="6911" width="21.140625" style="280" customWidth="1"/>
    <col min="6912" max="6912" width="23.28515625" style="280" customWidth="1"/>
    <col min="6913" max="6914" width="21" style="280" customWidth="1"/>
    <col min="6915" max="6915" width="45.42578125" style="280" customWidth="1"/>
    <col min="6916" max="6916" width="16" style="280" customWidth="1"/>
    <col min="6917" max="6921" width="11.42578125" style="280"/>
    <col min="6922" max="6922" width="26.85546875" style="280" customWidth="1"/>
    <col min="6923" max="6923" width="5" style="280" customWidth="1"/>
    <col min="6924" max="6924" width="11.42578125" style="280"/>
    <col min="6925" max="6925" width="45.42578125" style="280" customWidth="1"/>
    <col min="6926" max="6926" width="13.42578125" style="280" customWidth="1"/>
    <col min="6927" max="6927" width="11.42578125" style="280"/>
    <col min="6928" max="6928" width="14.140625" style="280" customWidth="1"/>
    <col min="6929" max="6929" width="13.140625" style="280" customWidth="1"/>
    <col min="6930" max="6930" width="11.42578125" style="280"/>
    <col min="6931" max="6931" width="15.85546875" style="280" customWidth="1"/>
    <col min="6932" max="6932" width="26" style="280" customWidth="1"/>
    <col min="6933" max="7160" width="11.42578125" style="280"/>
    <col min="7161" max="7161" width="73.140625" style="280" customWidth="1"/>
    <col min="7162" max="7162" width="27.28515625" style="280" customWidth="1"/>
    <col min="7163" max="7163" width="44" style="280" customWidth="1"/>
    <col min="7164" max="7164" width="39.28515625" style="280" customWidth="1"/>
    <col min="7165" max="7165" width="22" style="280" customWidth="1"/>
    <col min="7166" max="7167" width="21.140625" style="280" customWidth="1"/>
    <col min="7168" max="7168" width="23.28515625" style="280" customWidth="1"/>
    <col min="7169" max="7170" width="21" style="280" customWidth="1"/>
    <col min="7171" max="7171" width="45.42578125" style="280" customWidth="1"/>
    <col min="7172" max="7172" width="16" style="280" customWidth="1"/>
    <col min="7173" max="7177" width="11.42578125" style="280"/>
    <col min="7178" max="7178" width="26.85546875" style="280" customWidth="1"/>
    <col min="7179" max="7179" width="5" style="280" customWidth="1"/>
    <col min="7180" max="7180" width="11.42578125" style="280"/>
    <col min="7181" max="7181" width="45.42578125" style="280" customWidth="1"/>
    <col min="7182" max="7182" width="13.42578125" style="280" customWidth="1"/>
    <col min="7183" max="7183" width="11.42578125" style="280"/>
    <col min="7184" max="7184" width="14.140625" style="280" customWidth="1"/>
    <col min="7185" max="7185" width="13.140625" style="280" customWidth="1"/>
    <col min="7186" max="7186" width="11.42578125" style="280"/>
    <col min="7187" max="7187" width="15.85546875" style="280" customWidth="1"/>
    <col min="7188" max="7188" width="26" style="280" customWidth="1"/>
    <col min="7189" max="7416" width="11.42578125" style="280"/>
    <col min="7417" max="7417" width="73.140625" style="280" customWidth="1"/>
    <col min="7418" max="7418" width="27.28515625" style="280" customWidth="1"/>
    <col min="7419" max="7419" width="44" style="280" customWidth="1"/>
    <col min="7420" max="7420" width="39.28515625" style="280" customWidth="1"/>
    <col min="7421" max="7421" width="22" style="280" customWidth="1"/>
    <col min="7422" max="7423" width="21.140625" style="280" customWidth="1"/>
    <col min="7424" max="7424" width="23.28515625" style="280" customWidth="1"/>
    <col min="7425" max="7426" width="21" style="280" customWidth="1"/>
    <col min="7427" max="7427" width="45.42578125" style="280" customWidth="1"/>
    <col min="7428" max="7428" width="16" style="280" customWidth="1"/>
    <col min="7429" max="7433" width="11.42578125" style="280"/>
    <col min="7434" max="7434" width="26.85546875" style="280" customWidth="1"/>
    <col min="7435" max="7435" width="5" style="280" customWidth="1"/>
    <col min="7436" max="7436" width="11.42578125" style="280"/>
    <col min="7437" max="7437" width="45.42578125" style="280" customWidth="1"/>
    <col min="7438" max="7438" width="13.42578125" style="280" customWidth="1"/>
    <col min="7439" max="7439" width="11.42578125" style="280"/>
    <col min="7440" max="7440" width="14.140625" style="280" customWidth="1"/>
    <col min="7441" max="7441" width="13.140625" style="280" customWidth="1"/>
    <col min="7442" max="7442" width="11.42578125" style="280"/>
    <col min="7443" max="7443" width="15.85546875" style="280" customWidth="1"/>
    <col min="7444" max="7444" width="26" style="280" customWidth="1"/>
    <col min="7445" max="7672" width="11.42578125" style="280"/>
    <col min="7673" max="7673" width="73.140625" style="280" customWidth="1"/>
    <col min="7674" max="7674" width="27.28515625" style="280" customWidth="1"/>
    <col min="7675" max="7675" width="44" style="280" customWidth="1"/>
    <col min="7676" max="7676" width="39.28515625" style="280" customWidth="1"/>
    <col min="7677" max="7677" width="22" style="280" customWidth="1"/>
    <col min="7678" max="7679" width="21.140625" style="280" customWidth="1"/>
    <col min="7680" max="7680" width="23.28515625" style="280" customWidth="1"/>
    <col min="7681" max="7682" width="21" style="280" customWidth="1"/>
    <col min="7683" max="7683" width="45.42578125" style="280" customWidth="1"/>
    <col min="7684" max="7684" width="16" style="280" customWidth="1"/>
    <col min="7685" max="7689" width="11.42578125" style="280"/>
    <col min="7690" max="7690" width="26.85546875" style="280" customWidth="1"/>
    <col min="7691" max="7691" width="5" style="280" customWidth="1"/>
    <col min="7692" max="7692" width="11.42578125" style="280"/>
    <col min="7693" max="7693" width="45.42578125" style="280" customWidth="1"/>
    <col min="7694" max="7694" width="13.42578125" style="280" customWidth="1"/>
    <col min="7695" max="7695" width="11.42578125" style="280"/>
    <col min="7696" max="7696" width="14.140625" style="280" customWidth="1"/>
    <col min="7697" max="7697" width="13.140625" style="280" customWidth="1"/>
    <col min="7698" max="7698" width="11.42578125" style="280"/>
    <col min="7699" max="7699" width="15.85546875" style="280" customWidth="1"/>
    <col min="7700" max="7700" width="26" style="280" customWidth="1"/>
    <col min="7701" max="7928" width="11.42578125" style="280"/>
    <col min="7929" max="7929" width="73.140625" style="280" customWidth="1"/>
    <col min="7930" max="7930" width="27.28515625" style="280" customWidth="1"/>
    <col min="7931" max="7931" width="44" style="280" customWidth="1"/>
    <col min="7932" max="7932" width="39.28515625" style="280" customWidth="1"/>
    <col min="7933" max="7933" width="22" style="280" customWidth="1"/>
    <col min="7934" max="7935" width="21.140625" style="280" customWidth="1"/>
    <col min="7936" max="7936" width="23.28515625" style="280" customWidth="1"/>
    <col min="7937" max="7938" width="21" style="280" customWidth="1"/>
    <col min="7939" max="7939" width="45.42578125" style="280" customWidth="1"/>
    <col min="7940" max="7940" width="16" style="280" customWidth="1"/>
    <col min="7941" max="7945" width="11.42578125" style="280"/>
    <col min="7946" max="7946" width="26.85546875" style="280" customWidth="1"/>
    <col min="7947" max="7947" width="5" style="280" customWidth="1"/>
    <col min="7948" max="7948" width="11.42578125" style="280"/>
    <col min="7949" max="7949" width="45.42578125" style="280" customWidth="1"/>
    <col min="7950" max="7950" width="13.42578125" style="280" customWidth="1"/>
    <col min="7951" max="7951" width="11.42578125" style="280"/>
    <col min="7952" max="7952" width="14.140625" style="280" customWidth="1"/>
    <col min="7953" max="7953" width="13.140625" style="280" customWidth="1"/>
    <col min="7954" max="7954" width="11.42578125" style="280"/>
    <col min="7955" max="7955" width="15.85546875" style="280" customWidth="1"/>
    <col min="7956" max="7956" width="26" style="280" customWidth="1"/>
    <col min="7957" max="8184" width="11.42578125" style="280"/>
    <col min="8185" max="8185" width="73.140625" style="280" customWidth="1"/>
    <col min="8186" max="8186" width="27.28515625" style="280" customWidth="1"/>
    <col min="8187" max="8187" width="44" style="280" customWidth="1"/>
    <col min="8188" max="8188" width="39.28515625" style="280" customWidth="1"/>
    <col min="8189" max="8189" width="22" style="280" customWidth="1"/>
    <col min="8190" max="8191" width="21.140625" style="280" customWidth="1"/>
    <col min="8192" max="8192" width="23.28515625" style="280" customWidth="1"/>
    <col min="8193" max="8194" width="21" style="280" customWidth="1"/>
    <col min="8195" max="8195" width="45.42578125" style="280" customWidth="1"/>
    <col min="8196" max="8196" width="16" style="280" customWidth="1"/>
    <col min="8197" max="8201" width="11.42578125" style="280"/>
    <col min="8202" max="8202" width="26.85546875" style="280" customWidth="1"/>
    <col min="8203" max="8203" width="5" style="280" customWidth="1"/>
    <col min="8204" max="8204" width="11.42578125" style="280"/>
    <col min="8205" max="8205" width="45.42578125" style="280" customWidth="1"/>
    <col min="8206" max="8206" width="13.42578125" style="280" customWidth="1"/>
    <col min="8207" max="8207" width="11.42578125" style="280"/>
    <col min="8208" max="8208" width="14.140625" style="280" customWidth="1"/>
    <col min="8209" max="8209" width="13.140625" style="280" customWidth="1"/>
    <col min="8210" max="8210" width="11.42578125" style="280"/>
    <col min="8211" max="8211" width="15.85546875" style="280" customWidth="1"/>
    <col min="8212" max="8212" width="26" style="280" customWidth="1"/>
    <col min="8213" max="8440" width="11.42578125" style="280"/>
    <col min="8441" max="8441" width="73.140625" style="280" customWidth="1"/>
    <col min="8442" max="8442" width="27.28515625" style="280" customWidth="1"/>
    <col min="8443" max="8443" width="44" style="280" customWidth="1"/>
    <col min="8444" max="8444" width="39.28515625" style="280" customWidth="1"/>
    <col min="8445" max="8445" width="22" style="280" customWidth="1"/>
    <col min="8446" max="8447" width="21.140625" style="280" customWidth="1"/>
    <col min="8448" max="8448" width="23.28515625" style="280" customWidth="1"/>
    <col min="8449" max="8450" width="21" style="280" customWidth="1"/>
    <col min="8451" max="8451" width="45.42578125" style="280" customWidth="1"/>
    <col min="8452" max="8452" width="16" style="280" customWidth="1"/>
    <col min="8453" max="8457" width="11.42578125" style="280"/>
    <col min="8458" max="8458" width="26.85546875" style="280" customWidth="1"/>
    <col min="8459" max="8459" width="5" style="280" customWidth="1"/>
    <col min="8460" max="8460" width="11.42578125" style="280"/>
    <col min="8461" max="8461" width="45.42578125" style="280" customWidth="1"/>
    <col min="8462" max="8462" width="13.42578125" style="280" customWidth="1"/>
    <col min="8463" max="8463" width="11.42578125" style="280"/>
    <col min="8464" max="8464" width="14.140625" style="280" customWidth="1"/>
    <col min="8465" max="8465" width="13.140625" style="280" customWidth="1"/>
    <col min="8466" max="8466" width="11.42578125" style="280"/>
    <col min="8467" max="8467" width="15.85546875" style="280" customWidth="1"/>
    <col min="8468" max="8468" width="26" style="280" customWidth="1"/>
    <col min="8469" max="8696" width="11.42578125" style="280"/>
    <col min="8697" max="8697" width="73.140625" style="280" customWidth="1"/>
    <col min="8698" max="8698" width="27.28515625" style="280" customWidth="1"/>
    <col min="8699" max="8699" width="44" style="280" customWidth="1"/>
    <col min="8700" max="8700" width="39.28515625" style="280" customWidth="1"/>
    <col min="8701" max="8701" width="22" style="280" customWidth="1"/>
    <col min="8702" max="8703" width="21.140625" style="280" customWidth="1"/>
    <col min="8704" max="8704" width="23.28515625" style="280" customWidth="1"/>
    <col min="8705" max="8706" width="21" style="280" customWidth="1"/>
    <col min="8707" max="8707" width="45.42578125" style="280" customWidth="1"/>
    <col min="8708" max="8708" width="16" style="280" customWidth="1"/>
    <col min="8709" max="8713" width="11.42578125" style="280"/>
    <col min="8714" max="8714" width="26.85546875" style="280" customWidth="1"/>
    <col min="8715" max="8715" width="5" style="280" customWidth="1"/>
    <col min="8716" max="8716" width="11.42578125" style="280"/>
    <col min="8717" max="8717" width="45.42578125" style="280" customWidth="1"/>
    <col min="8718" max="8718" width="13.42578125" style="280" customWidth="1"/>
    <col min="8719" max="8719" width="11.42578125" style="280"/>
    <col min="8720" max="8720" width="14.140625" style="280" customWidth="1"/>
    <col min="8721" max="8721" width="13.140625" style="280" customWidth="1"/>
    <col min="8722" max="8722" width="11.42578125" style="280"/>
    <col min="8723" max="8723" width="15.85546875" style="280" customWidth="1"/>
    <col min="8724" max="8724" width="26" style="280" customWidth="1"/>
    <col min="8725" max="8952" width="11.42578125" style="280"/>
    <col min="8953" max="8953" width="73.140625" style="280" customWidth="1"/>
    <col min="8954" max="8954" width="27.28515625" style="280" customWidth="1"/>
    <col min="8955" max="8955" width="44" style="280" customWidth="1"/>
    <col min="8956" max="8956" width="39.28515625" style="280" customWidth="1"/>
    <col min="8957" max="8957" width="22" style="280" customWidth="1"/>
    <col min="8958" max="8959" width="21.140625" style="280" customWidth="1"/>
    <col min="8960" max="8960" width="23.28515625" style="280" customWidth="1"/>
    <col min="8961" max="8962" width="21" style="280" customWidth="1"/>
    <col min="8963" max="8963" width="45.42578125" style="280" customWidth="1"/>
    <col min="8964" max="8964" width="16" style="280" customWidth="1"/>
    <col min="8965" max="8969" width="11.42578125" style="280"/>
    <col min="8970" max="8970" width="26.85546875" style="280" customWidth="1"/>
    <col min="8971" max="8971" width="5" style="280" customWidth="1"/>
    <col min="8972" max="8972" width="11.42578125" style="280"/>
    <col min="8973" max="8973" width="45.42578125" style="280" customWidth="1"/>
    <col min="8974" max="8974" width="13.42578125" style="280" customWidth="1"/>
    <col min="8975" max="8975" width="11.42578125" style="280"/>
    <col min="8976" max="8976" width="14.140625" style="280" customWidth="1"/>
    <col min="8977" max="8977" width="13.140625" style="280" customWidth="1"/>
    <col min="8978" max="8978" width="11.42578125" style="280"/>
    <col min="8979" max="8979" width="15.85546875" style="280" customWidth="1"/>
    <col min="8980" max="8980" width="26" style="280" customWidth="1"/>
    <col min="8981" max="9208" width="11.42578125" style="280"/>
    <col min="9209" max="9209" width="73.140625" style="280" customWidth="1"/>
    <col min="9210" max="9210" width="27.28515625" style="280" customWidth="1"/>
    <col min="9211" max="9211" width="44" style="280" customWidth="1"/>
    <col min="9212" max="9212" width="39.28515625" style="280" customWidth="1"/>
    <col min="9213" max="9213" width="22" style="280" customWidth="1"/>
    <col min="9214" max="9215" width="21.140625" style="280" customWidth="1"/>
    <col min="9216" max="9216" width="23.28515625" style="280" customWidth="1"/>
    <col min="9217" max="9218" width="21" style="280" customWidth="1"/>
    <col min="9219" max="9219" width="45.42578125" style="280" customWidth="1"/>
    <col min="9220" max="9220" width="16" style="280" customWidth="1"/>
    <col min="9221" max="9225" width="11.42578125" style="280"/>
    <col min="9226" max="9226" width="26.85546875" style="280" customWidth="1"/>
    <col min="9227" max="9227" width="5" style="280" customWidth="1"/>
    <col min="9228" max="9228" width="11.42578125" style="280"/>
    <col min="9229" max="9229" width="45.42578125" style="280" customWidth="1"/>
    <col min="9230" max="9230" width="13.42578125" style="280" customWidth="1"/>
    <col min="9231" max="9231" width="11.42578125" style="280"/>
    <col min="9232" max="9232" width="14.140625" style="280" customWidth="1"/>
    <col min="9233" max="9233" width="13.140625" style="280" customWidth="1"/>
    <col min="9234" max="9234" width="11.42578125" style="280"/>
    <col min="9235" max="9235" width="15.85546875" style="280" customWidth="1"/>
    <col min="9236" max="9236" width="26" style="280" customWidth="1"/>
    <col min="9237" max="9464" width="11.42578125" style="280"/>
    <col min="9465" max="9465" width="73.140625" style="280" customWidth="1"/>
    <col min="9466" max="9466" width="27.28515625" style="280" customWidth="1"/>
    <col min="9467" max="9467" width="44" style="280" customWidth="1"/>
    <col min="9468" max="9468" width="39.28515625" style="280" customWidth="1"/>
    <col min="9469" max="9469" width="22" style="280" customWidth="1"/>
    <col min="9470" max="9471" width="21.140625" style="280" customWidth="1"/>
    <col min="9472" max="9472" width="23.28515625" style="280" customWidth="1"/>
    <col min="9473" max="9474" width="21" style="280" customWidth="1"/>
    <col min="9475" max="9475" width="45.42578125" style="280" customWidth="1"/>
    <col min="9476" max="9476" width="16" style="280" customWidth="1"/>
    <col min="9477" max="9481" width="11.42578125" style="280"/>
    <col min="9482" max="9482" width="26.85546875" style="280" customWidth="1"/>
    <col min="9483" max="9483" width="5" style="280" customWidth="1"/>
    <col min="9484" max="9484" width="11.42578125" style="280"/>
    <col min="9485" max="9485" width="45.42578125" style="280" customWidth="1"/>
    <col min="9486" max="9486" width="13.42578125" style="280" customWidth="1"/>
    <col min="9487" max="9487" width="11.42578125" style="280"/>
    <col min="9488" max="9488" width="14.140625" style="280" customWidth="1"/>
    <col min="9489" max="9489" width="13.140625" style="280" customWidth="1"/>
    <col min="9490" max="9490" width="11.42578125" style="280"/>
    <col min="9491" max="9491" width="15.85546875" style="280" customWidth="1"/>
    <col min="9492" max="9492" width="26" style="280" customWidth="1"/>
    <col min="9493" max="9720" width="11.42578125" style="280"/>
    <col min="9721" max="9721" width="73.140625" style="280" customWidth="1"/>
    <col min="9722" max="9722" width="27.28515625" style="280" customWidth="1"/>
    <col min="9723" max="9723" width="44" style="280" customWidth="1"/>
    <col min="9724" max="9724" width="39.28515625" style="280" customWidth="1"/>
    <col min="9725" max="9725" width="22" style="280" customWidth="1"/>
    <col min="9726" max="9727" width="21.140625" style="280" customWidth="1"/>
    <col min="9728" max="9728" width="23.28515625" style="280" customWidth="1"/>
    <col min="9729" max="9730" width="21" style="280" customWidth="1"/>
    <col min="9731" max="9731" width="45.42578125" style="280" customWidth="1"/>
    <col min="9732" max="9732" width="16" style="280" customWidth="1"/>
    <col min="9733" max="9737" width="11.42578125" style="280"/>
    <col min="9738" max="9738" width="26.85546875" style="280" customWidth="1"/>
    <col min="9739" max="9739" width="5" style="280" customWidth="1"/>
    <col min="9740" max="9740" width="11.42578125" style="280"/>
    <col min="9741" max="9741" width="45.42578125" style="280" customWidth="1"/>
    <col min="9742" max="9742" width="13.42578125" style="280" customWidth="1"/>
    <col min="9743" max="9743" width="11.42578125" style="280"/>
    <col min="9744" max="9744" width="14.140625" style="280" customWidth="1"/>
    <col min="9745" max="9745" width="13.140625" style="280" customWidth="1"/>
    <col min="9746" max="9746" width="11.42578125" style="280"/>
    <col min="9747" max="9747" width="15.85546875" style="280" customWidth="1"/>
    <col min="9748" max="9748" width="26" style="280" customWidth="1"/>
    <col min="9749" max="9976" width="11.42578125" style="280"/>
    <col min="9977" max="9977" width="73.140625" style="280" customWidth="1"/>
    <col min="9978" max="9978" width="27.28515625" style="280" customWidth="1"/>
    <col min="9979" max="9979" width="44" style="280" customWidth="1"/>
    <col min="9980" max="9980" width="39.28515625" style="280" customWidth="1"/>
    <col min="9981" max="9981" width="22" style="280" customWidth="1"/>
    <col min="9982" max="9983" width="21.140625" style="280" customWidth="1"/>
    <col min="9984" max="9984" width="23.28515625" style="280" customWidth="1"/>
    <col min="9985" max="9986" width="21" style="280" customWidth="1"/>
    <col min="9987" max="9987" width="45.42578125" style="280" customWidth="1"/>
    <col min="9988" max="9988" width="16" style="280" customWidth="1"/>
    <col min="9989" max="9993" width="11.42578125" style="280"/>
    <col min="9994" max="9994" width="26.85546875" style="280" customWidth="1"/>
    <col min="9995" max="9995" width="5" style="280" customWidth="1"/>
    <col min="9996" max="9996" width="11.42578125" style="280"/>
    <col min="9997" max="9997" width="45.42578125" style="280" customWidth="1"/>
    <col min="9998" max="9998" width="13.42578125" style="280" customWidth="1"/>
    <col min="9999" max="9999" width="11.42578125" style="280"/>
    <col min="10000" max="10000" width="14.140625" style="280" customWidth="1"/>
    <col min="10001" max="10001" width="13.140625" style="280" customWidth="1"/>
    <col min="10002" max="10002" width="11.42578125" style="280"/>
    <col min="10003" max="10003" width="15.85546875" style="280" customWidth="1"/>
    <col min="10004" max="10004" width="26" style="280" customWidth="1"/>
    <col min="10005" max="10232" width="11.42578125" style="280"/>
    <col min="10233" max="10233" width="73.140625" style="280" customWidth="1"/>
    <col min="10234" max="10234" width="27.28515625" style="280" customWidth="1"/>
    <col min="10235" max="10235" width="44" style="280" customWidth="1"/>
    <col min="10236" max="10236" width="39.28515625" style="280" customWidth="1"/>
    <col min="10237" max="10237" width="22" style="280" customWidth="1"/>
    <col min="10238" max="10239" width="21.140625" style="280" customWidth="1"/>
    <col min="10240" max="10240" width="23.28515625" style="280" customWidth="1"/>
    <col min="10241" max="10242" width="21" style="280" customWidth="1"/>
    <col min="10243" max="10243" width="45.42578125" style="280" customWidth="1"/>
    <col min="10244" max="10244" width="16" style="280" customWidth="1"/>
    <col min="10245" max="10249" width="11.42578125" style="280"/>
    <col min="10250" max="10250" width="26.85546875" style="280" customWidth="1"/>
    <col min="10251" max="10251" width="5" style="280" customWidth="1"/>
    <col min="10252" max="10252" width="11.42578125" style="280"/>
    <col min="10253" max="10253" width="45.42578125" style="280" customWidth="1"/>
    <col min="10254" max="10254" width="13.42578125" style="280" customWidth="1"/>
    <col min="10255" max="10255" width="11.42578125" style="280"/>
    <col min="10256" max="10256" width="14.140625" style="280" customWidth="1"/>
    <col min="10257" max="10257" width="13.140625" style="280" customWidth="1"/>
    <col min="10258" max="10258" width="11.42578125" style="280"/>
    <col min="10259" max="10259" width="15.85546875" style="280" customWidth="1"/>
    <col min="10260" max="10260" width="26" style="280" customWidth="1"/>
    <col min="10261" max="10488" width="11.42578125" style="280"/>
    <col min="10489" max="10489" width="73.140625" style="280" customWidth="1"/>
    <col min="10490" max="10490" width="27.28515625" style="280" customWidth="1"/>
    <col min="10491" max="10491" width="44" style="280" customWidth="1"/>
    <col min="10492" max="10492" width="39.28515625" style="280" customWidth="1"/>
    <col min="10493" max="10493" width="22" style="280" customWidth="1"/>
    <col min="10494" max="10495" width="21.140625" style="280" customWidth="1"/>
    <col min="10496" max="10496" width="23.28515625" style="280" customWidth="1"/>
    <col min="10497" max="10498" width="21" style="280" customWidth="1"/>
    <col min="10499" max="10499" width="45.42578125" style="280" customWidth="1"/>
    <col min="10500" max="10500" width="16" style="280" customWidth="1"/>
    <col min="10501" max="10505" width="11.42578125" style="280"/>
    <col min="10506" max="10506" width="26.85546875" style="280" customWidth="1"/>
    <col min="10507" max="10507" width="5" style="280" customWidth="1"/>
    <col min="10508" max="10508" width="11.42578125" style="280"/>
    <col min="10509" max="10509" width="45.42578125" style="280" customWidth="1"/>
    <col min="10510" max="10510" width="13.42578125" style="280" customWidth="1"/>
    <col min="10511" max="10511" width="11.42578125" style="280"/>
    <col min="10512" max="10512" width="14.140625" style="280" customWidth="1"/>
    <col min="10513" max="10513" width="13.140625" style="280" customWidth="1"/>
    <col min="10514" max="10514" width="11.42578125" style="280"/>
    <col min="10515" max="10515" width="15.85546875" style="280" customWidth="1"/>
    <col min="10516" max="10516" width="26" style="280" customWidth="1"/>
    <col min="10517" max="10744" width="11.42578125" style="280"/>
    <col min="10745" max="10745" width="73.140625" style="280" customWidth="1"/>
    <col min="10746" max="10746" width="27.28515625" style="280" customWidth="1"/>
    <col min="10747" max="10747" width="44" style="280" customWidth="1"/>
    <col min="10748" max="10748" width="39.28515625" style="280" customWidth="1"/>
    <col min="10749" max="10749" width="22" style="280" customWidth="1"/>
    <col min="10750" max="10751" width="21.140625" style="280" customWidth="1"/>
    <col min="10752" max="10752" width="23.28515625" style="280" customWidth="1"/>
    <col min="10753" max="10754" width="21" style="280" customWidth="1"/>
    <col min="10755" max="10755" width="45.42578125" style="280" customWidth="1"/>
    <col min="10756" max="10756" width="16" style="280" customWidth="1"/>
    <col min="10757" max="10761" width="11.42578125" style="280"/>
    <col min="10762" max="10762" width="26.85546875" style="280" customWidth="1"/>
    <col min="10763" max="10763" width="5" style="280" customWidth="1"/>
    <col min="10764" max="10764" width="11.42578125" style="280"/>
    <col min="10765" max="10765" width="45.42578125" style="280" customWidth="1"/>
    <col min="10766" max="10766" width="13.42578125" style="280" customWidth="1"/>
    <col min="10767" max="10767" width="11.42578125" style="280"/>
    <col min="10768" max="10768" width="14.140625" style="280" customWidth="1"/>
    <col min="10769" max="10769" width="13.140625" style="280" customWidth="1"/>
    <col min="10770" max="10770" width="11.42578125" style="280"/>
    <col min="10771" max="10771" width="15.85546875" style="280" customWidth="1"/>
    <col min="10772" max="10772" width="26" style="280" customWidth="1"/>
    <col min="10773" max="11000" width="11.42578125" style="280"/>
    <col min="11001" max="11001" width="73.140625" style="280" customWidth="1"/>
    <col min="11002" max="11002" width="27.28515625" style="280" customWidth="1"/>
    <col min="11003" max="11003" width="44" style="280" customWidth="1"/>
    <col min="11004" max="11004" width="39.28515625" style="280" customWidth="1"/>
    <col min="11005" max="11005" width="22" style="280" customWidth="1"/>
    <col min="11006" max="11007" width="21.140625" style="280" customWidth="1"/>
    <col min="11008" max="11008" width="23.28515625" style="280" customWidth="1"/>
    <col min="11009" max="11010" width="21" style="280" customWidth="1"/>
    <col min="11011" max="11011" width="45.42578125" style="280" customWidth="1"/>
    <col min="11012" max="11012" width="16" style="280" customWidth="1"/>
    <col min="11013" max="11017" width="11.42578125" style="280"/>
    <col min="11018" max="11018" width="26.85546875" style="280" customWidth="1"/>
    <col min="11019" max="11019" width="5" style="280" customWidth="1"/>
    <col min="11020" max="11020" width="11.42578125" style="280"/>
    <col min="11021" max="11021" width="45.42578125" style="280" customWidth="1"/>
    <col min="11022" max="11022" width="13.42578125" style="280" customWidth="1"/>
    <col min="11023" max="11023" width="11.42578125" style="280"/>
    <col min="11024" max="11024" width="14.140625" style="280" customWidth="1"/>
    <col min="11025" max="11025" width="13.140625" style="280" customWidth="1"/>
    <col min="11026" max="11026" width="11.42578125" style="280"/>
    <col min="11027" max="11027" width="15.85546875" style="280" customWidth="1"/>
    <col min="11028" max="11028" width="26" style="280" customWidth="1"/>
    <col min="11029" max="11256" width="11.42578125" style="280"/>
    <col min="11257" max="11257" width="73.140625" style="280" customWidth="1"/>
    <col min="11258" max="11258" width="27.28515625" style="280" customWidth="1"/>
    <col min="11259" max="11259" width="44" style="280" customWidth="1"/>
    <col min="11260" max="11260" width="39.28515625" style="280" customWidth="1"/>
    <col min="11261" max="11261" width="22" style="280" customWidth="1"/>
    <col min="11262" max="11263" width="21.140625" style="280" customWidth="1"/>
    <col min="11264" max="11264" width="23.28515625" style="280" customWidth="1"/>
    <col min="11265" max="11266" width="21" style="280" customWidth="1"/>
    <col min="11267" max="11267" width="45.42578125" style="280" customWidth="1"/>
    <col min="11268" max="11268" width="16" style="280" customWidth="1"/>
    <col min="11269" max="11273" width="11.42578125" style="280"/>
    <col min="11274" max="11274" width="26.85546875" style="280" customWidth="1"/>
    <col min="11275" max="11275" width="5" style="280" customWidth="1"/>
    <col min="11276" max="11276" width="11.42578125" style="280"/>
    <col min="11277" max="11277" width="45.42578125" style="280" customWidth="1"/>
    <col min="11278" max="11278" width="13.42578125" style="280" customWidth="1"/>
    <col min="11279" max="11279" width="11.42578125" style="280"/>
    <col min="11280" max="11280" width="14.140625" style="280" customWidth="1"/>
    <col min="11281" max="11281" width="13.140625" style="280" customWidth="1"/>
    <col min="11282" max="11282" width="11.42578125" style="280"/>
    <col min="11283" max="11283" width="15.85546875" style="280" customWidth="1"/>
    <col min="11284" max="11284" width="26" style="280" customWidth="1"/>
    <col min="11285" max="11512" width="11.42578125" style="280"/>
    <col min="11513" max="11513" width="73.140625" style="280" customWidth="1"/>
    <col min="11514" max="11514" width="27.28515625" style="280" customWidth="1"/>
    <col min="11515" max="11515" width="44" style="280" customWidth="1"/>
    <col min="11516" max="11516" width="39.28515625" style="280" customWidth="1"/>
    <col min="11517" max="11517" width="22" style="280" customWidth="1"/>
    <col min="11518" max="11519" width="21.140625" style="280" customWidth="1"/>
    <col min="11520" max="11520" width="23.28515625" style="280" customWidth="1"/>
    <col min="11521" max="11522" width="21" style="280" customWidth="1"/>
    <col min="11523" max="11523" width="45.42578125" style="280" customWidth="1"/>
    <col min="11524" max="11524" width="16" style="280" customWidth="1"/>
    <col min="11525" max="11529" width="11.42578125" style="280"/>
    <col min="11530" max="11530" width="26.85546875" style="280" customWidth="1"/>
    <col min="11531" max="11531" width="5" style="280" customWidth="1"/>
    <col min="11532" max="11532" width="11.42578125" style="280"/>
    <col min="11533" max="11533" width="45.42578125" style="280" customWidth="1"/>
    <col min="11534" max="11534" width="13.42578125" style="280" customWidth="1"/>
    <col min="11535" max="11535" width="11.42578125" style="280"/>
    <col min="11536" max="11536" width="14.140625" style="280" customWidth="1"/>
    <col min="11537" max="11537" width="13.140625" style="280" customWidth="1"/>
    <col min="11538" max="11538" width="11.42578125" style="280"/>
    <col min="11539" max="11539" width="15.85546875" style="280" customWidth="1"/>
    <col min="11540" max="11540" width="26" style="280" customWidth="1"/>
    <col min="11541" max="11768" width="11.42578125" style="280"/>
    <col min="11769" max="11769" width="73.140625" style="280" customWidth="1"/>
    <col min="11770" max="11770" width="27.28515625" style="280" customWidth="1"/>
    <col min="11771" max="11771" width="44" style="280" customWidth="1"/>
    <col min="11772" max="11772" width="39.28515625" style="280" customWidth="1"/>
    <col min="11773" max="11773" width="22" style="280" customWidth="1"/>
    <col min="11774" max="11775" width="21.140625" style="280" customWidth="1"/>
    <col min="11776" max="11776" width="23.28515625" style="280" customWidth="1"/>
    <col min="11777" max="11778" width="21" style="280" customWidth="1"/>
    <col min="11779" max="11779" width="45.42578125" style="280" customWidth="1"/>
    <col min="11780" max="11780" width="16" style="280" customWidth="1"/>
    <col min="11781" max="11785" width="11.42578125" style="280"/>
    <col min="11786" max="11786" width="26.85546875" style="280" customWidth="1"/>
    <col min="11787" max="11787" width="5" style="280" customWidth="1"/>
    <col min="11788" max="11788" width="11.42578125" style="280"/>
    <col min="11789" max="11789" width="45.42578125" style="280" customWidth="1"/>
    <col min="11790" max="11790" width="13.42578125" style="280" customWidth="1"/>
    <col min="11791" max="11791" width="11.42578125" style="280"/>
    <col min="11792" max="11792" width="14.140625" style="280" customWidth="1"/>
    <col min="11793" max="11793" width="13.140625" style="280" customWidth="1"/>
    <col min="11794" max="11794" width="11.42578125" style="280"/>
    <col min="11795" max="11795" width="15.85546875" style="280" customWidth="1"/>
    <col min="11796" max="11796" width="26" style="280" customWidth="1"/>
    <col min="11797" max="12024" width="11.42578125" style="280"/>
    <col min="12025" max="12025" width="73.140625" style="280" customWidth="1"/>
    <col min="12026" max="12026" width="27.28515625" style="280" customWidth="1"/>
    <col min="12027" max="12027" width="44" style="280" customWidth="1"/>
    <col min="12028" max="12028" width="39.28515625" style="280" customWidth="1"/>
    <col min="12029" max="12029" width="22" style="280" customWidth="1"/>
    <col min="12030" max="12031" width="21.140625" style="280" customWidth="1"/>
    <col min="12032" max="12032" width="23.28515625" style="280" customWidth="1"/>
    <col min="12033" max="12034" width="21" style="280" customWidth="1"/>
    <col min="12035" max="12035" width="45.42578125" style="280" customWidth="1"/>
    <col min="12036" max="12036" width="16" style="280" customWidth="1"/>
    <col min="12037" max="12041" width="11.42578125" style="280"/>
    <col min="12042" max="12042" width="26.85546875" style="280" customWidth="1"/>
    <col min="12043" max="12043" width="5" style="280" customWidth="1"/>
    <col min="12044" max="12044" width="11.42578125" style="280"/>
    <col min="12045" max="12045" width="45.42578125" style="280" customWidth="1"/>
    <col min="12046" max="12046" width="13.42578125" style="280" customWidth="1"/>
    <col min="12047" max="12047" width="11.42578125" style="280"/>
    <col min="12048" max="12048" width="14.140625" style="280" customWidth="1"/>
    <col min="12049" max="12049" width="13.140625" style="280" customWidth="1"/>
    <col min="12050" max="12050" width="11.42578125" style="280"/>
    <col min="12051" max="12051" width="15.85546875" style="280" customWidth="1"/>
    <col min="12052" max="12052" width="26" style="280" customWidth="1"/>
    <col min="12053" max="12280" width="11.42578125" style="280"/>
    <col min="12281" max="12281" width="73.140625" style="280" customWidth="1"/>
    <col min="12282" max="12282" width="27.28515625" style="280" customWidth="1"/>
    <col min="12283" max="12283" width="44" style="280" customWidth="1"/>
    <col min="12284" max="12284" width="39.28515625" style="280" customWidth="1"/>
    <col min="12285" max="12285" width="22" style="280" customWidth="1"/>
    <col min="12286" max="12287" width="21.140625" style="280" customWidth="1"/>
    <col min="12288" max="12288" width="23.28515625" style="280" customWidth="1"/>
    <col min="12289" max="12290" width="21" style="280" customWidth="1"/>
    <col min="12291" max="12291" width="45.42578125" style="280" customWidth="1"/>
    <col min="12292" max="12292" width="16" style="280" customWidth="1"/>
    <col min="12293" max="12297" width="11.42578125" style="280"/>
    <col min="12298" max="12298" width="26.85546875" style="280" customWidth="1"/>
    <col min="12299" max="12299" width="5" style="280" customWidth="1"/>
    <col min="12300" max="12300" width="11.42578125" style="280"/>
    <col min="12301" max="12301" width="45.42578125" style="280" customWidth="1"/>
    <col min="12302" max="12302" width="13.42578125" style="280" customWidth="1"/>
    <col min="12303" max="12303" width="11.42578125" style="280"/>
    <col min="12304" max="12304" width="14.140625" style="280" customWidth="1"/>
    <col min="12305" max="12305" width="13.140625" style="280" customWidth="1"/>
    <col min="12306" max="12306" width="11.42578125" style="280"/>
    <col min="12307" max="12307" width="15.85546875" style="280" customWidth="1"/>
    <col min="12308" max="12308" width="26" style="280" customWidth="1"/>
    <col min="12309" max="12536" width="11.42578125" style="280"/>
    <col min="12537" max="12537" width="73.140625" style="280" customWidth="1"/>
    <col min="12538" max="12538" width="27.28515625" style="280" customWidth="1"/>
    <col min="12539" max="12539" width="44" style="280" customWidth="1"/>
    <col min="12540" max="12540" width="39.28515625" style="280" customWidth="1"/>
    <col min="12541" max="12541" width="22" style="280" customWidth="1"/>
    <col min="12542" max="12543" width="21.140625" style="280" customWidth="1"/>
    <col min="12544" max="12544" width="23.28515625" style="280" customWidth="1"/>
    <col min="12545" max="12546" width="21" style="280" customWidth="1"/>
    <col min="12547" max="12547" width="45.42578125" style="280" customWidth="1"/>
    <col min="12548" max="12548" width="16" style="280" customWidth="1"/>
    <col min="12549" max="12553" width="11.42578125" style="280"/>
    <col min="12554" max="12554" width="26.85546875" style="280" customWidth="1"/>
    <col min="12555" max="12555" width="5" style="280" customWidth="1"/>
    <col min="12556" max="12556" width="11.42578125" style="280"/>
    <col min="12557" max="12557" width="45.42578125" style="280" customWidth="1"/>
    <col min="12558" max="12558" width="13.42578125" style="280" customWidth="1"/>
    <col min="12559" max="12559" width="11.42578125" style="280"/>
    <col min="12560" max="12560" width="14.140625" style="280" customWidth="1"/>
    <col min="12561" max="12561" width="13.140625" style="280" customWidth="1"/>
    <col min="12562" max="12562" width="11.42578125" style="280"/>
    <col min="12563" max="12563" width="15.85546875" style="280" customWidth="1"/>
    <col min="12564" max="12564" width="26" style="280" customWidth="1"/>
    <col min="12565" max="12792" width="11.42578125" style="280"/>
    <col min="12793" max="12793" width="73.140625" style="280" customWidth="1"/>
    <col min="12794" max="12794" width="27.28515625" style="280" customWidth="1"/>
    <col min="12795" max="12795" width="44" style="280" customWidth="1"/>
    <col min="12796" max="12796" width="39.28515625" style="280" customWidth="1"/>
    <col min="12797" max="12797" width="22" style="280" customWidth="1"/>
    <col min="12798" max="12799" width="21.140625" style="280" customWidth="1"/>
    <col min="12800" max="12800" width="23.28515625" style="280" customWidth="1"/>
    <col min="12801" max="12802" width="21" style="280" customWidth="1"/>
    <col min="12803" max="12803" width="45.42578125" style="280" customWidth="1"/>
    <col min="12804" max="12804" width="16" style="280" customWidth="1"/>
    <col min="12805" max="12809" width="11.42578125" style="280"/>
    <col min="12810" max="12810" width="26.85546875" style="280" customWidth="1"/>
    <col min="12811" max="12811" width="5" style="280" customWidth="1"/>
    <col min="12812" max="12812" width="11.42578125" style="280"/>
    <col min="12813" max="12813" width="45.42578125" style="280" customWidth="1"/>
    <col min="12814" max="12814" width="13.42578125" style="280" customWidth="1"/>
    <col min="12815" max="12815" width="11.42578125" style="280"/>
    <col min="12816" max="12816" width="14.140625" style="280" customWidth="1"/>
    <col min="12817" max="12817" width="13.140625" style="280" customWidth="1"/>
    <col min="12818" max="12818" width="11.42578125" style="280"/>
    <col min="12819" max="12819" width="15.85546875" style="280" customWidth="1"/>
    <col min="12820" max="12820" width="26" style="280" customWidth="1"/>
    <col min="12821" max="13048" width="11.42578125" style="280"/>
    <col min="13049" max="13049" width="73.140625" style="280" customWidth="1"/>
    <col min="13050" max="13050" width="27.28515625" style="280" customWidth="1"/>
    <col min="13051" max="13051" width="44" style="280" customWidth="1"/>
    <col min="13052" max="13052" width="39.28515625" style="280" customWidth="1"/>
    <col min="13053" max="13053" width="22" style="280" customWidth="1"/>
    <col min="13054" max="13055" width="21.140625" style="280" customWidth="1"/>
    <col min="13056" max="13056" width="23.28515625" style="280" customWidth="1"/>
    <col min="13057" max="13058" width="21" style="280" customWidth="1"/>
    <col min="13059" max="13059" width="45.42578125" style="280" customWidth="1"/>
    <col min="13060" max="13060" width="16" style="280" customWidth="1"/>
    <col min="13061" max="13065" width="11.42578125" style="280"/>
    <col min="13066" max="13066" width="26.85546875" style="280" customWidth="1"/>
    <col min="13067" max="13067" width="5" style="280" customWidth="1"/>
    <col min="13068" max="13068" width="11.42578125" style="280"/>
    <col min="13069" max="13069" width="45.42578125" style="280" customWidth="1"/>
    <col min="13070" max="13070" width="13.42578125" style="280" customWidth="1"/>
    <col min="13071" max="13071" width="11.42578125" style="280"/>
    <col min="13072" max="13072" width="14.140625" style="280" customWidth="1"/>
    <col min="13073" max="13073" width="13.140625" style="280" customWidth="1"/>
    <col min="13074" max="13074" width="11.42578125" style="280"/>
    <col min="13075" max="13075" width="15.85546875" style="280" customWidth="1"/>
    <col min="13076" max="13076" width="26" style="280" customWidth="1"/>
    <col min="13077" max="13304" width="11.42578125" style="280"/>
    <col min="13305" max="13305" width="73.140625" style="280" customWidth="1"/>
    <col min="13306" max="13306" width="27.28515625" style="280" customWidth="1"/>
    <col min="13307" max="13307" width="44" style="280" customWidth="1"/>
    <col min="13308" max="13308" width="39.28515625" style="280" customWidth="1"/>
    <col min="13309" max="13309" width="22" style="280" customWidth="1"/>
    <col min="13310" max="13311" width="21.140625" style="280" customWidth="1"/>
    <col min="13312" max="13312" width="23.28515625" style="280" customWidth="1"/>
    <col min="13313" max="13314" width="21" style="280" customWidth="1"/>
    <col min="13315" max="13315" width="45.42578125" style="280" customWidth="1"/>
    <col min="13316" max="13316" width="16" style="280" customWidth="1"/>
    <col min="13317" max="13321" width="11.42578125" style="280"/>
    <col min="13322" max="13322" width="26.85546875" style="280" customWidth="1"/>
    <col min="13323" max="13323" width="5" style="280" customWidth="1"/>
    <col min="13324" max="13324" width="11.42578125" style="280"/>
    <col min="13325" max="13325" width="45.42578125" style="280" customWidth="1"/>
    <col min="13326" max="13326" width="13.42578125" style="280" customWidth="1"/>
    <col min="13327" max="13327" width="11.42578125" style="280"/>
    <col min="13328" max="13328" width="14.140625" style="280" customWidth="1"/>
    <col min="13329" max="13329" width="13.140625" style="280" customWidth="1"/>
    <col min="13330" max="13330" width="11.42578125" style="280"/>
    <col min="13331" max="13331" width="15.85546875" style="280" customWidth="1"/>
    <col min="13332" max="13332" width="26" style="280" customWidth="1"/>
    <col min="13333" max="13560" width="11.42578125" style="280"/>
    <col min="13561" max="13561" width="73.140625" style="280" customWidth="1"/>
    <col min="13562" max="13562" width="27.28515625" style="280" customWidth="1"/>
    <col min="13563" max="13563" width="44" style="280" customWidth="1"/>
    <col min="13564" max="13564" width="39.28515625" style="280" customWidth="1"/>
    <col min="13565" max="13565" width="22" style="280" customWidth="1"/>
    <col min="13566" max="13567" width="21.140625" style="280" customWidth="1"/>
    <col min="13568" max="13568" width="23.28515625" style="280" customWidth="1"/>
    <col min="13569" max="13570" width="21" style="280" customWidth="1"/>
    <col min="13571" max="13571" width="45.42578125" style="280" customWidth="1"/>
    <col min="13572" max="13572" width="16" style="280" customWidth="1"/>
    <col min="13573" max="13577" width="11.42578125" style="280"/>
    <col min="13578" max="13578" width="26.85546875" style="280" customWidth="1"/>
    <col min="13579" max="13579" width="5" style="280" customWidth="1"/>
    <col min="13580" max="13580" width="11.42578125" style="280"/>
    <col min="13581" max="13581" width="45.42578125" style="280" customWidth="1"/>
    <col min="13582" max="13582" width="13.42578125" style="280" customWidth="1"/>
    <col min="13583" max="13583" width="11.42578125" style="280"/>
    <col min="13584" max="13584" width="14.140625" style="280" customWidth="1"/>
    <col min="13585" max="13585" width="13.140625" style="280" customWidth="1"/>
    <col min="13586" max="13586" width="11.42578125" style="280"/>
    <col min="13587" max="13587" width="15.85546875" style="280" customWidth="1"/>
    <col min="13588" max="13588" width="26" style="280" customWidth="1"/>
    <col min="13589" max="13816" width="11.42578125" style="280"/>
    <col min="13817" max="13817" width="73.140625" style="280" customWidth="1"/>
    <col min="13818" max="13818" width="27.28515625" style="280" customWidth="1"/>
    <col min="13819" max="13819" width="44" style="280" customWidth="1"/>
    <col min="13820" max="13820" width="39.28515625" style="280" customWidth="1"/>
    <col min="13821" max="13821" width="22" style="280" customWidth="1"/>
    <col min="13822" max="13823" width="21.140625" style="280" customWidth="1"/>
    <col min="13824" max="13824" width="23.28515625" style="280" customWidth="1"/>
    <col min="13825" max="13826" width="21" style="280" customWidth="1"/>
    <col min="13827" max="13827" width="45.42578125" style="280" customWidth="1"/>
    <col min="13828" max="13828" width="16" style="280" customWidth="1"/>
    <col min="13829" max="13833" width="11.42578125" style="280"/>
    <col min="13834" max="13834" width="26.85546875" style="280" customWidth="1"/>
    <col min="13835" max="13835" width="5" style="280" customWidth="1"/>
    <col min="13836" max="13836" width="11.42578125" style="280"/>
    <col min="13837" max="13837" width="45.42578125" style="280" customWidth="1"/>
    <col min="13838" max="13838" width="13.42578125" style="280" customWidth="1"/>
    <col min="13839" max="13839" width="11.42578125" style="280"/>
    <col min="13840" max="13840" width="14.140625" style="280" customWidth="1"/>
    <col min="13841" max="13841" width="13.140625" style="280" customWidth="1"/>
    <col min="13842" max="13842" width="11.42578125" style="280"/>
    <col min="13843" max="13843" width="15.85546875" style="280" customWidth="1"/>
    <col min="13844" max="13844" width="26" style="280" customWidth="1"/>
    <col min="13845" max="14072" width="11.42578125" style="280"/>
    <col min="14073" max="14073" width="73.140625" style="280" customWidth="1"/>
    <col min="14074" max="14074" width="27.28515625" style="280" customWidth="1"/>
    <col min="14075" max="14075" width="44" style="280" customWidth="1"/>
    <col min="14076" max="14076" width="39.28515625" style="280" customWidth="1"/>
    <col min="14077" max="14077" width="22" style="280" customWidth="1"/>
    <col min="14078" max="14079" width="21.140625" style="280" customWidth="1"/>
    <col min="14080" max="14080" width="23.28515625" style="280" customWidth="1"/>
    <col min="14081" max="14082" width="21" style="280" customWidth="1"/>
    <col min="14083" max="14083" width="45.42578125" style="280" customWidth="1"/>
    <col min="14084" max="14084" width="16" style="280" customWidth="1"/>
    <col min="14085" max="14089" width="11.42578125" style="280"/>
    <col min="14090" max="14090" width="26.85546875" style="280" customWidth="1"/>
    <col min="14091" max="14091" width="5" style="280" customWidth="1"/>
    <col min="14092" max="14092" width="11.42578125" style="280"/>
    <col min="14093" max="14093" width="45.42578125" style="280" customWidth="1"/>
    <col min="14094" max="14094" width="13.42578125" style="280" customWidth="1"/>
    <col min="14095" max="14095" width="11.42578125" style="280"/>
    <col min="14096" max="14096" width="14.140625" style="280" customWidth="1"/>
    <col min="14097" max="14097" width="13.140625" style="280" customWidth="1"/>
    <col min="14098" max="14098" width="11.42578125" style="280"/>
    <col min="14099" max="14099" width="15.85546875" style="280" customWidth="1"/>
    <col min="14100" max="14100" width="26" style="280" customWidth="1"/>
    <col min="14101" max="14328" width="11.42578125" style="280"/>
    <col min="14329" max="14329" width="73.140625" style="280" customWidth="1"/>
    <col min="14330" max="14330" width="27.28515625" style="280" customWidth="1"/>
    <col min="14331" max="14331" width="44" style="280" customWidth="1"/>
    <col min="14332" max="14332" width="39.28515625" style="280" customWidth="1"/>
    <col min="14333" max="14333" width="22" style="280" customWidth="1"/>
    <col min="14334" max="14335" width="21.140625" style="280" customWidth="1"/>
    <col min="14336" max="14336" width="23.28515625" style="280" customWidth="1"/>
    <col min="14337" max="14338" width="21" style="280" customWidth="1"/>
    <col min="14339" max="14339" width="45.42578125" style="280" customWidth="1"/>
    <col min="14340" max="14340" width="16" style="280" customWidth="1"/>
    <col min="14341" max="14345" width="11.42578125" style="280"/>
    <col min="14346" max="14346" width="26.85546875" style="280" customWidth="1"/>
    <col min="14347" max="14347" width="5" style="280" customWidth="1"/>
    <col min="14348" max="14348" width="11.42578125" style="280"/>
    <col min="14349" max="14349" width="45.42578125" style="280" customWidth="1"/>
    <col min="14350" max="14350" width="13.42578125" style="280" customWidth="1"/>
    <col min="14351" max="14351" width="11.42578125" style="280"/>
    <col min="14352" max="14352" width="14.140625" style="280" customWidth="1"/>
    <col min="14353" max="14353" width="13.140625" style="280" customWidth="1"/>
    <col min="14354" max="14354" width="11.42578125" style="280"/>
    <col min="14355" max="14355" width="15.85546875" style="280" customWidth="1"/>
    <col min="14356" max="14356" width="26" style="280" customWidth="1"/>
    <col min="14357" max="14584" width="11.42578125" style="280"/>
    <col min="14585" max="14585" width="73.140625" style="280" customWidth="1"/>
    <col min="14586" max="14586" width="27.28515625" style="280" customWidth="1"/>
    <col min="14587" max="14587" width="44" style="280" customWidth="1"/>
    <col min="14588" max="14588" width="39.28515625" style="280" customWidth="1"/>
    <col min="14589" max="14589" width="22" style="280" customWidth="1"/>
    <col min="14590" max="14591" width="21.140625" style="280" customWidth="1"/>
    <col min="14592" max="14592" width="23.28515625" style="280" customWidth="1"/>
    <col min="14593" max="14594" width="21" style="280" customWidth="1"/>
    <col min="14595" max="14595" width="45.42578125" style="280" customWidth="1"/>
    <col min="14596" max="14596" width="16" style="280" customWidth="1"/>
    <col min="14597" max="14601" width="11.42578125" style="280"/>
    <col min="14602" max="14602" width="26.85546875" style="280" customWidth="1"/>
    <col min="14603" max="14603" width="5" style="280" customWidth="1"/>
    <col min="14604" max="14604" width="11.42578125" style="280"/>
    <col min="14605" max="14605" width="45.42578125" style="280" customWidth="1"/>
    <col min="14606" max="14606" width="13.42578125" style="280" customWidth="1"/>
    <col min="14607" max="14607" width="11.42578125" style="280"/>
    <col min="14608" max="14608" width="14.140625" style="280" customWidth="1"/>
    <col min="14609" max="14609" width="13.140625" style="280" customWidth="1"/>
    <col min="14610" max="14610" width="11.42578125" style="280"/>
    <col min="14611" max="14611" width="15.85546875" style="280" customWidth="1"/>
    <col min="14612" max="14612" width="26" style="280" customWidth="1"/>
    <col min="14613" max="14840" width="11.42578125" style="280"/>
    <col min="14841" max="14841" width="73.140625" style="280" customWidth="1"/>
    <col min="14842" max="14842" width="27.28515625" style="280" customWidth="1"/>
    <col min="14843" max="14843" width="44" style="280" customWidth="1"/>
    <col min="14844" max="14844" width="39.28515625" style="280" customWidth="1"/>
    <col min="14845" max="14845" width="22" style="280" customWidth="1"/>
    <col min="14846" max="14847" width="21.140625" style="280" customWidth="1"/>
    <col min="14848" max="14848" width="23.28515625" style="280" customWidth="1"/>
    <col min="14849" max="14850" width="21" style="280" customWidth="1"/>
    <col min="14851" max="14851" width="45.42578125" style="280" customWidth="1"/>
    <col min="14852" max="14852" width="16" style="280" customWidth="1"/>
    <col min="14853" max="14857" width="11.42578125" style="280"/>
    <col min="14858" max="14858" width="26.85546875" style="280" customWidth="1"/>
    <col min="14859" max="14859" width="5" style="280" customWidth="1"/>
    <col min="14860" max="14860" width="11.42578125" style="280"/>
    <col min="14861" max="14861" width="45.42578125" style="280" customWidth="1"/>
    <col min="14862" max="14862" width="13.42578125" style="280" customWidth="1"/>
    <col min="14863" max="14863" width="11.42578125" style="280"/>
    <col min="14864" max="14864" width="14.140625" style="280" customWidth="1"/>
    <col min="14865" max="14865" width="13.140625" style="280" customWidth="1"/>
    <col min="14866" max="14866" width="11.42578125" style="280"/>
    <col min="14867" max="14867" width="15.85546875" style="280" customWidth="1"/>
    <col min="14868" max="14868" width="26" style="280" customWidth="1"/>
    <col min="14869" max="15096" width="11.42578125" style="280"/>
    <col min="15097" max="15097" width="73.140625" style="280" customWidth="1"/>
    <col min="15098" max="15098" width="27.28515625" style="280" customWidth="1"/>
    <col min="15099" max="15099" width="44" style="280" customWidth="1"/>
    <col min="15100" max="15100" width="39.28515625" style="280" customWidth="1"/>
    <col min="15101" max="15101" width="22" style="280" customWidth="1"/>
    <col min="15102" max="15103" width="21.140625" style="280" customWidth="1"/>
    <col min="15104" max="15104" width="23.28515625" style="280" customWidth="1"/>
    <col min="15105" max="15106" width="21" style="280" customWidth="1"/>
    <col min="15107" max="15107" width="45.42578125" style="280" customWidth="1"/>
    <col min="15108" max="15108" width="16" style="280" customWidth="1"/>
    <col min="15109" max="15113" width="11.42578125" style="280"/>
    <col min="15114" max="15114" width="26.85546875" style="280" customWidth="1"/>
    <col min="15115" max="15115" width="5" style="280" customWidth="1"/>
    <col min="15116" max="15116" width="11.42578125" style="280"/>
    <col min="15117" max="15117" width="45.42578125" style="280" customWidth="1"/>
    <col min="15118" max="15118" width="13.42578125" style="280" customWidth="1"/>
    <col min="15119" max="15119" width="11.42578125" style="280"/>
    <col min="15120" max="15120" width="14.140625" style="280" customWidth="1"/>
    <col min="15121" max="15121" width="13.140625" style="280" customWidth="1"/>
    <col min="15122" max="15122" width="11.42578125" style="280"/>
    <col min="15123" max="15123" width="15.85546875" style="280" customWidth="1"/>
    <col min="15124" max="15124" width="26" style="280" customWidth="1"/>
    <col min="15125" max="15352" width="11.42578125" style="280"/>
    <col min="15353" max="15353" width="73.140625" style="280" customWidth="1"/>
    <col min="15354" max="15354" width="27.28515625" style="280" customWidth="1"/>
    <col min="15355" max="15355" width="44" style="280" customWidth="1"/>
    <col min="15356" max="15356" width="39.28515625" style="280" customWidth="1"/>
    <col min="15357" max="15357" width="22" style="280" customWidth="1"/>
    <col min="15358" max="15359" width="21.140625" style="280" customWidth="1"/>
    <col min="15360" max="15360" width="23.28515625" style="280" customWidth="1"/>
    <col min="15361" max="15362" width="21" style="280" customWidth="1"/>
    <col min="15363" max="15363" width="45.42578125" style="280" customWidth="1"/>
    <col min="15364" max="15364" width="16" style="280" customWidth="1"/>
    <col min="15365" max="15369" width="11.42578125" style="280"/>
    <col min="15370" max="15370" width="26.85546875" style="280" customWidth="1"/>
    <col min="15371" max="15371" width="5" style="280" customWidth="1"/>
    <col min="15372" max="15372" width="11.42578125" style="280"/>
    <col min="15373" max="15373" width="45.42578125" style="280" customWidth="1"/>
    <col min="15374" max="15374" width="13.42578125" style="280" customWidth="1"/>
    <col min="15375" max="15375" width="11.42578125" style="280"/>
    <col min="15376" max="15376" width="14.140625" style="280" customWidth="1"/>
    <col min="15377" max="15377" width="13.140625" style="280" customWidth="1"/>
    <col min="15378" max="15378" width="11.42578125" style="280"/>
    <col min="15379" max="15379" width="15.85546875" style="280" customWidth="1"/>
    <col min="15380" max="15380" width="26" style="280" customWidth="1"/>
    <col min="15381" max="15608" width="11.42578125" style="280"/>
    <col min="15609" max="15609" width="73.140625" style="280" customWidth="1"/>
    <col min="15610" max="15610" width="27.28515625" style="280" customWidth="1"/>
    <col min="15611" max="15611" width="44" style="280" customWidth="1"/>
    <col min="15612" max="15612" width="39.28515625" style="280" customWidth="1"/>
    <col min="15613" max="15613" width="22" style="280" customWidth="1"/>
    <col min="15614" max="15615" width="21.140625" style="280" customWidth="1"/>
    <col min="15616" max="15616" width="23.28515625" style="280" customWidth="1"/>
    <col min="15617" max="15618" width="21" style="280" customWidth="1"/>
    <col min="15619" max="15619" width="45.42578125" style="280" customWidth="1"/>
    <col min="15620" max="15620" width="16" style="280" customWidth="1"/>
    <col min="15621" max="15625" width="11.42578125" style="280"/>
    <col min="15626" max="15626" width="26.85546875" style="280" customWidth="1"/>
    <col min="15627" max="15627" width="5" style="280" customWidth="1"/>
    <col min="15628" max="15628" width="11.42578125" style="280"/>
    <col min="15629" max="15629" width="45.42578125" style="280" customWidth="1"/>
    <col min="15630" max="15630" width="13.42578125" style="280" customWidth="1"/>
    <col min="15631" max="15631" width="11.42578125" style="280"/>
    <col min="15632" max="15632" width="14.140625" style="280" customWidth="1"/>
    <col min="15633" max="15633" width="13.140625" style="280" customWidth="1"/>
    <col min="15634" max="15634" width="11.42578125" style="280"/>
    <col min="15635" max="15635" width="15.85546875" style="280" customWidth="1"/>
    <col min="15636" max="15636" width="26" style="280" customWidth="1"/>
    <col min="15637" max="15864" width="11.42578125" style="280"/>
    <col min="15865" max="15865" width="73.140625" style="280" customWidth="1"/>
    <col min="15866" max="15866" width="27.28515625" style="280" customWidth="1"/>
    <col min="15867" max="15867" width="44" style="280" customWidth="1"/>
    <col min="15868" max="15868" width="39.28515625" style="280" customWidth="1"/>
    <col min="15869" max="15869" width="22" style="280" customWidth="1"/>
    <col min="15870" max="15871" width="21.140625" style="280" customWidth="1"/>
    <col min="15872" max="15872" width="23.28515625" style="280" customWidth="1"/>
    <col min="15873" max="15874" width="21" style="280" customWidth="1"/>
    <col min="15875" max="15875" width="45.42578125" style="280" customWidth="1"/>
    <col min="15876" max="15876" width="16" style="280" customWidth="1"/>
    <col min="15877" max="15881" width="11.42578125" style="280"/>
    <col min="15882" max="15882" width="26.85546875" style="280" customWidth="1"/>
    <col min="15883" max="15883" width="5" style="280" customWidth="1"/>
    <col min="15884" max="15884" width="11.42578125" style="280"/>
    <col min="15885" max="15885" width="45.42578125" style="280" customWidth="1"/>
    <col min="15886" max="15886" width="13.42578125" style="280" customWidth="1"/>
    <col min="15887" max="15887" width="11.42578125" style="280"/>
    <col min="15888" max="15888" width="14.140625" style="280" customWidth="1"/>
    <col min="15889" max="15889" width="13.140625" style="280" customWidth="1"/>
    <col min="15890" max="15890" width="11.42578125" style="280"/>
    <col min="15891" max="15891" width="15.85546875" style="280" customWidth="1"/>
    <col min="15892" max="15892" width="26" style="280" customWidth="1"/>
    <col min="15893" max="16120" width="11.42578125" style="280"/>
    <col min="16121" max="16121" width="73.140625" style="280" customWidth="1"/>
    <col min="16122" max="16122" width="27.28515625" style="280" customWidth="1"/>
    <col min="16123" max="16123" width="44" style="280" customWidth="1"/>
    <col min="16124" max="16124" width="39.28515625" style="280" customWidth="1"/>
    <col min="16125" max="16125" width="22" style="280" customWidth="1"/>
    <col min="16126" max="16127" width="21.140625" style="280" customWidth="1"/>
    <col min="16128" max="16128" width="23.28515625" style="280" customWidth="1"/>
    <col min="16129" max="16130" width="21" style="280" customWidth="1"/>
    <col min="16131" max="16131" width="45.42578125" style="280" customWidth="1"/>
    <col min="16132" max="16132" width="16" style="280" customWidth="1"/>
    <col min="16133" max="16137" width="11.42578125" style="280"/>
    <col min="16138" max="16138" width="26.85546875" style="280" customWidth="1"/>
    <col min="16139" max="16139" width="5" style="280" customWidth="1"/>
    <col min="16140" max="16140" width="11.42578125" style="280"/>
    <col min="16141" max="16141" width="45.42578125" style="280" customWidth="1"/>
    <col min="16142" max="16142" width="13.42578125" style="280" customWidth="1"/>
    <col min="16143" max="16143" width="11.42578125" style="280"/>
    <col min="16144" max="16144" width="14.140625" style="280" customWidth="1"/>
    <col min="16145" max="16145" width="13.140625" style="280" customWidth="1"/>
    <col min="16146" max="16146" width="11.42578125" style="280"/>
    <col min="16147" max="16147" width="15.85546875" style="280" customWidth="1"/>
    <col min="16148" max="16148" width="26" style="280" customWidth="1"/>
    <col min="16149" max="16384" width="11.42578125" style="280"/>
  </cols>
  <sheetData>
    <row r="1" spans="1:21" s="277" customFormat="1" ht="19.5" thickBot="1" x14ac:dyDescent="0.3">
      <c r="I1" s="278"/>
      <c r="J1" s="278"/>
      <c r="K1" s="278"/>
      <c r="R1" s="278"/>
      <c r="S1" s="278"/>
      <c r="T1" s="278"/>
    </row>
    <row r="2" spans="1:21" s="277" customFormat="1" ht="44.25" customHeight="1" thickBot="1" x14ac:dyDescent="0.3">
      <c r="A2" s="999" t="s">
        <v>396</v>
      </c>
      <c r="B2" s="1000"/>
      <c r="C2" s="1000"/>
      <c r="D2" s="1000"/>
      <c r="E2" s="1000"/>
      <c r="F2" s="1000"/>
      <c r="G2" s="1000"/>
      <c r="H2" s="1000"/>
      <c r="I2" s="1000"/>
      <c r="J2" s="1000"/>
      <c r="K2" s="1000"/>
      <c r="L2" s="1000"/>
      <c r="M2" s="1000"/>
      <c r="N2" s="1000"/>
      <c r="O2" s="1000"/>
      <c r="P2" s="1000"/>
      <c r="Q2" s="1000"/>
      <c r="R2" s="1000"/>
      <c r="S2" s="1000"/>
      <c r="T2" s="1000"/>
      <c r="U2" s="1001"/>
    </row>
    <row r="3" spans="1:21" s="277" customFormat="1" ht="44.25" customHeight="1" thickBot="1" x14ac:dyDescent="0.3">
      <c r="A3" s="1027" t="s">
        <v>456</v>
      </c>
      <c r="B3" s="1028"/>
      <c r="C3" s="1028"/>
      <c r="D3" s="1028"/>
      <c r="E3" s="1028"/>
      <c r="F3" s="1028"/>
      <c r="G3" s="1028"/>
      <c r="H3" s="1028"/>
      <c r="I3" s="1028"/>
      <c r="J3" s="1028"/>
      <c r="K3" s="1028"/>
      <c r="L3" s="1028"/>
      <c r="M3" s="1028"/>
      <c r="N3" s="1028"/>
      <c r="O3" s="1028"/>
      <c r="P3" s="1028"/>
      <c r="Q3" s="1028"/>
      <c r="R3" s="1028"/>
      <c r="S3" s="1028"/>
      <c r="T3" s="1028"/>
      <c r="U3" s="1029"/>
    </row>
    <row r="4" spans="1:21" s="277" customFormat="1" ht="77.25" customHeight="1" thickBot="1" x14ac:dyDescent="0.3">
      <c r="A4" s="993" t="s">
        <v>397</v>
      </c>
      <c r="B4" s="994"/>
      <c r="C4" s="995"/>
      <c r="D4" s="975" t="s">
        <v>398</v>
      </c>
      <c r="E4" s="975" t="s">
        <v>8</v>
      </c>
      <c r="F4" s="996" t="s">
        <v>330</v>
      </c>
      <c r="G4" s="997"/>
      <c r="H4" s="997"/>
      <c r="I4" s="997"/>
      <c r="J4" s="997"/>
      <c r="K4" s="997"/>
      <c r="L4" s="998"/>
      <c r="M4" s="1048" t="s">
        <v>454</v>
      </c>
      <c r="N4" s="1049"/>
      <c r="O4" s="1049"/>
      <c r="P4" s="1049"/>
      <c r="Q4" s="1049"/>
      <c r="R4" s="1049"/>
      <c r="S4" s="1049"/>
      <c r="T4" s="1049"/>
      <c r="U4" s="1050"/>
    </row>
    <row r="5" spans="1:21" s="277" customFormat="1" ht="281.25" customHeight="1" thickBot="1" x14ac:dyDescent="0.3">
      <c r="A5" s="389" t="s">
        <v>399</v>
      </c>
      <c r="B5" s="390" t="s">
        <v>267</v>
      </c>
      <c r="C5" s="391" t="s">
        <v>268</v>
      </c>
      <c r="D5" s="976"/>
      <c r="E5" s="977"/>
      <c r="F5" s="392" t="s">
        <v>400</v>
      </c>
      <c r="G5" s="392" t="s">
        <v>401</v>
      </c>
      <c r="H5" s="392" t="s">
        <v>402</v>
      </c>
      <c r="I5" s="392" t="s">
        <v>400</v>
      </c>
      <c r="J5" s="392" t="s">
        <v>401</v>
      </c>
      <c r="K5" s="392" t="s">
        <v>403</v>
      </c>
      <c r="L5" s="393" t="s">
        <v>332</v>
      </c>
      <c r="M5" s="449" t="s">
        <v>398</v>
      </c>
      <c r="N5" s="450" t="s">
        <v>8</v>
      </c>
      <c r="O5" s="449" t="s">
        <v>400</v>
      </c>
      <c r="P5" s="449" t="s">
        <v>401</v>
      </c>
      <c r="Q5" s="449" t="s">
        <v>402</v>
      </c>
      <c r="R5" s="449" t="s">
        <v>400</v>
      </c>
      <c r="S5" s="449" t="s">
        <v>401</v>
      </c>
      <c r="T5" s="449" t="s">
        <v>403</v>
      </c>
      <c r="U5" s="449" t="s">
        <v>332</v>
      </c>
    </row>
    <row r="6" spans="1:21" s="277" customFormat="1" ht="233.25" customHeight="1" thickBot="1" x14ac:dyDescent="0.3">
      <c r="A6" s="394" t="s">
        <v>404</v>
      </c>
      <c r="B6" s="395" t="s">
        <v>326</v>
      </c>
      <c r="C6" s="396"/>
      <c r="D6" s="397">
        <v>1</v>
      </c>
      <c r="E6" s="398" t="s">
        <v>372</v>
      </c>
      <c r="F6" s="399">
        <v>3</v>
      </c>
      <c r="G6" s="400">
        <v>11</v>
      </c>
      <c r="H6" s="401" t="s">
        <v>327</v>
      </c>
      <c r="I6" s="402">
        <v>2</v>
      </c>
      <c r="J6" s="402">
        <v>11</v>
      </c>
      <c r="K6" s="403" t="s">
        <v>338</v>
      </c>
      <c r="L6" s="451" t="s">
        <v>405</v>
      </c>
      <c r="M6" s="483">
        <v>2</v>
      </c>
      <c r="N6" s="466" t="s">
        <v>462</v>
      </c>
      <c r="O6" s="467">
        <v>3</v>
      </c>
      <c r="P6" s="467">
        <v>7</v>
      </c>
      <c r="Q6" s="468" t="s">
        <v>337</v>
      </c>
      <c r="R6" s="469">
        <v>1</v>
      </c>
      <c r="S6" s="469">
        <v>1</v>
      </c>
      <c r="T6" s="468" t="s">
        <v>463</v>
      </c>
      <c r="U6" s="470" t="s">
        <v>455</v>
      </c>
    </row>
    <row r="7" spans="1:21" s="277" customFormat="1" ht="350.25" customHeight="1" x14ac:dyDescent="0.25">
      <c r="A7" s="404" t="s">
        <v>406</v>
      </c>
      <c r="B7" s="405" t="s">
        <v>407</v>
      </c>
      <c r="C7" s="406" t="s">
        <v>408</v>
      </c>
      <c r="D7" s="407">
        <v>2</v>
      </c>
      <c r="E7" s="408" t="s">
        <v>409</v>
      </c>
      <c r="F7" s="409">
        <v>1</v>
      </c>
      <c r="G7" s="410">
        <v>11</v>
      </c>
      <c r="H7" s="401" t="s">
        <v>327</v>
      </c>
      <c r="I7" s="411">
        <v>1</v>
      </c>
      <c r="J7" s="411">
        <v>11</v>
      </c>
      <c r="K7" s="412" t="s">
        <v>328</v>
      </c>
      <c r="L7" s="452" t="s">
        <v>410</v>
      </c>
      <c r="M7" s="482">
        <v>1</v>
      </c>
      <c r="N7" s="471" t="s">
        <v>395</v>
      </c>
      <c r="O7" s="472">
        <v>4</v>
      </c>
      <c r="P7" s="472">
        <v>11</v>
      </c>
      <c r="Q7" s="473" t="s">
        <v>343</v>
      </c>
      <c r="R7" s="474">
        <v>2</v>
      </c>
      <c r="S7" s="474">
        <v>7</v>
      </c>
      <c r="T7" s="473" t="s">
        <v>336</v>
      </c>
      <c r="U7" s="475" t="s">
        <v>455</v>
      </c>
    </row>
    <row r="8" spans="1:21" s="277" customFormat="1" ht="233.25" customHeight="1" thickBot="1" x14ac:dyDescent="0.3">
      <c r="A8" s="404" t="s">
        <v>411</v>
      </c>
      <c r="B8" s="405" t="s">
        <v>326</v>
      </c>
      <c r="C8" s="406"/>
      <c r="D8" s="407">
        <v>3</v>
      </c>
      <c r="E8" s="413" t="s">
        <v>412</v>
      </c>
      <c r="F8" s="414">
        <v>1</v>
      </c>
      <c r="G8" s="415">
        <v>11</v>
      </c>
      <c r="H8" s="388" t="s">
        <v>328</v>
      </c>
      <c r="I8" s="416">
        <v>1</v>
      </c>
      <c r="J8" s="416">
        <v>11</v>
      </c>
      <c r="K8" s="417" t="s">
        <v>107</v>
      </c>
      <c r="L8" s="452" t="s">
        <v>410</v>
      </c>
      <c r="M8" s="481">
        <v>3</v>
      </c>
      <c r="N8" s="476" t="s">
        <v>392</v>
      </c>
      <c r="O8" s="477">
        <v>1</v>
      </c>
      <c r="P8" s="477">
        <v>13</v>
      </c>
      <c r="Q8" s="477" t="s">
        <v>464</v>
      </c>
      <c r="R8" s="478">
        <v>1</v>
      </c>
      <c r="S8" s="478">
        <v>1</v>
      </c>
      <c r="T8" s="479" t="s">
        <v>463</v>
      </c>
      <c r="U8" s="480" t="s">
        <v>455</v>
      </c>
    </row>
    <row r="9" spans="1:21" s="277" customFormat="1" ht="36.75" customHeight="1" thickBot="1" x14ac:dyDescent="0.3">
      <c r="A9" s="404" t="s">
        <v>413</v>
      </c>
      <c r="B9" s="405" t="s">
        <v>326</v>
      </c>
      <c r="C9" s="406"/>
      <c r="D9" s="975" t="s">
        <v>398</v>
      </c>
      <c r="E9" s="975" t="s">
        <v>329</v>
      </c>
      <c r="F9" s="978" t="s">
        <v>330</v>
      </c>
      <c r="G9" s="979"/>
      <c r="H9" s="979"/>
      <c r="I9" s="979"/>
      <c r="J9" s="979"/>
      <c r="K9" s="980"/>
      <c r="L9" s="975" t="s">
        <v>332</v>
      </c>
      <c r="M9" s="1030" t="s">
        <v>457</v>
      </c>
      <c r="N9" s="1031"/>
      <c r="O9" s="1031"/>
      <c r="P9" s="1031"/>
      <c r="Q9" s="1031"/>
      <c r="R9" s="1031"/>
      <c r="S9" s="1031"/>
      <c r="T9" s="1031"/>
      <c r="U9" s="1032"/>
    </row>
    <row r="10" spans="1:21" s="277" customFormat="1" ht="19.5" thickBot="1" x14ac:dyDescent="0.3">
      <c r="A10" s="1033"/>
      <c r="B10" s="1034"/>
      <c r="C10" s="1035"/>
      <c r="D10" s="976"/>
      <c r="E10" s="977"/>
      <c r="F10" s="978" t="s">
        <v>414</v>
      </c>
      <c r="G10" s="980"/>
      <c r="H10" s="978" t="s">
        <v>331</v>
      </c>
      <c r="I10" s="980"/>
      <c r="J10" s="1040" t="s">
        <v>415</v>
      </c>
      <c r="K10" s="1041"/>
      <c r="L10" s="976"/>
      <c r="M10" s="1030"/>
      <c r="N10" s="1032"/>
      <c r="O10" s="1030" t="s">
        <v>414</v>
      </c>
      <c r="P10" s="1032"/>
      <c r="Q10" s="1030" t="s">
        <v>331</v>
      </c>
      <c r="R10" s="1032"/>
      <c r="S10" s="1031" t="s">
        <v>415</v>
      </c>
      <c r="T10" s="1032"/>
      <c r="U10" s="453" t="s">
        <v>332</v>
      </c>
    </row>
    <row r="11" spans="1:21" s="277" customFormat="1" ht="20.25" customHeight="1" x14ac:dyDescent="0.25">
      <c r="A11" s="1036"/>
      <c r="B11" s="1037"/>
      <c r="C11" s="1038"/>
      <c r="D11" s="975">
        <v>1</v>
      </c>
      <c r="E11" s="1042" t="s">
        <v>416</v>
      </c>
      <c r="F11" s="1044" t="s">
        <v>133</v>
      </c>
      <c r="G11" s="1044"/>
      <c r="H11" s="1044" t="s">
        <v>133</v>
      </c>
      <c r="I11" s="1044"/>
      <c r="J11" s="1044" t="s">
        <v>417</v>
      </c>
      <c r="K11" s="1044"/>
      <c r="L11" s="991" t="s">
        <v>418</v>
      </c>
      <c r="M11" s="456"/>
      <c r="N11" s="448"/>
      <c r="O11" s="1051" t="s">
        <v>458</v>
      </c>
      <c r="P11" s="1044"/>
      <c r="Q11" s="1051" t="s">
        <v>458</v>
      </c>
      <c r="R11" s="1044"/>
      <c r="S11" s="1051" t="s">
        <v>458</v>
      </c>
      <c r="T11" s="1044"/>
      <c r="U11" s="1046" t="s">
        <v>458</v>
      </c>
    </row>
    <row r="12" spans="1:21" s="277" customFormat="1" ht="123" customHeight="1" thickBot="1" x14ac:dyDescent="0.3">
      <c r="A12" s="1036"/>
      <c r="B12" s="1037"/>
      <c r="C12" s="1038"/>
      <c r="D12" s="976"/>
      <c r="E12" s="1043"/>
      <c r="F12" s="1045"/>
      <c r="G12" s="1045"/>
      <c r="H12" s="1045"/>
      <c r="I12" s="1045"/>
      <c r="J12" s="1045"/>
      <c r="K12" s="1045"/>
      <c r="L12" s="992"/>
      <c r="M12" s="457" t="s">
        <v>458</v>
      </c>
      <c r="N12" s="454" t="s">
        <v>458</v>
      </c>
      <c r="O12" s="1045"/>
      <c r="P12" s="1045"/>
      <c r="Q12" s="1045"/>
      <c r="R12" s="1045"/>
      <c r="S12" s="1045"/>
      <c r="T12" s="1045"/>
      <c r="U12" s="1047"/>
    </row>
    <row r="13" spans="1:21" s="277" customFormat="1" ht="63" customHeight="1" thickBot="1" x14ac:dyDescent="0.3">
      <c r="A13" s="1036"/>
      <c r="B13" s="1039"/>
      <c r="C13" s="1038"/>
      <c r="D13" s="392">
        <v>2</v>
      </c>
      <c r="E13" s="461" t="s">
        <v>419</v>
      </c>
      <c r="F13" s="990" t="s">
        <v>133</v>
      </c>
      <c r="G13" s="990"/>
      <c r="H13" s="990" t="s">
        <v>133</v>
      </c>
      <c r="I13" s="990"/>
      <c r="J13" s="989" t="s">
        <v>420</v>
      </c>
      <c r="K13" s="990"/>
      <c r="L13" s="992"/>
      <c r="M13" s="458" t="s">
        <v>458</v>
      </c>
      <c r="N13" s="459" t="s">
        <v>458</v>
      </c>
      <c r="O13" s="1052" t="s">
        <v>458</v>
      </c>
      <c r="P13" s="1053"/>
      <c r="Q13" s="1052" t="s">
        <v>458</v>
      </c>
      <c r="R13" s="1053"/>
      <c r="S13" s="1052" t="s">
        <v>458</v>
      </c>
      <c r="T13" s="1053"/>
      <c r="U13" s="460" t="s">
        <v>458</v>
      </c>
    </row>
    <row r="14" spans="1:21" s="277" customFormat="1" ht="77.25" customHeight="1" x14ac:dyDescent="0.25">
      <c r="A14" s="419" t="s">
        <v>321</v>
      </c>
      <c r="B14" s="419" t="s">
        <v>267</v>
      </c>
      <c r="C14" s="419" t="s">
        <v>268</v>
      </c>
      <c r="D14" s="455" t="s">
        <v>322</v>
      </c>
      <c r="E14" s="419" t="s">
        <v>19</v>
      </c>
      <c r="F14" s="419" t="s">
        <v>20</v>
      </c>
      <c r="G14" s="419" t="s">
        <v>323</v>
      </c>
      <c r="H14" s="419" t="s">
        <v>19</v>
      </c>
      <c r="I14" s="419" t="s">
        <v>20</v>
      </c>
      <c r="J14" s="419" t="s">
        <v>324</v>
      </c>
      <c r="K14" s="984" t="s">
        <v>325</v>
      </c>
      <c r="L14" s="984"/>
      <c r="M14" s="455"/>
      <c r="N14" s="455"/>
      <c r="O14" s="455" t="s">
        <v>20</v>
      </c>
      <c r="P14" s="455" t="s">
        <v>323</v>
      </c>
      <c r="Q14" s="455" t="s">
        <v>19</v>
      </c>
      <c r="R14" s="455" t="s">
        <v>20</v>
      </c>
      <c r="S14" s="455" t="s">
        <v>324</v>
      </c>
      <c r="T14" s="1057" t="s">
        <v>325</v>
      </c>
      <c r="U14" s="1057"/>
    </row>
    <row r="15" spans="1:21" s="277" customFormat="1" ht="66" customHeight="1" thickBot="1" x14ac:dyDescent="0.3">
      <c r="A15" s="463" t="s">
        <v>458</v>
      </c>
      <c r="B15" s="464" t="s">
        <v>458</v>
      </c>
      <c r="C15" s="464" t="s">
        <v>458</v>
      </c>
      <c r="D15" s="464" t="s">
        <v>458</v>
      </c>
      <c r="E15" s="462" t="s">
        <v>460</v>
      </c>
      <c r="F15" s="462" t="s">
        <v>458</v>
      </c>
      <c r="G15" s="462" t="s">
        <v>458</v>
      </c>
      <c r="H15" s="462" t="s">
        <v>461</v>
      </c>
      <c r="I15" s="462" t="s">
        <v>458</v>
      </c>
      <c r="J15" s="462" t="s">
        <v>458</v>
      </c>
      <c r="K15" s="985" t="s">
        <v>458</v>
      </c>
      <c r="L15" s="985"/>
      <c r="M15" s="465" t="s">
        <v>458</v>
      </c>
      <c r="N15" s="465" t="s">
        <v>458</v>
      </c>
      <c r="O15" s="462" t="s">
        <v>458</v>
      </c>
      <c r="P15" s="462" t="s">
        <v>458</v>
      </c>
      <c r="Q15" s="462" t="s">
        <v>458</v>
      </c>
      <c r="R15" s="462" t="s">
        <v>458</v>
      </c>
      <c r="S15" s="462" t="s">
        <v>458</v>
      </c>
      <c r="T15" s="985" t="s">
        <v>458</v>
      </c>
      <c r="U15" s="985"/>
    </row>
    <row r="16" spans="1:21" s="277" customFormat="1" ht="32.25" customHeight="1" thickBot="1" x14ac:dyDescent="0.3">
      <c r="A16" s="981" t="s">
        <v>121</v>
      </c>
      <c r="B16" s="982"/>
      <c r="C16" s="982"/>
      <c r="D16" s="983"/>
      <c r="E16" s="986" t="s">
        <v>4</v>
      </c>
      <c r="F16" s="987"/>
      <c r="G16" s="987"/>
      <c r="H16" s="987"/>
      <c r="I16" s="987"/>
      <c r="J16" s="987"/>
      <c r="K16" s="988"/>
      <c r="L16" s="986" t="s">
        <v>13</v>
      </c>
      <c r="M16" s="987"/>
      <c r="N16" s="987"/>
      <c r="O16" s="987"/>
      <c r="P16" s="987"/>
      <c r="Q16" s="987"/>
      <c r="R16" s="987"/>
      <c r="S16" s="987"/>
      <c r="T16" s="987"/>
      <c r="U16" s="988"/>
    </row>
    <row r="17" spans="1:21" s="277" customFormat="1" ht="36.75" customHeight="1" thickBot="1" x14ac:dyDescent="0.3">
      <c r="A17" s="1025" t="s">
        <v>5</v>
      </c>
      <c r="B17" s="1026"/>
      <c r="C17" s="1025" t="s">
        <v>185</v>
      </c>
      <c r="D17" s="1026"/>
      <c r="E17" s="986" t="s">
        <v>14</v>
      </c>
      <c r="F17" s="987"/>
      <c r="G17" s="987"/>
      <c r="H17" s="987"/>
      <c r="I17" s="988"/>
      <c r="J17" s="1054" t="s">
        <v>185</v>
      </c>
      <c r="K17" s="1056"/>
      <c r="L17" s="1054" t="s">
        <v>459</v>
      </c>
      <c r="M17" s="1055"/>
      <c r="N17" s="1055"/>
      <c r="O17" s="1055"/>
      <c r="P17" s="1055"/>
      <c r="Q17" s="1056"/>
      <c r="R17" s="1054" t="s">
        <v>185</v>
      </c>
      <c r="S17" s="1055"/>
      <c r="T17" s="1055"/>
      <c r="U17" s="1056"/>
    </row>
    <row r="18" spans="1:21" s="277" customFormat="1" ht="63" customHeight="1" x14ac:dyDescent="0.35">
      <c r="A18" s="1007" t="s">
        <v>427</v>
      </c>
      <c r="B18" s="1008"/>
      <c r="C18" s="1009">
        <v>43683</v>
      </c>
      <c r="D18" s="1009"/>
      <c r="E18" s="1015" t="s">
        <v>428</v>
      </c>
      <c r="F18" s="1016"/>
      <c r="G18" s="1016"/>
      <c r="H18" s="1016"/>
      <c r="I18" s="1017"/>
      <c r="J18" s="1058">
        <v>43683</v>
      </c>
      <c r="K18" s="1067"/>
      <c r="L18" s="1024" t="s">
        <v>434</v>
      </c>
      <c r="M18" s="1024"/>
      <c r="N18" s="1024"/>
      <c r="O18" s="1024"/>
      <c r="P18" s="1024"/>
      <c r="Q18" s="1024"/>
      <c r="R18" s="1058">
        <v>43683</v>
      </c>
      <c r="S18" s="1059"/>
      <c r="T18" s="1059"/>
      <c r="U18" s="1060"/>
    </row>
    <row r="19" spans="1:21" s="277" customFormat="1" ht="59.25" customHeight="1" x14ac:dyDescent="0.35">
      <c r="A19" s="1013" t="s">
        <v>428</v>
      </c>
      <c r="B19" s="1014"/>
      <c r="C19" s="1009">
        <v>43683</v>
      </c>
      <c r="D19" s="1009"/>
      <c r="E19" s="1018" t="s">
        <v>438</v>
      </c>
      <c r="F19" s="1019"/>
      <c r="G19" s="1019"/>
      <c r="H19" s="1019"/>
      <c r="I19" s="1020"/>
      <c r="J19" s="1068">
        <v>43683</v>
      </c>
      <c r="K19" s="1069"/>
      <c r="L19" s="1005"/>
      <c r="M19" s="1005"/>
      <c r="N19" s="1005"/>
      <c r="O19" s="1005"/>
      <c r="P19" s="1005"/>
      <c r="Q19" s="1005"/>
      <c r="R19" s="1061"/>
      <c r="S19" s="1062"/>
      <c r="T19" s="1062"/>
      <c r="U19" s="1063"/>
    </row>
    <row r="20" spans="1:21" s="277" customFormat="1" ht="57" customHeight="1" x14ac:dyDescent="0.25">
      <c r="A20" s="1013" t="s">
        <v>429</v>
      </c>
      <c r="B20" s="1014"/>
      <c r="C20" s="1009">
        <v>43683</v>
      </c>
      <c r="D20" s="1009"/>
      <c r="E20" s="1021"/>
      <c r="F20" s="1022"/>
      <c r="G20" s="1022"/>
      <c r="H20" s="1022"/>
      <c r="I20" s="1023"/>
      <c r="J20" s="1061"/>
      <c r="K20" s="1069"/>
      <c r="L20" s="1005"/>
      <c r="M20" s="1005"/>
      <c r="N20" s="1005"/>
      <c r="O20" s="1005"/>
      <c r="P20" s="1005"/>
      <c r="Q20" s="1005"/>
      <c r="R20" s="1061"/>
      <c r="S20" s="1062"/>
      <c r="T20" s="1062"/>
      <c r="U20" s="1063"/>
    </row>
    <row r="21" spans="1:21" s="277" customFormat="1" ht="56.25" customHeight="1" thickBot="1" x14ac:dyDescent="0.3">
      <c r="A21" s="1010"/>
      <c r="B21" s="1011"/>
      <c r="C21" s="1012"/>
      <c r="D21" s="1012"/>
      <c r="E21" s="1002"/>
      <c r="F21" s="1003"/>
      <c r="G21" s="1003"/>
      <c r="H21" s="1003"/>
      <c r="I21" s="1004"/>
      <c r="J21" s="1064"/>
      <c r="K21" s="1070"/>
      <c r="L21" s="1006"/>
      <c r="M21" s="1006"/>
      <c r="N21" s="1006"/>
      <c r="O21" s="1006"/>
      <c r="P21" s="1006"/>
      <c r="Q21" s="1006"/>
      <c r="R21" s="1064"/>
      <c r="S21" s="1065"/>
      <c r="T21" s="1065"/>
      <c r="U21" s="1066"/>
    </row>
    <row r="22" spans="1:21" s="277" customFormat="1" x14ac:dyDescent="0.25">
      <c r="H22" s="278"/>
      <c r="I22" s="279"/>
      <c r="J22" s="279"/>
      <c r="Q22" s="278"/>
      <c r="R22" s="279"/>
      <c r="S22" s="279"/>
    </row>
    <row r="23" spans="1:21" s="277" customFormat="1" x14ac:dyDescent="0.25">
      <c r="H23" s="278"/>
      <c r="I23" s="279"/>
      <c r="J23" s="279"/>
      <c r="Q23" s="278"/>
      <c r="R23" s="279"/>
      <c r="S23" s="279"/>
    </row>
    <row r="24" spans="1:21" s="277" customFormat="1" x14ac:dyDescent="0.25">
      <c r="H24" s="278"/>
      <c r="I24" s="279"/>
      <c r="J24" s="279"/>
      <c r="Q24" s="278"/>
      <c r="R24" s="279"/>
      <c r="S24" s="279"/>
    </row>
    <row r="25" spans="1:21" s="277" customFormat="1" x14ac:dyDescent="0.25">
      <c r="H25" s="278"/>
      <c r="I25" s="279"/>
      <c r="J25" s="279"/>
      <c r="Q25" s="278"/>
      <c r="R25" s="279"/>
      <c r="S25" s="279"/>
    </row>
    <row r="26" spans="1:21" s="277" customFormat="1" x14ac:dyDescent="0.25">
      <c r="H26" s="278"/>
      <c r="I26" s="279"/>
      <c r="J26" s="279"/>
      <c r="Q26" s="278"/>
      <c r="R26" s="279"/>
      <c r="S26" s="279"/>
    </row>
    <row r="27" spans="1:21" s="277" customFormat="1" x14ac:dyDescent="0.25">
      <c r="H27" s="278"/>
      <c r="I27" s="279"/>
      <c r="J27" s="279"/>
      <c r="Q27" s="278"/>
      <c r="R27" s="279"/>
      <c r="S27" s="279"/>
    </row>
    <row r="28" spans="1:21" s="277" customFormat="1" x14ac:dyDescent="0.25">
      <c r="H28" s="278"/>
      <c r="I28" s="279"/>
      <c r="J28" s="279"/>
      <c r="Q28" s="278"/>
      <c r="R28" s="279"/>
      <c r="S28" s="279"/>
    </row>
    <row r="29" spans="1:21" s="277" customFormat="1" x14ac:dyDescent="0.25">
      <c r="H29" s="278"/>
      <c r="I29" s="279"/>
      <c r="J29" s="279"/>
      <c r="Q29" s="278"/>
      <c r="R29" s="279"/>
      <c r="S29" s="279"/>
    </row>
    <row r="30" spans="1:21" s="277" customFormat="1" x14ac:dyDescent="0.25">
      <c r="H30" s="278"/>
      <c r="I30" s="279"/>
      <c r="J30" s="279"/>
      <c r="Q30" s="278"/>
      <c r="R30" s="279"/>
      <c r="S30" s="279"/>
    </row>
    <row r="31" spans="1:21" s="277" customFormat="1" x14ac:dyDescent="0.25">
      <c r="H31" s="278"/>
      <c r="I31" s="279"/>
      <c r="J31" s="279"/>
      <c r="Q31" s="278"/>
      <c r="R31" s="279"/>
      <c r="S31" s="279"/>
    </row>
    <row r="32" spans="1:21" s="277" customFormat="1" x14ac:dyDescent="0.25">
      <c r="H32" s="278"/>
      <c r="I32" s="279"/>
      <c r="J32" s="279"/>
      <c r="Q32" s="278"/>
      <c r="R32" s="279"/>
      <c r="S32" s="279"/>
    </row>
    <row r="33" spans="8:19" s="277" customFormat="1" x14ac:dyDescent="0.25">
      <c r="H33" s="278"/>
      <c r="I33" s="279"/>
      <c r="J33" s="279"/>
      <c r="Q33" s="278"/>
      <c r="R33" s="279"/>
      <c r="S33" s="279"/>
    </row>
    <row r="34" spans="8:19" s="277" customFormat="1" x14ac:dyDescent="0.25">
      <c r="H34" s="278"/>
      <c r="I34" s="279"/>
      <c r="J34" s="279"/>
      <c r="Q34" s="278"/>
      <c r="R34" s="279"/>
      <c r="S34" s="279"/>
    </row>
    <row r="35" spans="8:19" s="277" customFormat="1" x14ac:dyDescent="0.25">
      <c r="H35" s="278"/>
      <c r="I35" s="279"/>
      <c r="J35" s="279"/>
      <c r="Q35" s="278"/>
      <c r="R35" s="279"/>
      <c r="S35" s="279"/>
    </row>
    <row r="36" spans="8:19" s="277" customFormat="1" x14ac:dyDescent="0.25">
      <c r="H36" s="278"/>
      <c r="I36" s="279"/>
      <c r="J36" s="279"/>
      <c r="Q36" s="278"/>
      <c r="R36" s="279"/>
      <c r="S36" s="279"/>
    </row>
    <row r="37" spans="8:19" s="277" customFormat="1" x14ac:dyDescent="0.25">
      <c r="H37" s="278"/>
      <c r="I37" s="279"/>
      <c r="J37" s="279"/>
      <c r="Q37" s="278"/>
      <c r="R37" s="279"/>
      <c r="S37" s="279"/>
    </row>
    <row r="38" spans="8:19" s="277" customFormat="1" x14ac:dyDescent="0.25">
      <c r="H38" s="278"/>
      <c r="I38" s="279"/>
      <c r="J38" s="279"/>
      <c r="Q38" s="278"/>
      <c r="R38" s="279"/>
      <c r="S38" s="279"/>
    </row>
    <row r="39" spans="8:19" s="277" customFormat="1" x14ac:dyDescent="0.25">
      <c r="H39" s="278"/>
      <c r="I39" s="279"/>
      <c r="J39" s="279"/>
      <c r="Q39" s="278"/>
      <c r="R39" s="279"/>
      <c r="S39" s="279"/>
    </row>
    <row r="40" spans="8:19" s="277" customFormat="1" x14ac:dyDescent="0.25">
      <c r="H40" s="278"/>
      <c r="I40" s="279"/>
      <c r="J40" s="279"/>
      <c r="Q40" s="278"/>
      <c r="R40" s="279"/>
      <c r="S40" s="279"/>
    </row>
    <row r="41" spans="8:19" s="277" customFormat="1" x14ac:dyDescent="0.25">
      <c r="H41" s="278"/>
      <c r="I41" s="279"/>
      <c r="J41" s="279"/>
      <c r="Q41" s="278"/>
      <c r="R41" s="279"/>
      <c r="S41" s="279"/>
    </row>
    <row r="42" spans="8:19" s="277" customFormat="1" x14ac:dyDescent="0.25">
      <c r="H42" s="278"/>
      <c r="I42" s="279"/>
      <c r="J42" s="279"/>
      <c r="Q42" s="278"/>
      <c r="R42" s="279"/>
      <c r="S42" s="279"/>
    </row>
    <row r="43" spans="8:19" s="277" customFormat="1" x14ac:dyDescent="0.25">
      <c r="H43" s="278"/>
      <c r="I43" s="279"/>
      <c r="J43" s="279"/>
      <c r="Q43" s="278"/>
      <c r="R43" s="279"/>
      <c r="S43" s="279"/>
    </row>
    <row r="44" spans="8:19" s="277" customFormat="1" x14ac:dyDescent="0.25">
      <c r="H44" s="278"/>
      <c r="I44" s="279"/>
      <c r="J44" s="279"/>
      <c r="Q44" s="278"/>
      <c r="R44" s="279"/>
      <c r="S44" s="279"/>
    </row>
    <row r="45" spans="8:19" s="277" customFormat="1" x14ac:dyDescent="0.25">
      <c r="H45" s="278"/>
      <c r="I45" s="279"/>
      <c r="J45" s="279"/>
      <c r="Q45" s="278"/>
      <c r="R45" s="279"/>
      <c r="S45" s="279"/>
    </row>
    <row r="46" spans="8:19" s="277" customFormat="1" x14ac:dyDescent="0.25">
      <c r="H46" s="278"/>
      <c r="I46" s="279"/>
      <c r="J46" s="279"/>
      <c r="Q46" s="278"/>
      <c r="R46" s="279"/>
      <c r="S46" s="279"/>
    </row>
    <row r="47" spans="8:19" s="277" customFormat="1" x14ac:dyDescent="0.25">
      <c r="H47" s="278"/>
      <c r="I47" s="279"/>
      <c r="J47" s="279"/>
      <c r="Q47" s="278"/>
      <c r="R47" s="279"/>
      <c r="S47" s="279"/>
    </row>
    <row r="48" spans="8:19" s="277" customFormat="1" x14ac:dyDescent="0.25">
      <c r="H48" s="278"/>
      <c r="I48" s="279"/>
      <c r="J48" s="279"/>
      <c r="Q48" s="278"/>
      <c r="R48" s="279"/>
      <c r="S48" s="279"/>
    </row>
    <row r="49" spans="8:19" s="277" customFormat="1" x14ac:dyDescent="0.25">
      <c r="H49" s="278"/>
      <c r="I49" s="279"/>
      <c r="J49" s="279"/>
      <c r="Q49" s="278"/>
      <c r="R49" s="279"/>
      <c r="S49" s="279"/>
    </row>
    <row r="50" spans="8:19" s="277" customFormat="1" x14ac:dyDescent="0.25">
      <c r="H50" s="278"/>
      <c r="I50" s="279"/>
      <c r="J50" s="279"/>
      <c r="Q50" s="278"/>
      <c r="R50" s="279"/>
      <c r="S50" s="279"/>
    </row>
    <row r="51" spans="8:19" s="277" customFormat="1" x14ac:dyDescent="0.25">
      <c r="H51" s="278"/>
      <c r="I51" s="279"/>
      <c r="J51" s="279"/>
      <c r="Q51" s="278"/>
      <c r="R51" s="279"/>
      <c r="S51" s="279"/>
    </row>
    <row r="52" spans="8:19" s="277" customFormat="1" x14ac:dyDescent="0.25">
      <c r="H52" s="278"/>
      <c r="I52" s="279"/>
      <c r="J52" s="279"/>
      <c r="Q52" s="278"/>
      <c r="R52" s="279"/>
      <c r="S52" s="279"/>
    </row>
    <row r="53" spans="8:19" s="277" customFormat="1" x14ac:dyDescent="0.25">
      <c r="H53" s="278"/>
      <c r="I53" s="279"/>
      <c r="J53" s="279"/>
      <c r="Q53" s="278"/>
      <c r="R53" s="279"/>
      <c r="S53" s="279"/>
    </row>
    <row r="54" spans="8:19" s="277" customFormat="1" x14ac:dyDescent="0.25">
      <c r="H54" s="278"/>
      <c r="I54" s="279"/>
      <c r="J54" s="279"/>
      <c r="Q54" s="278"/>
      <c r="R54" s="279"/>
      <c r="S54" s="279"/>
    </row>
    <row r="55" spans="8:19" s="277" customFormat="1" x14ac:dyDescent="0.25">
      <c r="H55" s="278"/>
      <c r="I55" s="279"/>
      <c r="J55" s="279"/>
      <c r="Q55" s="278"/>
      <c r="R55" s="279"/>
      <c r="S55" s="279"/>
    </row>
    <row r="56" spans="8:19" s="277" customFormat="1" x14ac:dyDescent="0.25">
      <c r="H56" s="278"/>
      <c r="I56" s="279"/>
      <c r="J56" s="279"/>
      <c r="Q56" s="278"/>
      <c r="R56" s="279"/>
      <c r="S56" s="279"/>
    </row>
    <row r="57" spans="8:19" s="277" customFormat="1" x14ac:dyDescent="0.25">
      <c r="H57" s="278"/>
      <c r="I57" s="279"/>
      <c r="J57" s="279"/>
      <c r="Q57" s="278"/>
      <c r="R57" s="279"/>
      <c r="S57" s="279"/>
    </row>
    <row r="58" spans="8:19" s="277" customFormat="1" x14ac:dyDescent="0.25">
      <c r="H58" s="278"/>
      <c r="I58" s="279"/>
      <c r="J58" s="279"/>
      <c r="Q58" s="278"/>
      <c r="R58" s="279"/>
      <c r="S58" s="279"/>
    </row>
    <row r="59" spans="8:19" s="277" customFormat="1" x14ac:dyDescent="0.25">
      <c r="H59" s="278"/>
      <c r="I59" s="279"/>
      <c r="J59" s="279"/>
      <c r="Q59" s="278"/>
      <c r="R59" s="279"/>
      <c r="S59" s="279"/>
    </row>
    <row r="60" spans="8:19" s="277" customFormat="1" x14ac:dyDescent="0.25">
      <c r="H60" s="278"/>
      <c r="I60" s="279"/>
      <c r="J60" s="279"/>
      <c r="Q60" s="278"/>
      <c r="R60" s="279"/>
      <c r="S60" s="279"/>
    </row>
    <row r="61" spans="8:19" s="277" customFormat="1" x14ac:dyDescent="0.25">
      <c r="H61" s="278"/>
      <c r="I61" s="279"/>
      <c r="J61" s="279"/>
      <c r="Q61" s="278"/>
      <c r="R61" s="279"/>
      <c r="S61" s="279"/>
    </row>
    <row r="62" spans="8:19" s="277" customFormat="1" x14ac:dyDescent="0.25">
      <c r="H62" s="278"/>
      <c r="I62" s="279"/>
      <c r="J62" s="279"/>
      <c r="Q62" s="278"/>
      <c r="R62" s="279"/>
      <c r="S62" s="279"/>
    </row>
    <row r="63" spans="8:19" s="277" customFormat="1" x14ac:dyDescent="0.25">
      <c r="H63" s="278"/>
      <c r="I63" s="279"/>
      <c r="J63" s="279"/>
      <c r="Q63" s="278"/>
      <c r="R63" s="279"/>
      <c r="S63" s="279"/>
    </row>
    <row r="64" spans="8:19" s="277" customFormat="1" x14ac:dyDescent="0.25">
      <c r="H64" s="278"/>
      <c r="I64" s="279"/>
      <c r="J64" s="279"/>
      <c r="Q64" s="278"/>
      <c r="R64" s="279"/>
      <c r="S64" s="279"/>
    </row>
    <row r="65" spans="8:19" s="277" customFormat="1" x14ac:dyDescent="0.25">
      <c r="H65" s="278"/>
      <c r="I65" s="279"/>
      <c r="J65" s="279"/>
      <c r="Q65" s="278"/>
      <c r="R65" s="279"/>
      <c r="S65" s="279"/>
    </row>
    <row r="66" spans="8:19" s="277" customFormat="1" x14ac:dyDescent="0.25">
      <c r="H66" s="278"/>
      <c r="I66" s="279"/>
      <c r="J66" s="279"/>
      <c r="Q66" s="278"/>
      <c r="R66" s="279"/>
      <c r="S66" s="279"/>
    </row>
    <row r="67" spans="8:19" s="277" customFormat="1" x14ac:dyDescent="0.25">
      <c r="H67" s="278"/>
      <c r="I67" s="279"/>
      <c r="J67" s="279"/>
      <c r="Q67" s="278"/>
      <c r="R67" s="279"/>
      <c r="S67" s="279"/>
    </row>
    <row r="68" spans="8:19" s="277" customFormat="1" x14ac:dyDescent="0.25">
      <c r="H68" s="278"/>
      <c r="I68" s="279"/>
      <c r="J68" s="279"/>
      <c r="Q68" s="278"/>
      <c r="R68" s="279"/>
      <c r="S68" s="279"/>
    </row>
    <row r="69" spans="8:19" s="277" customFormat="1" x14ac:dyDescent="0.25">
      <c r="H69" s="278"/>
      <c r="I69" s="279"/>
      <c r="J69" s="279"/>
      <c r="Q69" s="278"/>
      <c r="R69" s="279"/>
      <c r="S69" s="279"/>
    </row>
    <row r="70" spans="8:19" s="277" customFormat="1" x14ac:dyDescent="0.25">
      <c r="H70" s="278"/>
      <c r="I70" s="279"/>
      <c r="J70" s="279"/>
      <c r="Q70" s="278"/>
      <c r="R70" s="279"/>
      <c r="S70" s="279"/>
    </row>
    <row r="71" spans="8:19" s="277" customFormat="1" x14ac:dyDescent="0.25">
      <c r="H71" s="278"/>
      <c r="I71" s="279"/>
      <c r="J71" s="279"/>
      <c r="Q71" s="278"/>
      <c r="R71" s="279"/>
      <c r="S71" s="279"/>
    </row>
    <row r="72" spans="8:19" s="277" customFormat="1" x14ac:dyDescent="0.25">
      <c r="H72" s="278"/>
      <c r="I72" s="279"/>
      <c r="J72" s="279"/>
      <c r="Q72" s="278"/>
      <c r="R72" s="279"/>
      <c r="S72" s="279"/>
    </row>
    <row r="73" spans="8:19" s="277" customFormat="1" x14ac:dyDescent="0.25">
      <c r="H73" s="278"/>
      <c r="I73" s="279"/>
      <c r="J73" s="279"/>
      <c r="Q73" s="278"/>
      <c r="R73" s="279"/>
      <c r="S73" s="279"/>
    </row>
    <row r="74" spans="8:19" s="277" customFormat="1" x14ac:dyDescent="0.25">
      <c r="H74" s="278"/>
      <c r="I74" s="279"/>
      <c r="J74" s="279"/>
      <c r="Q74" s="278"/>
      <c r="R74" s="279"/>
      <c r="S74" s="279"/>
    </row>
    <row r="75" spans="8:19" s="277" customFormat="1" x14ac:dyDescent="0.25">
      <c r="H75" s="278"/>
      <c r="I75" s="279"/>
      <c r="J75" s="279"/>
      <c r="Q75" s="278"/>
      <c r="R75" s="279"/>
      <c r="S75" s="279"/>
    </row>
    <row r="76" spans="8:19" s="277" customFormat="1" x14ac:dyDescent="0.25">
      <c r="H76" s="278"/>
      <c r="I76" s="279"/>
      <c r="J76" s="279"/>
      <c r="Q76" s="278"/>
      <c r="R76" s="279"/>
      <c r="S76" s="279"/>
    </row>
    <row r="77" spans="8:19" s="277" customFormat="1" x14ac:dyDescent="0.25">
      <c r="H77" s="278"/>
      <c r="I77" s="279"/>
      <c r="J77" s="279"/>
      <c r="Q77" s="278"/>
      <c r="R77" s="279"/>
      <c r="S77" s="279"/>
    </row>
    <row r="78" spans="8:19" s="277" customFormat="1" x14ac:dyDescent="0.25">
      <c r="H78" s="278"/>
      <c r="I78" s="279"/>
      <c r="J78" s="279"/>
      <c r="Q78" s="278"/>
      <c r="R78" s="279"/>
      <c r="S78" s="279"/>
    </row>
    <row r="79" spans="8:19" s="277" customFormat="1" x14ac:dyDescent="0.25">
      <c r="H79" s="278"/>
      <c r="I79" s="279"/>
      <c r="J79" s="279"/>
      <c r="Q79" s="278"/>
      <c r="R79" s="279"/>
      <c r="S79" s="279"/>
    </row>
    <row r="80" spans="8:19" s="277" customFormat="1" x14ac:dyDescent="0.25">
      <c r="H80" s="278"/>
      <c r="I80" s="279"/>
      <c r="J80" s="279"/>
      <c r="Q80" s="278"/>
      <c r="R80" s="279"/>
      <c r="S80" s="279"/>
    </row>
    <row r="81" spans="8:19" s="277" customFormat="1" x14ac:dyDescent="0.25">
      <c r="H81" s="278"/>
      <c r="I81" s="279"/>
      <c r="J81" s="279"/>
      <c r="Q81" s="278"/>
      <c r="R81" s="279"/>
      <c r="S81" s="279"/>
    </row>
    <row r="82" spans="8:19" s="277" customFormat="1" x14ac:dyDescent="0.25">
      <c r="H82" s="278"/>
      <c r="I82" s="279"/>
      <c r="J82" s="279"/>
      <c r="Q82" s="278"/>
      <c r="R82" s="279"/>
      <c r="S82" s="279"/>
    </row>
    <row r="83" spans="8:19" s="277" customFormat="1" x14ac:dyDescent="0.25">
      <c r="H83" s="278"/>
      <c r="I83" s="279"/>
      <c r="J83" s="279"/>
      <c r="Q83" s="278"/>
      <c r="R83" s="279"/>
      <c r="S83" s="279"/>
    </row>
    <row r="84" spans="8:19" s="277" customFormat="1" x14ac:dyDescent="0.25">
      <c r="H84" s="278"/>
      <c r="I84" s="279"/>
      <c r="J84" s="279"/>
      <c r="Q84" s="278"/>
      <c r="R84" s="279"/>
      <c r="S84" s="279"/>
    </row>
    <row r="85" spans="8:19" s="277" customFormat="1" x14ac:dyDescent="0.25">
      <c r="H85" s="278"/>
      <c r="I85" s="279"/>
      <c r="J85" s="279"/>
      <c r="Q85" s="278"/>
      <c r="R85" s="279"/>
      <c r="S85" s="279"/>
    </row>
    <row r="86" spans="8:19" s="277" customFormat="1" x14ac:dyDescent="0.25">
      <c r="H86" s="278"/>
      <c r="I86" s="279"/>
      <c r="J86" s="279"/>
      <c r="Q86" s="278"/>
      <c r="R86" s="279"/>
      <c r="S86" s="279"/>
    </row>
    <row r="87" spans="8:19" s="277" customFormat="1" x14ac:dyDescent="0.25">
      <c r="H87" s="278"/>
      <c r="I87" s="279"/>
      <c r="J87" s="279"/>
      <c r="Q87" s="278"/>
      <c r="R87" s="279"/>
      <c r="S87" s="279"/>
    </row>
    <row r="88" spans="8:19" s="277" customFormat="1" x14ac:dyDescent="0.25">
      <c r="H88" s="278"/>
      <c r="I88" s="279"/>
      <c r="J88" s="279"/>
      <c r="Q88" s="278"/>
      <c r="R88" s="279"/>
      <c r="S88" s="279"/>
    </row>
    <row r="89" spans="8:19" s="277" customFormat="1" x14ac:dyDescent="0.25">
      <c r="H89" s="278"/>
      <c r="I89" s="279"/>
      <c r="J89" s="279"/>
      <c r="Q89" s="278"/>
      <c r="R89" s="279"/>
      <c r="S89" s="279"/>
    </row>
    <row r="90" spans="8:19" s="277" customFormat="1" x14ac:dyDescent="0.25">
      <c r="H90" s="278"/>
      <c r="I90" s="279"/>
      <c r="J90" s="279"/>
      <c r="Q90" s="278"/>
      <c r="R90" s="279"/>
      <c r="S90" s="279"/>
    </row>
    <row r="91" spans="8:19" s="277" customFormat="1" x14ac:dyDescent="0.25">
      <c r="H91" s="278"/>
      <c r="I91" s="279"/>
      <c r="J91" s="279"/>
      <c r="Q91" s="278"/>
      <c r="R91" s="279"/>
      <c r="S91" s="279"/>
    </row>
    <row r="92" spans="8:19" s="277" customFormat="1" x14ac:dyDescent="0.25">
      <c r="H92" s="278"/>
      <c r="I92" s="279"/>
      <c r="J92" s="279"/>
      <c r="Q92" s="278"/>
      <c r="R92" s="279"/>
      <c r="S92" s="279"/>
    </row>
    <row r="93" spans="8:19" s="277" customFormat="1" x14ac:dyDescent="0.25">
      <c r="H93" s="278"/>
      <c r="I93" s="279"/>
      <c r="J93" s="279"/>
      <c r="Q93" s="278"/>
      <c r="R93" s="279"/>
      <c r="S93" s="279"/>
    </row>
    <row r="94" spans="8:19" s="277" customFormat="1" x14ac:dyDescent="0.25">
      <c r="H94" s="278"/>
      <c r="I94" s="279"/>
      <c r="J94" s="279"/>
      <c r="Q94" s="278"/>
      <c r="R94" s="279"/>
      <c r="S94" s="279"/>
    </row>
    <row r="95" spans="8:19" s="277" customFormat="1" x14ac:dyDescent="0.25">
      <c r="H95" s="278"/>
      <c r="I95" s="279"/>
      <c r="J95" s="279"/>
      <c r="Q95" s="278"/>
      <c r="R95" s="279"/>
      <c r="S95" s="279"/>
    </row>
    <row r="96" spans="8:19" s="277" customFormat="1" x14ac:dyDescent="0.25">
      <c r="H96" s="278"/>
      <c r="I96" s="279"/>
      <c r="J96" s="279"/>
      <c r="Q96" s="278"/>
      <c r="R96" s="279"/>
      <c r="S96" s="279"/>
    </row>
    <row r="97" spans="8:19" s="277" customFormat="1" x14ac:dyDescent="0.25">
      <c r="H97" s="278"/>
      <c r="I97" s="279"/>
      <c r="J97" s="279"/>
      <c r="Q97" s="278"/>
      <c r="R97" s="279"/>
      <c r="S97" s="279"/>
    </row>
    <row r="98" spans="8:19" s="277" customFormat="1" x14ac:dyDescent="0.25">
      <c r="H98" s="278"/>
      <c r="I98" s="279"/>
      <c r="J98" s="279"/>
      <c r="Q98" s="278"/>
      <c r="R98" s="279"/>
      <c r="S98" s="279"/>
    </row>
    <row r="99" spans="8:19" s="277" customFormat="1" x14ac:dyDescent="0.25">
      <c r="H99" s="278"/>
      <c r="I99" s="279"/>
      <c r="J99" s="279"/>
      <c r="Q99" s="278"/>
      <c r="R99" s="279"/>
      <c r="S99" s="279"/>
    </row>
    <row r="100" spans="8:19" s="277" customFormat="1" x14ac:dyDescent="0.25">
      <c r="H100" s="278"/>
      <c r="I100" s="279"/>
      <c r="J100" s="279"/>
      <c r="Q100" s="278"/>
      <c r="R100" s="279"/>
      <c r="S100" s="279"/>
    </row>
    <row r="101" spans="8:19" s="277" customFormat="1" x14ac:dyDescent="0.25">
      <c r="H101" s="278"/>
      <c r="I101" s="279"/>
      <c r="J101" s="279"/>
      <c r="Q101" s="278"/>
      <c r="R101" s="279"/>
      <c r="S101" s="279"/>
    </row>
    <row r="102" spans="8:19" s="277" customFormat="1" x14ac:dyDescent="0.25">
      <c r="H102" s="278"/>
      <c r="I102" s="279"/>
      <c r="J102" s="279"/>
      <c r="Q102" s="278"/>
      <c r="R102" s="279"/>
      <c r="S102" s="279"/>
    </row>
    <row r="103" spans="8:19" s="277" customFormat="1" x14ac:dyDescent="0.25">
      <c r="H103" s="278"/>
      <c r="I103" s="279"/>
      <c r="J103" s="279"/>
      <c r="Q103" s="278"/>
      <c r="R103" s="279"/>
      <c r="S103" s="279"/>
    </row>
    <row r="104" spans="8:19" s="277" customFormat="1" x14ac:dyDescent="0.25">
      <c r="H104" s="278"/>
      <c r="I104" s="279"/>
      <c r="J104" s="279"/>
      <c r="Q104" s="278"/>
      <c r="R104" s="279"/>
      <c r="S104" s="279"/>
    </row>
    <row r="105" spans="8:19" s="277" customFormat="1" x14ac:dyDescent="0.25">
      <c r="H105" s="278"/>
      <c r="I105" s="279"/>
      <c r="J105" s="279"/>
      <c r="Q105" s="278"/>
      <c r="R105" s="279"/>
      <c r="S105" s="279"/>
    </row>
    <row r="106" spans="8:19" s="277" customFormat="1" x14ac:dyDescent="0.25">
      <c r="H106" s="278"/>
      <c r="I106" s="279"/>
      <c r="J106" s="279"/>
      <c r="Q106" s="278"/>
      <c r="R106" s="279"/>
      <c r="S106" s="279"/>
    </row>
    <row r="107" spans="8:19" s="277" customFormat="1" x14ac:dyDescent="0.25">
      <c r="H107" s="278"/>
      <c r="I107" s="279"/>
      <c r="J107" s="279"/>
      <c r="Q107" s="278"/>
      <c r="R107" s="279"/>
      <c r="S107" s="279"/>
    </row>
    <row r="108" spans="8:19" s="277" customFormat="1" x14ac:dyDescent="0.25">
      <c r="H108" s="278"/>
      <c r="I108" s="279"/>
      <c r="J108" s="279"/>
      <c r="Q108" s="278"/>
      <c r="R108" s="279"/>
      <c r="S108" s="279"/>
    </row>
    <row r="109" spans="8:19" s="277" customFormat="1" x14ac:dyDescent="0.25">
      <c r="H109" s="278"/>
      <c r="I109" s="279"/>
      <c r="J109" s="279"/>
      <c r="Q109" s="278"/>
      <c r="R109" s="279"/>
      <c r="S109" s="279"/>
    </row>
    <row r="110" spans="8:19" s="277" customFormat="1" x14ac:dyDescent="0.25">
      <c r="H110" s="278"/>
      <c r="I110" s="279"/>
      <c r="J110" s="279"/>
      <c r="Q110" s="278"/>
      <c r="R110" s="279"/>
      <c r="S110" s="279"/>
    </row>
    <row r="111" spans="8:19" s="277" customFormat="1" x14ac:dyDescent="0.25">
      <c r="H111" s="278"/>
      <c r="I111" s="279"/>
      <c r="J111" s="279"/>
      <c r="Q111" s="278"/>
      <c r="R111" s="279"/>
      <c r="S111" s="279"/>
    </row>
    <row r="112" spans="8:19" s="277" customFormat="1" x14ac:dyDescent="0.25">
      <c r="H112" s="278"/>
      <c r="I112" s="279"/>
      <c r="J112" s="279"/>
      <c r="Q112" s="278"/>
      <c r="R112" s="279"/>
      <c r="S112" s="279"/>
    </row>
    <row r="113" spans="8:19" s="277" customFormat="1" x14ac:dyDescent="0.25">
      <c r="H113" s="278"/>
      <c r="I113" s="279"/>
      <c r="J113" s="279"/>
      <c r="Q113" s="278"/>
      <c r="R113" s="279"/>
      <c r="S113" s="279"/>
    </row>
    <row r="114" spans="8:19" s="277" customFormat="1" x14ac:dyDescent="0.25">
      <c r="H114" s="278"/>
      <c r="I114" s="279"/>
      <c r="J114" s="279"/>
      <c r="Q114" s="278"/>
      <c r="R114" s="279"/>
      <c r="S114" s="279"/>
    </row>
    <row r="115" spans="8:19" s="277" customFormat="1" x14ac:dyDescent="0.25">
      <c r="H115" s="278"/>
      <c r="I115" s="279"/>
      <c r="J115" s="279"/>
      <c r="Q115" s="278"/>
      <c r="R115" s="279"/>
      <c r="S115" s="279"/>
    </row>
    <row r="116" spans="8:19" s="277" customFormat="1" x14ac:dyDescent="0.25">
      <c r="H116" s="278"/>
      <c r="I116" s="279"/>
      <c r="J116" s="279"/>
      <c r="Q116" s="278"/>
      <c r="R116" s="279"/>
      <c r="S116" s="279"/>
    </row>
    <row r="117" spans="8:19" s="277" customFormat="1" x14ac:dyDescent="0.25">
      <c r="H117" s="278"/>
      <c r="I117" s="279"/>
      <c r="J117" s="279"/>
      <c r="Q117" s="278"/>
      <c r="R117" s="279"/>
      <c r="S117" s="279"/>
    </row>
    <row r="118" spans="8:19" s="277" customFormat="1" x14ac:dyDescent="0.25">
      <c r="H118" s="278"/>
      <c r="I118" s="279"/>
      <c r="J118" s="279"/>
      <c r="Q118" s="278"/>
      <c r="R118" s="279"/>
      <c r="S118" s="279"/>
    </row>
    <row r="119" spans="8:19" s="277" customFormat="1" x14ac:dyDescent="0.25">
      <c r="H119" s="278"/>
      <c r="I119" s="279"/>
      <c r="J119" s="279"/>
      <c r="Q119" s="278"/>
      <c r="R119" s="279"/>
      <c r="S119" s="279"/>
    </row>
    <row r="120" spans="8:19" s="277" customFormat="1" x14ac:dyDescent="0.25">
      <c r="H120" s="278"/>
      <c r="I120" s="279"/>
      <c r="J120" s="279"/>
      <c r="Q120" s="278"/>
      <c r="R120" s="279"/>
      <c r="S120" s="279"/>
    </row>
    <row r="121" spans="8:19" s="277" customFormat="1" x14ac:dyDescent="0.25">
      <c r="H121" s="278"/>
      <c r="I121" s="279"/>
      <c r="J121" s="279"/>
      <c r="Q121" s="278"/>
      <c r="R121" s="279"/>
      <c r="S121" s="279"/>
    </row>
    <row r="122" spans="8:19" s="277" customFormat="1" x14ac:dyDescent="0.25">
      <c r="H122" s="278"/>
      <c r="I122" s="279"/>
      <c r="J122" s="279"/>
      <c r="Q122" s="278"/>
      <c r="R122" s="279"/>
      <c r="S122" s="279"/>
    </row>
    <row r="123" spans="8:19" s="277" customFormat="1" x14ac:dyDescent="0.25">
      <c r="H123" s="278"/>
      <c r="I123" s="279"/>
      <c r="J123" s="279"/>
      <c r="Q123" s="278"/>
      <c r="R123" s="279"/>
      <c r="S123" s="279"/>
    </row>
    <row r="124" spans="8:19" s="277" customFormat="1" x14ac:dyDescent="0.25">
      <c r="H124" s="278"/>
      <c r="I124" s="279"/>
      <c r="J124" s="279"/>
      <c r="Q124" s="278"/>
      <c r="R124" s="279"/>
      <c r="S124" s="279"/>
    </row>
    <row r="125" spans="8:19" s="277" customFormat="1" x14ac:dyDescent="0.25">
      <c r="H125" s="278"/>
      <c r="I125" s="279"/>
      <c r="J125" s="279"/>
      <c r="Q125" s="278"/>
      <c r="R125" s="279"/>
      <c r="S125" s="279"/>
    </row>
    <row r="126" spans="8:19" s="277" customFormat="1" x14ac:dyDescent="0.25">
      <c r="H126" s="278"/>
      <c r="I126" s="279"/>
      <c r="J126" s="279"/>
      <c r="Q126" s="278"/>
      <c r="R126" s="279"/>
      <c r="S126" s="279"/>
    </row>
    <row r="127" spans="8:19" s="277" customFormat="1" x14ac:dyDescent="0.25">
      <c r="H127" s="278"/>
      <c r="I127" s="279"/>
      <c r="J127" s="279"/>
      <c r="Q127" s="278"/>
      <c r="R127" s="279"/>
      <c r="S127" s="279"/>
    </row>
    <row r="128" spans="8:19" s="277" customFormat="1" x14ac:dyDescent="0.25">
      <c r="H128" s="278"/>
      <c r="I128" s="279"/>
      <c r="J128" s="279"/>
      <c r="Q128" s="278"/>
      <c r="R128" s="279"/>
      <c r="S128" s="279"/>
    </row>
    <row r="129" spans="8:19" s="277" customFormat="1" x14ac:dyDescent="0.25">
      <c r="H129" s="278"/>
      <c r="I129" s="279"/>
      <c r="J129" s="279"/>
      <c r="Q129" s="278"/>
      <c r="R129" s="279"/>
      <c r="S129" s="279"/>
    </row>
    <row r="130" spans="8:19" s="277" customFormat="1" x14ac:dyDescent="0.25">
      <c r="H130" s="278"/>
      <c r="I130" s="279"/>
      <c r="J130" s="279"/>
      <c r="Q130" s="278"/>
      <c r="R130" s="279"/>
      <c r="S130" s="279"/>
    </row>
    <row r="131" spans="8:19" s="277" customFormat="1" x14ac:dyDescent="0.25">
      <c r="H131" s="278"/>
      <c r="I131" s="279"/>
      <c r="J131" s="279"/>
      <c r="Q131" s="278"/>
      <c r="R131" s="279"/>
      <c r="S131" s="279"/>
    </row>
    <row r="132" spans="8:19" s="277" customFormat="1" x14ac:dyDescent="0.25">
      <c r="H132" s="278"/>
      <c r="I132" s="279"/>
      <c r="J132" s="279"/>
      <c r="Q132" s="278"/>
      <c r="R132" s="279"/>
      <c r="S132" s="279"/>
    </row>
    <row r="133" spans="8:19" s="277" customFormat="1" x14ac:dyDescent="0.25">
      <c r="H133" s="278"/>
      <c r="I133" s="279"/>
      <c r="J133" s="279"/>
      <c r="Q133" s="278"/>
      <c r="R133" s="279"/>
      <c r="S133" s="279"/>
    </row>
    <row r="134" spans="8:19" s="277" customFormat="1" x14ac:dyDescent="0.25">
      <c r="H134" s="278"/>
      <c r="I134" s="279"/>
      <c r="J134" s="279"/>
      <c r="Q134" s="278"/>
      <c r="R134" s="279"/>
      <c r="S134" s="279"/>
    </row>
    <row r="135" spans="8:19" s="277" customFormat="1" x14ac:dyDescent="0.25">
      <c r="H135" s="278"/>
      <c r="I135" s="279"/>
      <c r="J135" s="279"/>
      <c r="Q135" s="278"/>
      <c r="R135" s="279"/>
      <c r="S135" s="279"/>
    </row>
    <row r="136" spans="8:19" s="277" customFormat="1" x14ac:dyDescent="0.25">
      <c r="H136" s="278"/>
      <c r="I136" s="279"/>
      <c r="J136" s="279"/>
      <c r="Q136" s="278"/>
      <c r="R136" s="279"/>
      <c r="S136" s="279"/>
    </row>
    <row r="137" spans="8:19" s="277" customFormat="1" x14ac:dyDescent="0.25">
      <c r="H137" s="278"/>
      <c r="I137" s="279"/>
      <c r="J137" s="279"/>
      <c r="Q137" s="278"/>
      <c r="R137" s="279"/>
      <c r="S137" s="279"/>
    </row>
    <row r="138" spans="8:19" s="277" customFormat="1" x14ac:dyDescent="0.25">
      <c r="H138" s="278"/>
      <c r="I138" s="279"/>
      <c r="J138" s="279"/>
      <c r="Q138" s="278"/>
      <c r="R138" s="279"/>
      <c r="S138" s="279"/>
    </row>
    <row r="139" spans="8:19" s="277" customFormat="1" x14ac:dyDescent="0.25">
      <c r="H139" s="278"/>
      <c r="I139" s="279"/>
      <c r="J139" s="279"/>
      <c r="Q139" s="278"/>
      <c r="R139" s="279"/>
      <c r="S139" s="279"/>
    </row>
    <row r="140" spans="8:19" s="277" customFormat="1" x14ac:dyDescent="0.25">
      <c r="H140" s="278"/>
      <c r="I140" s="279"/>
      <c r="J140" s="279"/>
      <c r="Q140" s="278"/>
      <c r="R140" s="279"/>
      <c r="S140" s="279"/>
    </row>
    <row r="141" spans="8:19" s="277" customFormat="1" x14ac:dyDescent="0.25">
      <c r="H141" s="278"/>
      <c r="I141" s="279"/>
      <c r="J141" s="279"/>
      <c r="Q141" s="278"/>
      <c r="R141" s="279"/>
      <c r="S141" s="279"/>
    </row>
    <row r="142" spans="8:19" s="277" customFormat="1" x14ac:dyDescent="0.25">
      <c r="H142" s="278"/>
      <c r="I142" s="279"/>
      <c r="J142" s="279"/>
      <c r="Q142" s="278"/>
      <c r="R142" s="279"/>
      <c r="S142" s="279"/>
    </row>
    <row r="143" spans="8:19" s="277" customFormat="1" x14ac:dyDescent="0.25">
      <c r="H143" s="278"/>
      <c r="I143" s="279"/>
      <c r="J143" s="279"/>
      <c r="Q143" s="278"/>
      <c r="R143" s="279"/>
      <c r="S143" s="279"/>
    </row>
    <row r="144" spans="8:19" s="277" customFormat="1" x14ac:dyDescent="0.25">
      <c r="H144" s="278"/>
      <c r="I144" s="279"/>
      <c r="J144" s="279"/>
      <c r="Q144" s="278"/>
      <c r="R144" s="279"/>
      <c r="S144" s="279"/>
    </row>
    <row r="145" spans="8:19" s="277" customFormat="1" x14ac:dyDescent="0.25">
      <c r="H145" s="278"/>
      <c r="I145" s="279"/>
      <c r="J145" s="279"/>
      <c r="Q145" s="278"/>
      <c r="R145" s="279"/>
      <c r="S145" s="279"/>
    </row>
    <row r="146" spans="8:19" s="277" customFormat="1" x14ac:dyDescent="0.25">
      <c r="H146" s="278"/>
      <c r="I146" s="279"/>
      <c r="J146" s="279"/>
      <c r="Q146" s="278"/>
      <c r="R146" s="279"/>
      <c r="S146" s="279"/>
    </row>
    <row r="147" spans="8:19" s="277" customFormat="1" x14ac:dyDescent="0.25">
      <c r="H147" s="278"/>
      <c r="I147" s="279"/>
      <c r="J147" s="279"/>
      <c r="Q147" s="278"/>
      <c r="R147" s="279"/>
      <c r="S147" s="279"/>
    </row>
    <row r="148" spans="8:19" s="277" customFormat="1" x14ac:dyDescent="0.25">
      <c r="H148" s="278"/>
      <c r="I148" s="279"/>
      <c r="J148" s="279"/>
      <c r="Q148" s="278"/>
      <c r="R148" s="279"/>
      <c r="S148" s="279"/>
    </row>
    <row r="149" spans="8:19" s="277" customFormat="1" x14ac:dyDescent="0.25">
      <c r="H149" s="278"/>
      <c r="I149" s="279"/>
      <c r="J149" s="279"/>
      <c r="Q149" s="278"/>
      <c r="R149" s="279"/>
      <c r="S149" s="279"/>
    </row>
    <row r="150" spans="8:19" s="277" customFormat="1" x14ac:dyDescent="0.25">
      <c r="H150" s="278"/>
      <c r="I150" s="279"/>
      <c r="J150" s="279"/>
      <c r="Q150" s="278"/>
      <c r="R150" s="279"/>
      <c r="S150" s="279"/>
    </row>
    <row r="151" spans="8:19" s="277" customFormat="1" x14ac:dyDescent="0.25">
      <c r="H151" s="278"/>
      <c r="I151" s="279"/>
      <c r="J151" s="279"/>
      <c r="Q151" s="278"/>
      <c r="R151" s="279"/>
      <c r="S151" s="279"/>
    </row>
    <row r="152" spans="8:19" s="277" customFormat="1" x14ac:dyDescent="0.25">
      <c r="H152" s="278"/>
      <c r="I152" s="279"/>
      <c r="J152" s="279"/>
      <c r="Q152" s="278"/>
      <c r="R152" s="279"/>
      <c r="S152" s="279"/>
    </row>
    <row r="153" spans="8:19" s="277" customFormat="1" x14ac:dyDescent="0.25">
      <c r="H153" s="278"/>
      <c r="I153" s="279"/>
      <c r="J153" s="279"/>
      <c r="Q153" s="278"/>
      <c r="R153" s="279"/>
      <c r="S153" s="279"/>
    </row>
    <row r="154" spans="8:19" s="277" customFormat="1" x14ac:dyDescent="0.25">
      <c r="H154" s="278"/>
      <c r="I154" s="279"/>
      <c r="J154" s="279"/>
      <c r="Q154" s="278"/>
      <c r="R154" s="279"/>
      <c r="S154" s="279"/>
    </row>
    <row r="155" spans="8:19" s="277" customFormat="1" x14ac:dyDescent="0.25">
      <c r="H155" s="278"/>
      <c r="I155" s="279"/>
      <c r="J155" s="279"/>
      <c r="Q155" s="278"/>
      <c r="R155" s="279"/>
      <c r="S155" s="279"/>
    </row>
    <row r="156" spans="8:19" s="277" customFormat="1" x14ac:dyDescent="0.25">
      <c r="H156" s="278"/>
      <c r="I156" s="279"/>
      <c r="J156" s="279"/>
      <c r="Q156" s="278"/>
      <c r="R156" s="279"/>
      <c r="S156" s="279"/>
    </row>
    <row r="157" spans="8:19" s="277" customFormat="1" x14ac:dyDescent="0.25">
      <c r="H157" s="278"/>
      <c r="I157" s="279"/>
      <c r="J157" s="279"/>
      <c r="Q157" s="278"/>
      <c r="R157" s="279"/>
      <c r="S157" s="279"/>
    </row>
    <row r="158" spans="8:19" s="277" customFormat="1" x14ac:dyDescent="0.25">
      <c r="H158" s="278"/>
      <c r="I158" s="279"/>
      <c r="J158" s="279"/>
      <c r="Q158" s="278"/>
      <c r="R158" s="279"/>
      <c r="S158" s="279"/>
    </row>
    <row r="159" spans="8:19" s="277" customFormat="1" x14ac:dyDescent="0.25">
      <c r="H159" s="278"/>
      <c r="I159" s="279"/>
      <c r="J159" s="279"/>
      <c r="Q159" s="278"/>
      <c r="R159" s="279"/>
      <c r="S159" s="279"/>
    </row>
  </sheetData>
  <mergeCells count="73">
    <mergeCell ref="R18:U18"/>
    <mergeCell ref="R19:U19"/>
    <mergeCell ref="R20:U20"/>
    <mergeCell ref="R21:U21"/>
    <mergeCell ref="J17:K17"/>
    <mergeCell ref="J18:K18"/>
    <mergeCell ref="J19:K19"/>
    <mergeCell ref="J20:K20"/>
    <mergeCell ref="J21:K21"/>
    <mergeCell ref="O13:P13"/>
    <mergeCell ref="Q13:R13"/>
    <mergeCell ref="S13:T13"/>
    <mergeCell ref="L16:U16"/>
    <mergeCell ref="L17:Q17"/>
    <mergeCell ref="T14:U14"/>
    <mergeCell ref="T15:U15"/>
    <mergeCell ref="R17:U17"/>
    <mergeCell ref="U11:U12"/>
    <mergeCell ref="O10:P10"/>
    <mergeCell ref="Q10:R10"/>
    <mergeCell ref="S10:T10"/>
    <mergeCell ref="M4:U4"/>
    <mergeCell ref="O11:P12"/>
    <mergeCell ref="Q11:R12"/>
    <mergeCell ref="S11:T12"/>
    <mergeCell ref="A17:B17"/>
    <mergeCell ref="C17:D17"/>
    <mergeCell ref="E17:I17"/>
    <mergeCell ref="A3:U3"/>
    <mergeCell ref="M9:U9"/>
    <mergeCell ref="M10:N10"/>
    <mergeCell ref="L9:L10"/>
    <mergeCell ref="A10:C13"/>
    <mergeCell ref="F10:G10"/>
    <mergeCell ref="H10:I10"/>
    <mergeCell ref="J10:K10"/>
    <mergeCell ref="D11:D12"/>
    <mergeCell ref="E11:E12"/>
    <mergeCell ref="F11:G12"/>
    <mergeCell ref="H11:I12"/>
    <mergeCell ref="J11:K12"/>
    <mergeCell ref="E21:I21"/>
    <mergeCell ref="L20:Q20"/>
    <mergeCell ref="L21:Q21"/>
    <mergeCell ref="A18:B18"/>
    <mergeCell ref="C18:D18"/>
    <mergeCell ref="A21:B21"/>
    <mergeCell ref="C21:D21"/>
    <mergeCell ref="A19:B19"/>
    <mergeCell ref="C19:D19"/>
    <mergeCell ref="A20:B20"/>
    <mergeCell ref="C20:D20"/>
    <mergeCell ref="E18:I18"/>
    <mergeCell ref="E19:I19"/>
    <mergeCell ref="E20:I20"/>
    <mergeCell ref="L18:Q18"/>
    <mergeCell ref="L19:Q19"/>
    <mergeCell ref="A4:C4"/>
    <mergeCell ref="D4:D5"/>
    <mergeCell ref="E4:E5"/>
    <mergeCell ref="F4:L4"/>
    <mergeCell ref="A2:U2"/>
    <mergeCell ref="D9:D10"/>
    <mergeCell ref="E9:E10"/>
    <mergeCell ref="F9:K9"/>
    <mergeCell ref="A16:D16"/>
    <mergeCell ref="K14:L14"/>
    <mergeCell ref="K15:L15"/>
    <mergeCell ref="E16:K16"/>
    <mergeCell ref="J13:K13"/>
    <mergeCell ref="L11:L13"/>
    <mergeCell ref="F13:G13"/>
    <mergeCell ref="H13:I13"/>
  </mergeCells>
  <conditionalFormatting sqref="G15">
    <cfRule type="containsText" dxfId="143" priority="350" stopIfTrue="1" operator="containsText" text="Riesgo Alto">
      <formula>NOT(ISERROR(SEARCH("Riesgo Alto",G15)))</formula>
    </cfRule>
    <cfRule type="containsText" dxfId="142" priority="351" stopIfTrue="1" operator="containsText" text="Riesgo Moderado">
      <formula>NOT(ISERROR(SEARCH("Riesgo Moderado",G15)))</formula>
    </cfRule>
    <cfRule type="containsText" dxfId="141" priority="352" stopIfTrue="1" operator="containsText" text="Riesgo Bajo">
      <formula>NOT(ISERROR(SEARCH("Riesgo Bajo",G15)))</formula>
    </cfRule>
    <cfRule type="containsText" dxfId="140" priority="353" stopIfTrue="1" operator="containsText" text="Riesgo Alto">
      <formula>NOT(ISERROR(SEARCH("Riesgo Alto",G15)))</formula>
    </cfRule>
    <cfRule type="containsText" dxfId="139" priority="354" stopIfTrue="1" operator="containsText" text="Riesgo Extremo">
      <formula>NOT(ISERROR(SEARCH("Riesgo Extremo",G15)))</formula>
    </cfRule>
  </conditionalFormatting>
  <conditionalFormatting sqref="G15">
    <cfRule type="containsText" dxfId="138" priority="349" stopIfTrue="1" operator="containsText" text="Riesgo Extremo">
      <formula>NOT(ISERROR(SEARCH("Riesgo Extremo",G15)))</formula>
    </cfRule>
  </conditionalFormatting>
  <conditionalFormatting sqref="J15">
    <cfRule type="containsText" dxfId="137" priority="284" stopIfTrue="1" operator="containsText" text="Riesgo Alto">
      <formula>NOT(ISERROR(SEARCH("Riesgo Alto",J15)))</formula>
    </cfRule>
    <cfRule type="containsText" dxfId="136" priority="285" stopIfTrue="1" operator="containsText" text="Riesgo Moderado">
      <formula>NOT(ISERROR(SEARCH("Riesgo Moderado",J15)))</formula>
    </cfRule>
    <cfRule type="containsText" dxfId="135" priority="286" stopIfTrue="1" operator="containsText" text="Riesgo Bajo">
      <formula>NOT(ISERROR(SEARCH("Riesgo Bajo",J15)))</formula>
    </cfRule>
    <cfRule type="containsText" dxfId="134" priority="287" stopIfTrue="1" operator="containsText" text="Riesgo Alto">
      <formula>NOT(ISERROR(SEARCH("Riesgo Alto",J15)))</formula>
    </cfRule>
    <cfRule type="containsText" dxfId="133" priority="288" stopIfTrue="1" operator="containsText" text="Riesgo Extremo">
      <formula>NOT(ISERROR(SEARCH("Riesgo Extremo",J15)))</formula>
    </cfRule>
  </conditionalFormatting>
  <conditionalFormatting sqref="J15">
    <cfRule type="containsText" dxfId="132" priority="283" stopIfTrue="1" operator="containsText" text="Riesgo Extremo">
      <formula>NOT(ISERROR(SEARCH("Riesgo Extremo",J15)))</formula>
    </cfRule>
  </conditionalFormatting>
  <conditionalFormatting sqref="J15">
    <cfRule type="containsText" dxfId="131" priority="278" stopIfTrue="1" operator="containsText" text="Riesgo Alto">
      <formula>NOT(ISERROR(SEARCH("Riesgo Alto",J15)))</formula>
    </cfRule>
    <cfRule type="containsText" dxfId="130" priority="279" stopIfTrue="1" operator="containsText" text="Riesgo Moderado">
      <formula>NOT(ISERROR(SEARCH("Riesgo Moderado",J15)))</formula>
    </cfRule>
    <cfRule type="containsText" dxfId="129" priority="280" stopIfTrue="1" operator="containsText" text="Riesgo Bajo">
      <formula>NOT(ISERROR(SEARCH("Riesgo Bajo",J15)))</formula>
    </cfRule>
    <cfRule type="containsText" dxfId="128" priority="281" stopIfTrue="1" operator="containsText" text="Riesgo Alto">
      <formula>NOT(ISERROR(SEARCH("Riesgo Alto",J15)))</formula>
    </cfRule>
    <cfRule type="containsText" dxfId="127" priority="282" stopIfTrue="1" operator="containsText" text="Riesgo Extremo">
      <formula>NOT(ISERROR(SEARCH("Riesgo Extremo",J15)))</formula>
    </cfRule>
  </conditionalFormatting>
  <conditionalFormatting sqref="J15">
    <cfRule type="containsText" dxfId="126" priority="277" stopIfTrue="1" operator="containsText" text="Riesgo Extremo">
      <formula>NOT(ISERROR(SEARCH("Riesgo Extremo",J15)))</formula>
    </cfRule>
  </conditionalFormatting>
  <conditionalFormatting sqref="H8">
    <cfRule type="containsText" dxfId="125" priority="260" stopIfTrue="1" operator="containsText" text="Riesgo Alto">
      <formula>NOT(ISERROR(SEARCH("Riesgo Alto",H8)))</formula>
    </cfRule>
    <cfRule type="containsText" dxfId="124" priority="261" stopIfTrue="1" operator="containsText" text="Riesgo Moderado">
      <formula>NOT(ISERROR(SEARCH("Riesgo Moderado",H8)))</formula>
    </cfRule>
    <cfRule type="containsText" dxfId="123" priority="262" stopIfTrue="1" operator="containsText" text="Riesgo Bajo">
      <formula>NOT(ISERROR(SEARCH("Riesgo Bajo",H8)))</formula>
    </cfRule>
    <cfRule type="containsText" dxfId="122" priority="263" stopIfTrue="1" operator="containsText" text="Riesgo Alto">
      <formula>NOT(ISERROR(SEARCH("Riesgo Alto",H8)))</formula>
    </cfRule>
    <cfRule type="containsText" dxfId="121" priority="264" stopIfTrue="1" operator="containsText" text="Riesgo Extremo">
      <formula>NOT(ISERROR(SEARCH("Riesgo Extremo",H8)))</formula>
    </cfRule>
  </conditionalFormatting>
  <conditionalFormatting sqref="H8">
    <cfRule type="containsText" dxfId="120" priority="259" stopIfTrue="1" operator="containsText" text="Riesgo Extremo">
      <formula>NOT(ISERROR(SEARCH("Riesgo Extremo",H8)))</formula>
    </cfRule>
  </conditionalFormatting>
  <conditionalFormatting sqref="H9">
    <cfRule type="containsText" dxfId="119" priority="254" stopIfTrue="1" operator="containsText" text="Riesgo Alto">
      <formula>NOT(ISERROR(SEARCH("Riesgo Alto",H9)))</formula>
    </cfRule>
    <cfRule type="containsText" dxfId="118" priority="255" stopIfTrue="1" operator="containsText" text="Riesgo Moderado">
      <formula>NOT(ISERROR(SEARCH("Riesgo Moderado",H9)))</formula>
    </cfRule>
    <cfRule type="containsText" dxfId="117" priority="256" stopIfTrue="1" operator="containsText" text="Riesgo Bajo">
      <formula>NOT(ISERROR(SEARCH("Riesgo Bajo",H9)))</formula>
    </cfRule>
    <cfRule type="containsText" dxfId="116" priority="257" stopIfTrue="1" operator="containsText" text="Riesgo Alto">
      <formula>NOT(ISERROR(SEARCH("Riesgo Alto",H9)))</formula>
    </cfRule>
    <cfRule type="containsText" dxfId="115" priority="258" stopIfTrue="1" operator="containsText" text="Riesgo Extremo">
      <formula>NOT(ISERROR(SEARCH("Riesgo Extremo",H9)))</formula>
    </cfRule>
  </conditionalFormatting>
  <conditionalFormatting sqref="H9">
    <cfRule type="containsText" dxfId="114" priority="253" stopIfTrue="1" operator="containsText" text="Riesgo Extremo">
      <formula>NOT(ISERROR(SEARCH("Riesgo Extremo",H9)))</formula>
    </cfRule>
  </conditionalFormatting>
  <conditionalFormatting sqref="K9">
    <cfRule type="containsText" dxfId="113" priority="248" stopIfTrue="1" operator="containsText" text="Riesgo Alto">
      <formula>NOT(ISERROR(SEARCH("Riesgo Alto",K9)))</formula>
    </cfRule>
    <cfRule type="containsText" dxfId="112" priority="249" stopIfTrue="1" operator="containsText" text="Riesgo Moderado">
      <formula>NOT(ISERROR(SEARCH("Riesgo Moderado",K9)))</formula>
    </cfRule>
    <cfRule type="containsText" dxfId="111" priority="250" stopIfTrue="1" operator="containsText" text="Riesgo Bajo">
      <formula>NOT(ISERROR(SEARCH("Riesgo Bajo",K9)))</formula>
    </cfRule>
    <cfRule type="containsText" dxfId="110" priority="251" stopIfTrue="1" operator="containsText" text="Riesgo Alto">
      <formula>NOT(ISERROR(SEARCH("Riesgo Alto",K9)))</formula>
    </cfRule>
    <cfRule type="containsText" dxfId="109" priority="252" stopIfTrue="1" operator="containsText" text="Riesgo Extremo">
      <formula>NOT(ISERROR(SEARCH("Riesgo Extremo",K9)))</formula>
    </cfRule>
  </conditionalFormatting>
  <conditionalFormatting sqref="K9">
    <cfRule type="containsText" dxfId="108" priority="247" stopIfTrue="1" operator="containsText" text="Riesgo Extremo">
      <formula>NOT(ISERROR(SEARCH("Riesgo Extremo",K9)))</formula>
    </cfRule>
  </conditionalFormatting>
  <conditionalFormatting sqref="H6">
    <cfRule type="containsText" dxfId="107" priority="242" stopIfTrue="1" operator="containsText" text="Riesgo Alto">
      <formula>NOT(ISERROR(SEARCH("Riesgo Alto",H6)))</formula>
    </cfRule>
    <cfRule type="containsText" dxfId="106" priority="243" stopIfTrue="1" operator="containsText" text="Riesgo Moderado">
      <formula>NOT(ISERROR(SEARCH("Riesgo Moderado",H6)))</formula>
    </cfRule>
    <cfRule type="containsText" dxfId="105" priority="244" stopIfTrue="1" operator="containsText" text="Riesgo Bajo">
      <formula>NOT(ISERROR(SEARCH("Riesgo Bajo",H6)))</formula>
    </cfRule>
    <cfRule type="containsText" dxfId="104" priority="245" stopIfTrue="1" operator="containsText" text="Riesgo Alto">
      <formula>NOT(ISERROR(SEARCH("Riesgo Alto",H6)))</formula>
    </cfRule>
    <cfRule type="containsText" dxfId="103" priority="246" stopIfTrue="1" operator="containsText" text="Riesgo Extremo">
      <formula>NOT(ISERROR(SEARCH("Riesgo Extremo",H6)))</formula>
    </cfRule>
  </conditionalFormatting>
  <conditionalFormatting sqref="H6">
    <cfRule type="containsText" dxfId="102" priority="241" stopIfTrue="1" operator="containsText" text="Riesgo Extremo">
      <formula>NOT(ISERROR(SEARCH("Riesgo Extremo",H6)))</formula>
    </cfRule>
  </conditionalFormatting>
  <conditionalFormatting sqref="K6">
    <cfRule type="containsText" dxfId="101" priority="236" stopIfTrue="1" operator="containsText" text="Riesgo Alto">
      <formula>NOT(ISERROR(SEARCH("Riesgo Alto",K6)))</formula>
    </cfRule>
    <cfRule type="containsText" dxfId="100" priority="237" stopIfTrue="1" operator="containsText" text="Riesgo Moderado">
      <formula>NOT(ISERROR(SEARCH("Riesgo Moderado",K6)))</formula>
    </cfRule>
    <cfRule type="containsText" dxfId="99" priority="238" stopIfTrue="1" operator="containsText" text="Riesgo Bajo">
      <formula>NOT(ISERROR(SEARCH("Riesgo Bajo",K6)))</formula>
    </cfRule>
    <cfRule type="containsText" dxfId="98" priority="239" stopIfTrue="1" operator="containsText" text="Riesgo Alto">
      <formula>NOT(ISERROR(SEARCH("Riesgo Alto",K6)))</formula>
    </cfRule>
    <cfRule type="containsText" dxfId="97" priority="240" stopIfTrue="1" operator="containsText" text="Riesgo Extremo">
      <formula>NOT(ISERROR(SEARCH("Riesgo Extremo",K6)))</formula>
    </cfRule>
  </conditionalFormatting>
  <conditionalFormatting sqref="K6">
    <cfRule type="containsText" dxfId="96" priority="235" stopIfTrue="1" operator="containsText" text="Riesgo Extremo">
      <formula>NOT(ISERROR(SEARCH("Riesgo Extremo",K6)))</formula>
    </cfRule>
  </conditionalFormatting>
  <conditionalFormatting sqref="K7">
    <cfRule type="containsText" dxfId="95" priority="230" stopIfTrue="1" operator="containsText" text="Riesgo Alto">
      <formula>NOT(ISERROR(SEARCH("Riesgo Alto",K7)))</formula>
    </cfRule>
    <cfRule type="containsText" dxfId="94" priority="231" stopIfTrue="1" operator="containsText" text="Riesgo Moderado">
      <formula>NOT(ISERROR(SEARCH("Riesgo Moderado",K7)))</formula>
    </cfRule>
    <cfRule type="containsText" dxfId="93" priority="232" stopIfTrue="1" operator="containsText" text="Riesgo Bajo">
      <formula>NOT(ISERROR(SEARCH("Riesgo Bajo",K7)))</formula>
    </cfRule>
    <cfRule type="containsText" dxfId="92" priority="233" stopIfTrue="1" operator="containsText" text="Riesgo Alto">
      <formula>NOT(ISERROR(SEARCH("Riesgo Alto",K7)))</formula>
    </cfRule>
    <cfRule type="containsText" dxfId="91" priority="234" stopIfTrue="1" operator="containsText" text="Riesgo Extremo">
      <formula>NOT(ISERROR(SEARCH("Riesgo Extremo",K7)))</formula>
    </cfRule>
  </conditionalFormatting>
  <conditionalFormatting sqref="K7">
    <cfRule type="containsText" dxfId="90" priority="229" stopIfTrue="1" operator="containsText" text="Riesgo Extremo">
      <formula>NOT(ISERROR(SEARCH("Riesgo Extremo",K7)))</formula>
    </cfRule>
  </conditionalFormatting>
  <conditionalFormatting sqref="H8">
    <cfRule type="containsText" dxfId="89" priority="224" stopIfTrue="1" operator="containsText" text="Riesgo Alto">
      <formula>NOT(ISERROR(SEARCH("Riesgo Alto",H8)))</formula>
    </cfRule>
    <cfRule type="containsText" dxfId="88" priority="225" stopIfTrue="1" operator="containsText" text="Riesgo Moderado">
      <formula>NOT(ISERROR(SEARCH("Riesgo Moderado",H8)))</formula>
    </cfRule>
    <cfRule type="containsText" dxfId="87" priority="226" stopIfTrue="1" operator="containsText" text="Riesgo Bajo">
      <formula>NOT(ISERROR(SEARCH("Riesgo Bajo",H8)))</formula>
    </cfRule>
    <cfRule type="containsText" dxfId="86" priority="227" stopIfTrue="1" operator="containsText" text="Riesgo Alto">
      <formula>NOT(ISERROR(SEARCH("Riesgo Alto",H8)))</formula>
    </cfRule>
    <cfRule type="containsText" dxfId="85" priority="228" stopIfTrue="1" operator="containsText" text="Riesgo Extremo">
      <formula>NOT(ISERROR(SEARCH("Riesgo Extremo",H8)))</formula>
    </cfRule>
  </conditionalFormatting>
  <conditionalFormatting sqref="H8">
    <cfRule type="containsText" dxfId="84" priority="223" stopIfTrue="1" operator="containsText" text="Riesgo Extremo">
      <formula>NOT(ISERROR(SEARCH("Riesgo Extremo",H8)))</formula>
    </cfRule>
  </conditionalFormatting>
  <conditionalFormatting sqref="K7">
    <cfRule type="containsText" dxfId="83" priority="218" stopIfTrue="1" operator="containsText" text="Riesgo Alto">
      <formula>NOT(ISERROR(SEARCH("Riesgo Alto",K7)))</formula>
    </cfRule>
    <cfRule type="containsText" dxfId="82" priority="219" stopIfTrue="1" operator="containsText" text="Riesgo Moderado">
      <formula>NOT(ISERROR(SEARCH("Riesgo Moderado",K7)))</formula>
    </cfRule>
    <cfRule type="containsText" dxfId="81" priority="220" stopIfTrue="1" operator="containsText" text="Riesgo Bajo">
      <formula>NOT(ISERROR(SEARCH("Riesgo Bajo",K7)))</formula>
    </cfRule>
    <cfRule type="containsText" dxfId="80" priority="221" stopIfTrue="1" operator="containsText" text="Riesgo Alto">
      <formula>NOT(ISERROR(SEARCH("Riesgo Alto",K7)))</formula>
    </cfRule>
    <cfRule type="containsText" dxfId="79" priority="222" stopIfTrue="1" operator="containsText" text="Riesgo Extremo">
      <formula>NOT(ISERROR(SEARCH("Riesgo Extremo",K7)))</formula>
    </cfRule>
  </conditionalFormatting>
  <conditionalFormatting sqref="K7">
    <cfRule type="containsText" dxfId="78" priority="217" stopIfTrue="1" operator="containsText" text="Riesgo Extremo">
      <formula>NOT(ISERROR(SEARCH("Riesgo Extremo",K7)))</formula>
    </cfRule>
  </conditionalFormatting>
  <conditionalFormatting sqref="H7">
    <cfRule type="containsText" dxfId="77" priority="212" stopIfTrue="1" operator="containsText" text="Riesgo Alto">
      <formula>NOT(ISERROR(SEARCH("Riesgo Alto",H7)))</formula>
    </cfRule>
    <cfRule type="containsText" dxfId="76" priority="213" stopIfTrue="1" operator="containsText" text="Riesgo Moderado">
      <formula>NOT(ISERROR(SEARCH("Riesgo Moderado",H7)))</formula>
    </cfRule>
    <cfRule type="containsText" dxfId="75" priority="214" stopIfTrue="1" operator="containsText" text="Riesgo Bajo">
      <formula>NOT(ISERROR(SEARCH("Riesgo Bajo",H7)))</formula>
    </cfRule>
    <cfRule type="containsText" dxfId="74" priority="215" stopIfTrue="1" operator="containsText" text="Riesgo Alto">
      <formula>NOT(ISERROR(SEARCH("Riesgo Alto",H7)))</formula>
    </cfRule>
    <cfRule type="containsText" dxfId="73" priority="216" stopIfTrue="1" operator="containsText" text="Riesgo Extremo">
      <formula>NOT(ISERROR(SEARCH("Riesgo Extremo",H7)))</formula>
    </cfRule>
  </conditionalFormatting>
  <conditionalFormatting sqref="H7">
    <cfRule type="containsText" dxfId="72" priority="211" stopIfTrue="1" operator="containsText" text="Riesgo Extremo">
      <formula>NOT(ISERROR(SEARCH("Riesgo Extremo",H7)))</formula>
    </cfRule>
  </conditionalFormatting>
  <conditionalFormatting sqref="K8">
    <cfRule type="containsText" dxfId="71" priority="206" stopIfTrue="1" operator="containsText" text="Riesgo Alto">
      <formula>NOT(ISERROR(SEARCH("Riesgo Alto",K8)))</formula>
    </cfRule>
    <cfRule type="containsText" dxfId="70" priority="207" stopIfTrue="1" operator="containsText" text="Riesgo Moderado">
      <formula>NOT(ISERROR(SEARCH("Riesgo Moderado",K8)))</formula>
    </cfRule>
    <cfRule type="containsText" dxfId="69" priority="208" stopIfTrue="1" operator="containsText" text="Riesgo Bajo">
      <formula>NOT(ISERROR(SEARCH("Riesgo Bajo",K8)))</formula>
    </cfRule>
    <cfRule type="containsText" dxfId="68" priority="209" stopIfTrue="1" operator="containsText" text="Riesgo Alto">
      <formula>NOT(ISERROR(SEARCH("Riesgo Alto",K8)))</formula>
    </cfRule>
    <cfRule type="containsText" dxfId="67" priority="210" stopIfTrue="1" operator="containsText" text="Riesgo Extremo">
      <formula>NOT(ISERROR(SEARCH("Riesgo Extremo",K8)))</formula>
    </cfRule>
  </conditionalFormatting>
  <conditionalFormatting sqref="K8">
    <cfRule type="containsText" dxfId="66" priority="205" stopIfTrue="1" operator="containsText" text="Riesgo Extremo">
      <formula>NOT(ISERROR(SEARCH("Riesgo Extremo",K8)))</formula>
    </cfRule>
  </conditionalFormatting>
  <conditionalFormatting sqref="P15">
    <cfRule type="containsText" dxfId="65" priority="200" stopIfTrue="1" operator="containsText" text="Riesgo Alto">
      <formula>NOT(ISERROR(SEARCH("Riesgo Alto",P15)))</formula>
    </cfRule>
    <cfRule type="containsText" dxfId="64" priority="201" stopIfTrue="1" operator="containsText" text="Riesgo Moderado">
      <formula>NOT(ISERROR(SEARCH("Riesgo Moderado",P15)))</formula>
    </cfRule>
    <cfRule type="containsText" dxfId="63" priority="202" stopIfTrue="1" operator="containsText" text="Riesgo Bajo">
      <formula>NOT(ISERROR(SEARCH("Riesgo Bajo",P15)))</formula>
    </cfRule>
    <cfRule type="containsText" dxfId="62" priority="203" stopIfTrue="1" operator="containsText" text="Riesgo Alto">
      <formula>NOT(ISERROR(SEARCH("Riesgo Alto",P15)))</formula>
    </cfRule>
    <cfRule type="containsText" dxfId="61" priority="204" stopIfTrue="1" operator="containsText" text="Riesgo Extremo">
      <formula>NOT(ISERROR(SEARCH("Riesgo Extremo",P15)))</formula>
    </cfRule>
  </conditionalFormatting>
  <conditionalFormatting sqref="P15">
    <cfRule type="containsText" dxfId="60" priority="199" stopIfTrue="1" operator="containsText" text="Riesgo Extremo">
      <formula>NOT(ISERROR(SEARCH("Riesgo Extremo",P15)))</formula>
    </cfRule>
  </conditionalFormatting>
  <conditionalFormatting sqref="S15">
    <cfRule type="containsText" dxfId="59" priority="134" stopIfTrue="1" operator="containsText" text="Riesgo Alto">
      <formula>NOT(ISERROR(SEARCH("Riesgo Alto",S15)))</formula>
    </cfRule>
    <cfRule type="containsText" dxfId="58" priority="135" stopIfTrue="1" operator="containsText" text="Riesgo Moderado">
      <formula>NOT(ISERROR(SEARCH("Riesgo Moderado",S15)))</formula>
    </cfRule>
    <cfRule type="containsText" dxfId="57" priority="136" stopIfTrue="1" operator="containsText" text="Riesgo Bajo">
      <formula>NOT(ISERROR(SEARCH("Riesgo Bajo",S15)))</formula>
    </cfRule>
    <cfRule type="containsText" dxfId="56" priority="137" stopIfTrue="1" operator="containsText" text="Riesgo Alto">
      <formula>NOT(ISERROR(SEARCH("Riesgo Alto",S15)))</formula>
    </cfRule>
    <cfRule type="containsText" dxfId="55" priority="138" stopIfTrue="1" operator="containsText" text="Riesgo Extremo">
      <formula>NOT(ISERROR(SEARCH("Riesgo Extremo",S15)))</formula>
    </cfRule>
  </conditionalFormatting>
  <conditionalFormatting sqref="S15">
    <cfRule type="containsText" dxfId="54" priority="133" stopIfTrue="1" operator="containsText" text="Riesgo Extremo">
      <formula>NOT(ISERROR(SEARCH("Riesgo Extremo",S15)))</formula>
    </cfRule>
  </conditionalFormatting>
  <conditionalFormatting sqref="S15">
    <cfRule type="containsText" dxfId="53" priority="128" stopIfTrue="1" operator="containsText" text="Riesgo Alto">
      <formula>NOT(ISERROR(SEARCH("Riesgo Alto",S15)))</formula>
    </cfRule>
    <cfRule type="containsText" dxfId="52" priority="129" stopIfTrue="1" operator="containsText" text="Riesgo Moderado">
      <formula>NOT(ISERROR(SEARCH("Riesgo Moderado",S15)))</formula>
    </cfRule>
    <cfRule type="containsText" dxfId="51" priority="130" stopIfTrue="1" operator="containsText" text="Riesgo Bajo">
      <formula>NOT(ISERROR(SEARCH("Riesgo Bajo",S15)))</formula>
    </cfRule>
    <cfRule type="containsText" dxfId="50" priority="131" stopIfTrue="1" operator="containsText" text="Riesgo Alto">
      <formula>NOT(ISERROR(SEARCH("Riesgo Alto",S15)))</formula>
    </cfRule>
    <cfRule type="containsText" dxfId="49" priority="132" stopIfTrue="1" operator="containsText" text="Riesgo Extremo">
      <formula>NOT(ISERROR(SEARCH("Riesgo Extremo",S15)))</formula>
    </cfRule>
  </conditionalFormatting>
  <conditionalFormatting sqref="S15">
    <cfRule type="containsText" dxfId="48" priority="127" stopIfTrue="1" operator="containsText" text="Riesgo Extremo">
      <formula>NOT(ISERROR(SEARCH("Riesgo Extremo",S15)))</formula>
    </cfRule>
  </conditionalFormatting>
  <conditionalFormatting sqref="Q8">
    <cfRule type="containsText" dxfId="47" priority="110" stopIfTrue="1" operator="containsText" text="Riesgo Alto">
      <formula>NOT(ISERROR(SEARCH("Riesgo Alto",Q8)))</formula>
    </cfRule>
    <cfRule type="containsText" dxfId="46" priority="111" stopIfTrue="1" operator="containsText" text="Riesgo Moderado">
      <formula>NOT(ISERROR(SEARCH("Riesgo Moderado",Q8)))</formula>
    </cfRule>
    <cfRule type="containsText" dxfId="45" priority="112" stopIfTrue="1" operator="containsText" text="Riesgo Bajo">
      <formula>NOT(ISERROR(SEARCH("Riesgo Bajo",Q8)))</formula>
    </cfRule>
    <cfRule type="containsText" dxfId="44" priority="113" stopIfTrue="1" operator="containsText" text="Riesgo Alto">
      <formula>NOT(ISERROR(SEARCH("Riesgo Alto",Q8)))</formula>
    </cfRule>
    <cfRule type="containsText" dxfId="43" priority="114" stopIfTrue="1" operator="containsText" text="Riesgo Extremo">
      <formula>NOT(ISERROR(SEARCH("Riesgo Extremo",Q8)))</formula>
    </cfRule>
  </conditionalFormatting>
  <conditionalFormatting sqref="Q8">
    <cfRule type="containsText" dxfId="42" priority="109" stopIfTrue="1" operator="containsText" text="Riesgo Extremo">
      <formula>NOT(ISERROR(SEARCH("Riesgo Extremo",Q8)))</formula>
    </cfRule>
  </conditionalFormatting>
  <conditionalFormatting sqref="Q8">
    <cfRule type="containsText" dxfId="41" priority="74" stopIfTrue="1" operator="containsText" text="Riesgo Alto">
      <formula>NOT(ISERROR(SEARCH("Riesgo Alto",Q8)))</formula>
    </cfRule>
    <cfRule type="containsText" dxfId="40" priority="75" stopIfTrue="1" operator="containsText" text="Riesgo Moderado">
      <formula>NOT(ISERROR(SEARCH("Riesgo Moderado",Q8)))</formula>
    </cfRule>
    <cfRule type="containsText" dxfId="39" priority="76" stopIfTrue="1" operator="containsText" text="Riesgo Bajo">
      <formula>NOT(ISERROR(SEARCH("Riesgo Bajo",Q8)))</formula>
    </cfRule>
    <cfRule type="containsText" dxfId="38" priority="77" stopIfTrue="1" operator="containsText" text="Riesgo Alto">
      <formula>NOT(ISERROR(SEARCH("Riesgo Alto",Q8)))</formula>
    </cfRule>
    <cfRule type="containsText" dxfId="37" priority="78" stopIfTrue="1" operator="containsText" text="Riesgo Extremo">
      <formula>NOT(ISERROR(SEARCH("Riesgo Extremo",Q8)))</formula>
    </cfRule>
  </conditionalFormatting>
  <conditionalFormatting sqref="Q8">
    <cfRule type="containsText" dxfId="36" priority="73" stopIfTrue="1" operator="containsText" text="Riesgo Extremo">
      <formula>NOT(ISERROR(SEARCH("Riesgo Extremo",Q8)))</formula>
    </cfRule>
  </conditionalFormatting>
  <conditionalFormatting sqref="T8">
    <cfRule type="containsText" dxfId="35" priority="56" stopIfTrue="1" operator="containsText" text="Riesgo Alto">
      <formula>NOT(ISERROR(SEARCH("Riesgo Alto",T8)))</formula>
    </cfRule>
    <cfRule type="containsText" dxfId="34" priority="57" stopIfTrue="1" operator="containsText" text="Riesgo Moderado">
      <formula>NOT(ISERROR(SEARCH("Riesgo Moderado",T8)))</formula>
    </cfRule>
    <cfRule type="containsText" dxfId="33" priority="58" stopIfTrue="1" operator="containsText" text="Riesgo Bajo">
      <formula>NOT(ISERROR(SEARCH("Riesgo Bajo",T8)))</formula>
    </cfRule>
    <cfRule type="containsText" dxfId="32" priority="59" stopIfTrue="1" operator="containsText" text="Riesgo Alto">
      <formula>NOT(ISERROR(SEARCH("Riesgo Alto",T8)))</formula>
    </cfRule>
    <cfRule type="containsText" dxfId="31" priority="60" stopIfTrue="1" operator="containsText" text="Riesgo Extremo">
      <formula>NOT(ISERROR(SEARCH("Riesgo Extremo",T8)))</formula>
    </cfRule>
  </conditionalFormatting>
  <conditionalFormatting sqref="T8">
    <cfRule type="containsText" dxfId="30" priority="55" stopIfTrue="1" operator="containsText" text="Riesgo Extremo">
      <formula>NOT(ISERROR(SEARCH("Riesgo Extremo",T8)))</formula>
    </cfRule>
  </conditionalFormatting>
  <conditionalFormatting sqref="Q7">
    <cfRule type="containsText" dxfId="29" priority="26" stopIfTrue="1" operator="containsText" text="Riesgo Alto">
      <formula>NOT(ISERROR(SEARCH("Riesgo Alto",Q7)))</formula>
    </cfRule>
    <cfRule type="containsText" dxfId="28" priority="27" stopIfTrue="1" operator="containsText" text="Riesgo Moderado">
      <formula>NOT(ISERROR(SEARCH("Riesgo Moderado",Q7)))</formula>
    </cfRule>
    <cfRule type="containsText" dxfId="27" priority="28" stopIfTrue="1" operator="containsText" text="Riesgo Bajo">
      <formula>NOT(ISERROR(SEARCH("Riesgo Bajo",Q7)))</formula>
    </cfRule>
    <cfRule type="containsText" dxfId="26" priority="29" stopIfTrue="1" operator="containsText" text="Riesgo Alto">
      <formula>NOT(ISERROR(SEARCH("Riesgo Alto",Q7)))</formula>
    </cfRule>
    <cfRule type="containsText" dxfId="25" priority="30" stopIfTrue="1" operator="containsText" text="Riesgo Extremo">
      <formula>NOT(ISERROR(SEARCH("Riesgo Extremo",Q7)))</formula>
    </cfRule>
  </conditionalFormatting>
  <conditionalFormatting sqref="Q7">
    <cfRule type="containsText" dxfId="24" priority="25" stopIfTrue="1" operator="containsText" text="Riesgo Extremo">
      <formula>NOT(ISERROR(SEARCH("Riesgo Extremo",Q7)))</formula>
    </cfRule>
  </conditionalFormatting>
  <conditionalFormatting sqref="T7">
    <cfRule type="containsText" dxfId="23" priority="20" stopIfTrue="1" operator="containsText" text="Riesgo Alto">
      <formula>NOT(ISERROR(SEARCH("Riesgo Alto",T7)))</formula>
    </cfRule>
    <cfRule type="containsText" dxfId="22" priority="21" stopIfTrue="1" operator="containsText" text="Riesgo Moderado">
      <formula>NOT(ISERROR(SEARCH("Riesgo Moderado",T7)))</formula>
    </cfRule>
    <cfRule type="containsText" dxfId="21" priority="22" stopIfTrue="1" operator="containsText" text="Riesgo Bajo">
      <formula>NOT(ISERROR(SEARCH("Riesgo Bajo",T7)))</formula>
    </cfRule>
    <cfRule type="containsText" dxfId="20" priority="23" stopIfTrue="1" operator="containsText" text="Riesgo Alto">
      <formula>NOT(ISERROR(SEARCH("Riesgo Alto",T7)))</formula>
    </cfRule>
    <cfRule type="containsText" dxfId="19" priority="24" stopIfTrue="1" operator="containsText" text="Riesgo Extremo">
      <formula>NOT(ISERROR(SEARCH("Riesgo Extremo",T7)))</formula>
    </cfRule>
  </conditionalFormatting>
  <conditionalFormatting sqref="T7">
    <cfRule type="containsText" dxfId="18" priority="19" stopIfTrue="1" operator="containsText" text="Riesgo Extremo">
      <formula>NOT(ISERROR(SEARCH("Riesgo Extremo",T7)))</formula>
    </cfRule>
  </conditionalFormatting>
  <conditionalFormatting sqref="T6">
    <cfRule type="containsText" dxfId="17" priority="14" stopIfTrue="1" operator="containsText" text="Riesgo Alto">
      <formula>NOT(ISERROR(SEARCH("Riesgo Alto",T6)))</formula>
    </cfRule>
    <cfRule type="containsText" dxfId="16" priority="15" stopIfTrue="1" operator="containsText" text="Riesgo Moderado">
      <formula>NOT(ISERROR(SEARCH("Riesgo Moderado",T6)))</formula>
    </cfRule>
    <cfRule type="containsText" dxfId="15" priority="16" stopIfTrue="1" operator="containsText" text="Riesgo Bajo">
      <formula>NOT(ISERROR(SEARCH("Riesgo Bajo",T6)))</formula>
    </cfRule>
    <cfRule type="containsText" dxfId="14" priority="17" stopIfTrue="1" operator="containsText" text="Riesgo Alto">
      <formula>NOT(ISERROR(SEARCH("Riesgo Alto",T6)))</formula>
    </cfRule>
    <cfRule type="containsText" dxfId="13" priority="18" stopIfTrue="1" operator="containsText" text="Riesgo Extremo">
      <formula>NOT(ISERROR(SEARCH("Riesgo Extremo",T6)))</formula>
    </cfRule>
  </conditionalFormatting>
  <conditionalFormatting sqref="T6">
    <cfRule type="containsText" dxfId="12" priority="13" stopIfTrue="1" operator="containsText" text="Riesgo Extremo">
      <formula>NOT(ISERROR(SEARCH("Riesgo Extremo",T6)))</formula>
    </cfRule>
  </conditionalFormatting>
  <conditionalFormatting sqref="T6">
    <cfRule type="containsText" dxfId="11" priority="8" stopIfTrue="1" operator="containsText" text="Riesgo Alto">
      <formula>NOT(ISERROR(SEARCH("Riesgo Alto",T6)))</formula>
    </cfRule>
    <cfRule type="containsText" dxfId="10" priority="9" stopIfTrue="1" operator="containsText" text="Riesgo Moderado">
      <formula>NOT(ISERROR(SEARCH("Riesgo Moderado",T6)))</formula>
    </cfRule>
    <cfRule type="containsText" dxfId="9" priority="10" stopIfTrue="1" operator="containsText" text="Riesgo Bajo">
      <formula>NOT(ISERROR(SEARCH("Riesgo Bajo",T6)))</formula>
    </cfRule>
    <cfRule type="containsText" dxfId="8" priority="11" stopIfTrue="1" operator="containsText" text="Riesgo Alto">
      <formula>NOT(ISERROR(SEARCH("Riesgo Alto",T6)))</formula>
    </cfRule>
    <cfRule type="containsText" dxfId="7" priority="12" stopIfTrue="1" operator="containsText" text="Riesgo Extremo">
      <formula>NOT(ISERROR(SEARCH("Riesgo Extremo",T6)))</formula>
    </cfRule>
  </conditionalFormatting>
  <conditionalFormatting sqref="T6">
    <cfRule type="containsText" dxfId="6" priority="7" stopIfTrue="1" operator="containsText" text="Riesgo Extremo">
      <formula>NOT(ISERROR(SEARCH("Riesgo Extremo",T6)))</formula>
    </cfRule>
  </conditionalFormatting>
  <conditionalFormatting sqref="Q6">
    <cfRule type="containsText" dxfId="5" priority="2" stopIfTrue="1" operator="containsText" text="Riesgo Alto">
      <formula>NOT(ISERROR(SEARCH("Riesgo Alto",Q6)))</formula>
    </cfRule>
    <cfRule type="containsText" dxfId="4" priority="3" stopIfTrue="1" operator="containsText" text="Riesgo Moderado">
      <formula>NOT(ISERROR(SEARCH("Riesgo Moderado",Q6)))</formula>
    </cfRule>
    <cfRule type="containsText" dxfId="3" priority="4" stopIfTrue="1" operator="containsText" text="Riesgo Bajo">
      <formula>NOT(ISERROR(SEARCH("Riesgo Bajo",Q6)))</formula>
    </cfRule>
    <cfRule type="containsText" dxfId="2" priority="5" stopIfTrue="1" operator="containsText" text="Riesgo Alto">
      <formula>NOT(ISERROR(SEARCH("Riesgo Alto",Q6)))</formula>
    </cfRule>
    <cfRule type="containsText" dxfId="1" priority="6" stopIfTrue="1" operator="containsText" text="Riesgo Extremo">
      <formula>NOT(ISERROR(SEARCH("Riesgo Extremo",Q6)))</formula>
    </cfRule>
  </conditionalFormatting>
  <conditionalFormatting sqref="Q6">
    <cfRule type="containsText" dxfId="0" priority="1" stopIfTrue="1" operator="containsText" text="Riesgo Extremo">
      <formula>NOT(ISERROR(SEARCH("Riesgo Extremo",Q6)))</formula>
    </cfRule>
  </conditionalFormatting>
  <pageMargins left="0.7" right="0.7" top="0.75" bottom="0.75" header="0.3" footer="0.3"/>
  <pageSetup orientation="portrait" horizont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5B75-94A7-43C3-B559-091EADB4CB36}">
  <dimension ref="B3:N88"/>
  <sheetViews>
    <sheetView topLeftCell="A9" workbookViewId="0">
      <selection activeCell="D51" sqref="D51"/>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125</v>
      </c>
      <c r="K3" t="s">
        <v>126</v>
      </c>
      <c r="L3" t="s">
        <v>127</v>
      </c>
      <c r="N3" s="5"/>
    </row>
    <row r="4" spans="2:14" ht="107.25" customHeight="1" x14ac:dyDescent="0.2">
      <c r="B4" t="s">
        <v>10</v>
      </c>
      <c r="D4" t="s">
        <v>128</v>
      </c>
      <c r="G4" t="s">
        <v>36</v>
      </c>
      <c r="H4" t="s">
        <v>37</v>
      </c>
      <c r="J4" s="282" t="s">
        <v>129</v>
      </c>
      <c r="K4" s="282" t="s">
        <v>130</v>
      </c>
      <c r="L4" s="282" t="s">
        <v>131</v>
      </c>
      <c r="N4" s="19" t="s">
        <v>97</v>
      </c>
    </row>
    <row r="5" spans="2:14" x14ac:dyDescent="0.2">
      <c r="B5" t="s">
        <v>132</v>
      </c>
      <c r="D5">
        <v>1</v>
      </c>
      <c r="G5" t="s">
        <v>133</v>
      </c>
      <c r="H5" t="s">
        <v>133</v>
      </c>
      <c r="J5">
        <v>0</v>
      </c>
      <c r="K5">
        <v>0</v>
      </c>
      <c r="L5">
        <v>0</v>
      </c>
      <c r="N5" s="5" t="s">
        <v>119</v>
      </c>
    </row>
    <row r="6" spans="2:14" x14ac:dyDescent="0.2">
      <c r="B6" t="s">
        <v>12</v>
      </c>
      <c r="D6">
        <v>0</v>
      </c>
      <c r="J6">
        <v>1</v>
      </c>
      <c r="K6">
        <v>1</v>
      </c>
      <c r="L6">
        <v>1</v>
      </c>
      <c r="N6" s="5" t="s">
        <v>103</v>
      </c>
    </row>
    <row r="7" spans="2:14" ht="38.25" x14ac:dyDescent="0.2">
      <c r="B7" t="s">
        <v>134</v>
      </c>
      <c r="N7" s="20" t="s">
        <v>120</v>
      </c>
    </row>
    <row r="8" spans="2:14" ht="76.5" x14ac:dyDescent="0.2">
      <c r="B8" t="s">
        <v>135</v>
      </c>
      <c r="D8" s="20" t="s">
        <v>87</v>
      </c>
      <c r="E8" s="20" t="s">
        <v>136</v>
      </c>
      <c r="F8" s="20" t="s">
        <v>88</v>
      </c>
      <c r="G8" s="20" t="s">
        <v>137</v>
      </c>
      <c r="H8" s="20" t="s">
        <v>89</v>
      </c>
      <c r="N8" s="5" t="s">
        <v>102</v>
      </c>
    </row>
    <row r="9" spans="2:14" x14ac:dyDescent="0.2">
      <c r="B9" t="s">
        <v>138</v>
      </c>
      <c r="D9" s="42">
        <v>0</v>
      </c>
      <c r="E9" s="42">
        <v>0</v>
      </c>
      <c r="F9" s="42">
        <v>0</v>
      </c>
      <c r="G9" s="42">
        <v>0</v>
      </c>
      <c r="H9" s="42">
        <v>0</v>
      </c>
      <c r="N9" s="5"/>
    </row>
    <row r="10" spans="2:14" x14ac:dyDescent="0.2">
      <c r="B10" t="s">
        <v>11</v>
      </c>
      <c r="D10" s="42">
        <v>15</v>
      </c>
      <c r="E10" s="42">
        <v>15</v>
      </c>
      <c r="F10" s="42">
        <v>30</v>
      </c>
      <c r="G10" s="42">
        <v>15</v>
      </c>
      <c r="H10" s="42">
        <v>25</v>
      </c>
    </row>
    <row r="11" spans="2:14" x14ac:dyDescent="0.2">
      <c r="B11" s="5" t="s">
        <v>139</v>
      </c>
    </row>
    <row r="15" spans="2:14" x14ac:dyDescent="0.2">
      <c r="G15" s="283"/>
    </row>
    <row r="16" spans="2:14" ht="15.75" x14ac:dyDescent="0.2">
      <c r="B16" s="206">
        <v>1</v>
      </c>
      <c r="C16" s="284" t="s">
        <v>140</v>
      </c>
      <c r="D16" s="14"/>
      <c r="E16" s="38" t="s">
        <v>133</v>
      </c>
      <c r="I16" s="793"/>
      <c r="J16" s="794"/>
      <c r="K16" s="794"/>
      <c r="L16" s="794"/>
    </row>
    <row r="17" spans="2:12" ht="15.75" x14ac:dyDescent="0.2">
      <c r="B17" s="206">
        <v>2</v>
      </c>
      <c r="C17" s="284" t="s">
        <v>141</v>
      </c>
      <c r="D17" s="14"/>
      <c r="E17" s="14"/>
      <c r="I17" s="208"/>
      <c r="J17" s="209"/>
      <c r="K17" s="209"/>
      <c r="L17" s="209"/>
    </row>
    <row r="18" spans="2:12" ht="15.75" x14ac:dyDescent="0.2">
      <c r="B18" s="206">
        <v>3</v>
      </c>
      <c r="C18" s="284" t="s">
        <v>142</v>
      </c>
      <c r="D18" s="14"/>
      <c r="E18" s="14"/>
      <c r="I18" s="208"/>
      <c r="J18" s="209"/>
      <c r="K18" s="209"/>
      <c r="L18" s="209"/>
    </row>
    <row r="19" spans="2:12" ht="15.75" x14ac:dyDescent="0.2">
      <c r="B19" s="206">
        <v>4</v>
      </c>
      <c r="C19" s="284" t="s">
        <v>143</v>
      </c>
      <c r="D19" s="15"/>
      <c r="E19" s="15"/>
      <c r="I19" s="793"/>
      <c r="J19" s="794"/>
      <c r="K19" s="794"/>
      <c r="L19" s="794"/>
    </row>
    <row r="20" spans="2:12" ht="15.75" x14ac:dyDescent="0.2">
      <c r="B20" s="206">
        <v>5</v>
      </c>
      <c r="C20" s="284" t="s">
        <v>144</v>
      </c>
      <c r="D20" s="15"/>
      <c r="E20" s="15"/>
      <c r="I20" s="793"/>
      <c r="J20" s="794"/>
      <c r="K20" s="794"/>
      <c r="L20" s="794"/>
    </row>
    <row r="21" spans="2:12" ht="15.75" x14ac:dyDescent="0.2">
      <c r="B21" s="1"/>
      <c r="C21" s="27"/>
      <c r="D21" s="15"/>
      <c r="E21" s="15"/>
      <c r="I21" s="208"/>
      <c r="J21" s="209"/>
      <c r="K21" s="209"/>
      <c r="L21" s="209"/>
    </row>
    <row r="24" spans="2:12" x14ac:dyDescent="0.2">
      <c r="B24" s="285">
        <v>1</v>
      </c>
      <c r="C24" s="284" t="s">
        <v>23</v>
      </c>
      <c r="D24" s="286"/>
    </row>
    <row r="25" spans="2:12" x14ac:dyDescent="0.2">
      <c r="B25" s="285">
        <v>6</v>
      </c>
      <c r="C25" s="284" t="s">
        <v>24</v>
      </c>
      <c r="D25" s="286"/>
    </row>
    <row r="26" spans="2:12" x14ac:dyDescent="0.2">
      <c r="B26" s="286">
        <v>7</v>
      </c>
      <c r="C26" s="284" t="s">
        <v>25</v>
      </c>
      <c r="D26" s="286"/>
    </row>
    <row r="27" spans="2:12" x14ac:dyDescent="0.2">
      <c r="B27" s="286">
        <v>11</v>
      </c>
      <c r="C27" s="284" t="s">
        <v>26</v>
      </c>
      <c r="D27" s="285"/>
    </row>
    <row r="28" spans="2:12" x14ac:dyDescent="0.2">
      <c r="B28" s="286">
        <v>13</v>
      </c>
      <c r="C28" s="284" t="s">
        <v>27</v>
      </c>
      <c r="D28" s="285"/>
    </row>
    <row r="29" spans="2:12" x14ac:dyDescent="0.2">
      <c r="B29" s="15"/>
      <c r="C29" s="27"/>
      <c r="D29" s="15"/>
    </row>
    <row r="30" spans="2:12" x14ac:dyDescent="0.2">
      <c r="B30" s="15"/>
      <c r="C30" s="27"/>
      <c r="D30" s="15"/>
    </row>
    <row r="31" spans="2:12" x14ac:dyDescent="0.2">
      <c r="B31" s="15" t="s">
        <v>276</v>
      </c>
      <c r="C31" t="s">
        <v>277</v>
      </c>
      <c r="D31" s="15"/>
    </row>
    <row r="32" spans="2:12" x14ac:dyDescent="0.2">
      <c r="B32" s="15">
        <v>1</v>
      </c>
      <c r="C32" t="s">
        <v>280</v>
      </c>
      <c r="D32" s="15"/>
    </row>
    <row r="33" spans="2:14" ht="13.5" customHeight="1" x14ac:dyDescent="0.2">
      <c r="B33" s="15">
        <v>2</v>
      </c>
      <c r="C33" t="s">
        <v>284</v>
      </c>
      <c r="D33" s="15"/>
    </row>
    <row r="34" spans="2:14" ht="13.5" customHeight="1" x14ac:dyDescent="0.2">
      <c r="B34" s="15">
        <v>3</v>
      </c>
      <c r="C34" t="s">
        <v>288</v>
      </c>
      <c r="D34" s="15"/>
    </row>
    <row r="35" spans="2:14" ht="13.5" thickBot="1" x14ac:dyDescent="0.25"/>
    <row r="36" spans="2:14" ht="26.25" thickBot="1" x14ac:dyDescent="0.25">
      <c r="B36" s="287" t="s">
        <v>145</v>
      </c>
      <c r="C36" s="287"/>
      <c r="D36" s="287" t="s">
        <v>96</v>
      </c>
      <c r="I36" s="62" t="s">
        <v>41</v>
      </c>
      <c r="J36" s="63" t="s">
        <v>42</v>
      </c>
      <c r="K36" s="1"/>
      <c r="L36" s="1"/>
      <c r="M36" s="1"/>
      <c r="N36" s="1"/>
    </row>
    <row r="37" spans="2:14" x14ac:dyDescent="0.2">
      <c r="B37" s="287">
        <v>1</v>
      </c>
      <c r="C37" s="288" t="s">
        <v>105</v>
      </c>
      <c r="D37" s="289" t="s">
        <v>146</v>
      </c>
      <c r="E37" s="290"/>
      <c r="F37" s="287"/>
      <c r="G37" s="287"/>
      <c r="I37" s="795" t="s">
        <v>43</v>
      </c>
      <c r="J37" s="60" t="s">
        <v>44</v>
      </c>
      <c r="K37" s="43"/>
      <c r="L37" s="43"/>
      <c r="M37" s="43"/>
      <c r="N37" s="43"/>
    </row>
    <row r="38" spans="2:14" x14ac:dyDescent="0.2">
      <c r="B38" s="287">
        <v>2</v>
      </c>
      <c r="C38" s="291" t="s">
        <v>147</v>
      </c>
      <c r="D38" s="289" t="s">
        <v>148</v>
      </c>
      <c r="E38" s="287"/>
      <c r="F38" s="287"/>
      <c r="G38" s="287"/>
      <c r="I38" s="1072"/>
      <c r="J38" s="292" t="s">
        <v>45</v>
      </c>
      <c r="K38" s="44"/>
      <c r="L38" s="44"/>
      <c r="M38" s="44"/>
      <c r="N38" s="44"/>
    </row>
    <row r="39" spans="2:14" x14ac:dyDescent="0.2">
      <c r="B39" s="287">
        <v>3</v>
      </c>
      <c r="C39" s="291" t="s">
        <v>106</v>
      </c>
      <c r="D39" s="289" t="s">
        <v>149</v>
      </c>
      <c r="E39" s="287"/>
      <c r="F39" s="287"/>
      <c r="G39" s="287"/>
      <c r="I39" s="1072"/>
      <c r="J39" s="292" t="s">
        <v>48</v>
      </c>
      <c r="K39" s="44"/>
      <c r="L39" s="44"/>
      <c r="M39" s="44"/>
      <c r="N39" s="44"/>
    </row>
    <row r="40" spans="2:14" x14ac:dyDescent="0.2">
      <c r="B40" s="287">
        <v>4</v>
      </c>
      <c r="C40" s="293" t="s">
        <v>150</v>
      </c>
      <c r="D40" s="289" t="s">
        <v>151</v>
      </c>
      <c r="E40" s="287"/>
      <c r="F40" s="287"/>
      <c r="G40" s="287"/>
      <c r="I40" s="1072"/>
      <c r="J40" s="292" t="s">
        <v>50</v>
      </c>
      <c r="K40" s="44"/>
      <c r="L40" s="44"/>
      <c r="M40" s="44"/>
      <c r="N40" s="44"/>
    </row>
    <row r="41" spans="2:14" x14ac:dyDescent="0.2">
      <c r="B41" s="287">
        <v>5</v>
      </c>
      <c r="C41" s="294" t="s">
        <v>152</v>
      </c>
      <c r="D41" s="287"/>
      <c r="E41" s="287"/>
      <c r="F41" s="287"/>
      <c r="G41" s="287"/>
      <c r="I41" s="1072"/>
      <c r="J41" s="292" t="s">
        <v>52</v>
      </c>
      <c r="K41" s="44"/>
      <c r="L41" s="44"/>
      <c r="M41" s="44"/>
      <c r="N41" s="44"/>
    </row>
    <row r="42" spans="2:14" ht="12.75" customHeight="1" x14ac:dyDescent="0.2">
      <c r="B42" s="287">
        <v>6</v>
      </c>
      <c r="C42" s="291" t="s">
        <v>333</v>
      </c>
      <c r="D42" s="287"/>
      <c r="E42" s="287"/>
      <c r="F42" s="287"/>
      <c r="G42" s="287"/>
      <c r="I42" s="1073" t="s">
        <v>53</v>
      </c>
      <c r="J42" s="295" t="s">
        <v>54</v>
      </c>
      <c r="K42" s="44"/>
      <c r="L42" s="44"/>
      <c r="M42" s="44"/>
      <c r="N42" s="44"/>
    </row>
    <row r="43" spans="2:14" x14ac:dyDescent="0.2">
      <c r="B43" s="287">
        <v>7</v>
      </c>
      <c r="C43" s="293" t="s">
        <v>104</v>
      </c>
      <c r="D43" s="287"/>
      <c r="E43" s="287"/>
      <c r="F43" s="287"/>
      <c r="G43" s="287"/>
      <c r="I43" s="798"/>
      <c r="J43" s="295" t="s">
        <v>55</v>
      </c>
      <c r="K43" s="44"/>
      <c r="L43" s="44"/>
      <c r="M43" s="44"/>
      <c r="N43" s="44"/>
    </row>
    <row r="44" spans="2:14" x14ac:dyDescent="0.2">
      <c r="B44" s="287">
        <v>11</v>
      </c>
      <c r="C44" s="294" t="s">
        <v>328</v>
      </c>
      <c r="D44" s="287"/>
      <c r="E44" s="287"/>
      <c r="F44" s="287"/>
      <c r="G44" s="287"/>
      <c r="I44" s="798"/>
      <c r="J44" s="295" t="s">
        <v>56</v>
      </c>
      <c r="K44" s="44"/>
      <c r="L44" s="44"/>
      <c r="M44" s="44"/>
      <c r="N44" s="44"/>
    </row>
    <row r="45" spans="2:14" x14ac:dyDescent="0.2">
      <c r="B45" s="287">
        <v>12</v>
      </c>
      <c r="C45" s="291" t="s">
        <v>334</v>
      </c>
      <c r="D45" s="287"/>
      <c r="E45" s="287"/>
      <c r="F45" s="287"/>
      <c r="G45" s="287"/>
      <c r="I45" s="798"/>
      <c r="J45" s="295" t="s">
        <v>57</v>
      </c>
      <c r="K45" s="44"/>
      <c r="L45" s="44"/>
      <c r="M45" s="44"/>
      <c r="N45" s="44"/>
    </row>
    <row r="46" spans="2:14" x14ac:dyDescent="0.2">
      <c r="B46" s="287">
        <v>13</v>
      </c>
      <c r="C46" s="294" t="s">
        <v>335</v>
      </c>
      <c r="D46" s="287"/>
      <c r="E46" s="287"/>
      <c r="F46" s="287"/>
      <c r="G46" s="287"/>
      <c r="I46" s="1074" t="s">
        <v>153</v>
      </c>
      <c r="J46" s="296" t="s">
        <v>59</v>
      </c>
      <c r="K46" s="44"/>
      <c r="L46" s="44"/>
      <c r="M46" s="44"/>
      <c r="N46" s="44"/>
    </row>
    <row r="47" spans="2:14" x14ac:dyDescent="0.2">
      <c r="B47" s="287">
        <v>14</v>
      </c>
      <c r="C47" s="293" t="s">
        <v>336</v>
      </c>
      <c r="D47" s="287"/>
      <c r="E47" s="287"/>
      <c r="F47" s="287"/>
      <c r="G47" s="287"/>
      <c r="I47" s="1074"/>
      <c r="J47" s="296" t="s">
        <v>60</v>
      </c>
      <c r="K47" s="44"/>
      <c r="L47" s="44"/>
      <c r="M47" s="44"/>
      <c r="N47" s="44"/>
    </row>
    <row r="48" spans="2:14" x14ac:dyDescent="0.2">
      <c r="B48" s="287">
        <v>18</v>
      </c>
      <c r="C48" s="293" t="s">
        <v>107</v>
      </c>
      <c r="D48" s="287"/>
      <c r="E48" s="287"/>
      <c r="F48" s="287"/>
      <c r="G48" s="287"/>
      <c r="I48" s="1074"/>
      <c r="J48" s="296" t="s">
        <v>61</v>
      </c>
      <c r="K48" s="44"/>
      <c r="L48" s="44"/>
      <c r="M48" s="44"/>
      <c r="N48" s="44"/>
    </row>
    <row r="49" spans="2:14" x14ac:dyDescent="0.2">
      <c r="B49" s="287">
        <v>21</v>
      </c>
      <c r="C49" s="294" t="s">
        <v>337</v>
      </c>
      <c r="D49" s="287"/>
      <c r="E49" s="287"/>
      <c r="F49" s="287"/>
      <c r="G49" s="287"/>
      <c r="I49" s="1074"/>
      <c r="J49" s="296" t="s">
        <v>62</v>
      </c>
      <c r="K49" s="44"/>
      <c r="L49" s="44"/>
      <c r="M49" s="44"/>
      <c r="N49" s="44"/>
    </row>
    <row r="50" spans="2:14" x14ac:dyDescent="0.2">
      <c r="B50" s="287">
        <v>22</v>
      </c>
      <c r="C50" s="294" t="s">
        <v>338</v>
      </c>
      <c r="D50" s="287"/>
      <c r="E50" s="287"/>
      <c r="F50" s="287"/>
      <c r="G50" s="287"/>
      <c r="I50" s="1074"/>
      <c r="J50" s="296" t="s">
        <v>63</v>
      </c>
      <c r="K50" s="44"/>
      <c r="L50" s="44"/>
      <c r="M50" s="44"/>
      <c r="N50" s="44"/>
    </row>
    <row r="51" spans="2:14" x14ac:dyDescent="0.2">
      <c r="B51" s="287">
        <v>24</v>
      </c>
      <c r="C51" s="294" t="s">
        <v>154</v>
      </c>
      <c r="D51" s="287"/>
      <c r="E51" s="287"/>
      <c r="F51" s="287"/>
      <c r="G51" s="287"/>
      <c r="I51" s="1074"/>
      <c r="J51" s="296" t="s">
        <v>64</v>
      </c>
      <c r="K51" s="44"/>
      <c r="L51" s="44"/>
      <c r="M51" s="44"/>
      <c r="N51" s="44"/>
    </row>
    <row r="52" spans="2:14" x14ac:dyDescent="0.2">
      <c r="B52" s="287">
        <v>26</v>
      </c>
      <c r="C52" s="297" t="s">
        <v>339</v>
      </c>
      <c r="D52" s="287"/>
      <c r="E52" s="287"/>
      <c r="F52" s="287"/>
      <c r="G52" s="287"/>
      <c r="I52" s="1074"/>
      <c r="J52" s="296" t="s">
        <v>65</v>
      </c>
      <c r="K52" s="44"/>
      <c r="L52" s="44"/>
      <c r="M52" s="44"/>
      <c r="N52" s="44"/>
    </row>
    <row r="53" spans="2:14" x14ac:dyDescent="0.2">
      <c r="B53" s="287">
        <v>28</v>
      </c>
      <c r="C53" s="294" t="s">
        <v>340</v>
      </c>
      <c r="D53" s="287"/>
      <c r="E53" s="287"/>
      <c r="F53" s="287"/>
      <c r="G53" s="287"/>
      <c r="I53" s="1074"/>
      <c r="J53" s="296" t="s">
        <v>66</v>
      </c>
      <c r="K53" s="44"/>
      <c r="L53" s="44"/>
      <c r="M53" s="44"/>
      <c r="N53" s="44"/>
    </row>
    <row r="54" spans="2:14" x14ac:dyDescent="0.2">
      <c r="B54" s="287">
        <v>30</v>
      </c>
      <c r="C54" s="294" t="s">
        <v>155</v>
      </c>
      <c r="D54" s="287"/>
      <c r="E54" s="287"/>
      <c r="F54" s="287"/>
      <c r="G54" s="287"/>
      <c r="I54" s="1071" t="s">
        <v>156</v>
      </c>
      <c r="J54" s="298" t="s">
        <v>68</v>
      </c>
      <c r="K54" s="44"/>
      <c r="L54" s="44"/>
      <c r="M54" s="44"/>
      <c r="N54" s="44"/>
    </row>
    <row r="55" spans="2:14" x14ac:dyDescent="0.2">
      <c r="B55" s="287">
        <v>33</v>
      </c>
      <c r="C55" s="297" t="s">
        <v>327</v>
      </c>
      <c r="D55" s="287"/>
      <c r="E55" s="287"/>
      <c r="F55" s="287"/>
      <c r="G55" s="287"/>
      <c r="I55" s="1071"/>
      <c r="J55" s="298" t="s">
        <v>69</v>
      </c>
      <c r="K55" s="44"/>
      <c r="L55" s="44"/>
      <c r="M55" s="44"/>
      <c r="N55" s="44"/>
    </row>
    <row r="56" spans="2:14" x14ac:dyDescent="0.2">
      <c r="B56" s="287">
        <v>35</v>
      </c>
      <c r="C56" s="297" t="s">
        <v>341</v>
      </c>
      <c r="D56" s="287"/>
      <c r="E56" s="287"/>
      <c r="F56" s="287"/>
      <c r="G56" s="287"/>
      <c r="I56" s="1071"/>
      <c r="J56" s="298" t="s">
        <v>70</v>
      </c>
      <c r="K56" s="44"/>
      <c r="L56" s="44"/>
      <c r="M56" s="44"/>
      <c r="N56" s="44"/>
    </row>
    <row r="57" spans="2:14" x14ac:dyDescent="0.2">
      <c r="B57" s="287">
        <v>39</v>
      </c>
      <c r="C57" s="297" t="s">
        <v>342</v>
      </c>
      <c r="D57" s="287"/>
      <c r="E57" s="287"/>
      <c r="F57" s="287"/>
      <c r="G57" s="287"/>
      <c r="I57" s="1071"/>
      <c r="J57" s="298" t="s">
        <v>71</v>
      </c>
      <c r="K57" s="44"/>
      <c r="L57" s="44"/>
      <c r="M57" s="44"/>
      <c r="N57" s="44"/>
    </row>
    <row r="58" spans="2:14" x14ac:dyDescent="0.2">
      <c r="B58" s="287">
        <v>44</v>
      </c>
      <c r="C58" s="297" t="s">
        <v>343</v>
      </c>
      <c r="D58" s="287"/>
      <c r="E58" s="287"/>
      <c r="F58" s="287"/>
      <c r="G58" s="287"/>
      <c r="I58" s="1071"/>
      <c r="J58" s="298" t="s">
        <v>72</v>
      </c>
      <c r="K58" s="44"/>
      <c r="L58" s="44"/>
      <c r="M58" s="44"/>
      <c r="N58" s="44"/>
    </row>
    <row r="59" spans="2:14" x14ac:dyDescent="0.2">
      <c r="B59" s="287">
        <v>52</v>
      </c>
      <c r="C59" s="297" t="s">
        <v>344</v>
      </c>
      <c r="D59" s="287"/>
      <c r="E59" s="287"/>
      <c r="F59" s="287"/>
      <c r="G59" s="287"/>
      <c r="I59" s="1071"/>
      <c r="J59" s="298" t="s">
        <v>73</v>
      </c>
      <c r="K59" s="44"/>
      <c r="L59" s="44"/>
      <c r="M59" s="44"/>
      <c r="N59" s="44"/>
    </row>
    <row r="60" spans="2:14" x14ac:dyDescent="0.2">
      <c r="B60" s="287">
        <v>55</v>
      </c>
      <c r="C60" s="297" t="s">
        <v>345</v>
      </c>
      <c r="D60" s="287"/>
      <c r="E60" s="287"/>
      <c r="F60" s="287"/>
      <c r="G60" s="287"/>
      <c r="I60" s="1071"/>
      <c r="J60" s="298" t="s">
        <v>74</v>
      </c>
      <c r="K60" s="44"/>
      <c r="L60" s="44"/>
      <c r="M60" s="44"/>
      <c r="N60" s="44"/>
    </row>
    <row r="61" spans="2:14" x14ac:dyDescent="0.2">
      <c r="B61" s="287">
        <v>65</v>
      </c>
      <c r="C61" s="297" t="s">
        <v>346</v>
      </c>
      <c r="D61" s="287"/>
      <c r="E61" s="287"/>
      <c r="F61" s="287"/>
      <c r="G61" s="287"/>
      <c r="I61" s="1071"/>
      <c r="J61" s="298" t="s">
        <v>75</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289" t="s">
        <v>157</v>
      </c>
      <c r="C65" s="289"/>
      <c r="E65" s="65" t="s">
        <v>37</v>
      </c>
      <c r="F65" s="66">
        <v>1</v>
      </c>
      <c r="G65" s="66">
        <v>2</v>
      </c>
      <c r="H65" s="66">
        <v>3</v>
      </c>
      <c r="I65" s="67">
        <v>4</v>
      </c>
      <c r="J65" s="44"/>
      <c r="K65" s="44"/>
      <c r="L65" s="44"/>
      <c r="M65" s="44"/>
      <c r="N65" s="44"/>
    </row>
    <row r="66" spans="2:14" ht="15.75" x14ac:dyDescent="0.25">
      <c r="B66" s="299" t="s">
        <v>158</v>
      </c>
      <c r="C66" s="299"/>
      <c r="D66" s="73" t="s">
        <v>159</v>
      </c>
      <c r="E66" s="68">
        <v>1</v>
      </c>
      <c r="F66" s="44">
        <v>6</v>
      </c>
      <c r="G66" s="44">
        <v>7</v>
      </c>
      <c r="H66" s="44">
        <v>11</v>
      </c>
      <c r="I66" s="69">
        <v>13</v>
      </c>
      <c r="J66" s="44"/>
      <c r="K66" s="44"/>
      <c r="L66" s="44"/>
      <c r="M66" s="44"/>
      <c r="N66" s="44"/>
    </row>
    <row r="67" spans="2:14" ht="15.75" x14ac:dyDescent="0.25">
      <c r="B67" s="299" t="s">
        <v>160</v>
      </c>
      <c r="C67" s="299"/>
      <c r="E67" s="68">
        <v>2</v>
      </c>
      <c r="F67" s="44">
        <v>12</v>
      </c>
      <c r="G67" s="44">
        <v>14</v>
      </c>
      <c r="H67" s="44">
        <v>22</v>
      </c>
      <c r="I67" s="69">
        <v>26</v>
      </c>
      <c r="J67" s="44"/>
      <c r="K67" s="44"/>
      <c r="L67" s="44"/>
      <c r="M67" s="44"/>
      <c r="N67" s="44"/>
    </row>
    <row r="68" spans="2:14" ht="15.75" x14ac:dyDescent="0.25">
      <c r="B68" s="299" t="s">
        <v>161</v>
      </c>
      <c r="C68" s="299"/>
      <c r="E68" s="68">
        <v>3</v>
      </c>
      <c r="F68" s="44">
        <v>18</v>
      </c>
      <c r="G68" s="44">
        <v>21</v>
      </c>
      <c r="H68" s="44">
        <v>33</v>
      </c>
      <c r="I68" s="69">
        <v>39</v>
      </c>
      <c r="J68" s="44"/>
      <c r="K68" s="44"/>
      <c r="L68" s="44"/>
      <c r="M68" s="44"/>
      <c r="N68" s="44"/>
    </row>
    <row r="69" spans="2:14" ht="15.75" x14ac:dyDescent="0.25">
      <c r="B69" s="299" t="s">
        <v>162</v>
      </c>
      <c r="C69" s="299"/>
      <c r="E69" s="68">
        <v>4</v>
      </c>
      <c r="F69" s="44">
        <v>24</v>
      </c>
      <c r="G69" s="44">
        <v>28</v>
      </c>
      <c r="H69" s="44">
        <v>44</v>
      </c>
      <c r="I69" s="69">
        <v>52</v>
      </c>
      <c r="J69" s="44"/>
      <c r="K69" s="44"/>
      <c r="L69" s="44"/>
      <c r="M69" s="44"/>
      <c r="N69" s="44"/>
    </row>
    <row r="70" spans="2:14" ht="16.5" thickBot="1" x14ac:dyDescent="0.3">
      <c r="B70" s="299" t="s">
        <v>163</v>
      </c>
      <c r="C70" s="299"/>
      <c r="E70" s="70">
        <v>5</v>
      </c>
      <c r="F70" s="71">
        <v>30</v>
      </c>
      <c r="G70" s="71">
        <v>35</v>
      </c>
      <c r="H70" s="71">
        <v>55</v>
      </c>
      <c r="I70" s="72">
        <v>65</v>
      </c>
      <c r="J70" s="44"/>
      <c r="K70" s="44"/>
      <c r="L70" s="44"/>
      <c r="M70" s="44"/>
      <c r="N70" s="44"/>
    </row>
    <row r="71" spans="2:14" ht="15.75" x14ac:dyDescent="0.25">
      <c r="B71" s="299" t="s">
        <v>164</v>
      </c>
      <c r="C71" s="299"/>
      <c r="I71" s="44"/>
      <c r="J71" s="44"/>
      <c r="K71" s="44"/>
      <c r="L71" s="44"/>
      <c r="M71" s="44"/>
      <c r="N71" s="44"/>
    </row>
    <row r="72" spans="2:14" ht="15.75" x14ac:dyDescent="0.25">
      <c r="B72" s="299" t="s">
        <v>165</v>
      </c>
      <c r="C72" s="299"/>
      <c r="I72" s="44"/>
      <c r="J72" s="44"/>
      <c r="K72" s="44"/>
      <c r="L72" s="44"/>
      <c r="M72" s="44"/>
      <c r="N72" s="44"/>
    </row>
    <row r="73" spans="2:14" ht="15.75" x14ac:dyDescent="0.25">
      <c r="B73" s="299" t="s">
        <v>166</v>
      </c>
      <c r="I73" s="44"/>
      <c r="J73" s="44"/>
      <c r="K73" s="44"/>
      <c r="L73" s="44"/>
      <c r="M73" s="44"/>
      <c r="N73" s="44"/>
    </row>
    <row r="74" spans="2:14" ht="15.75" x14ac:dyDescent="0.25">
      <c r="B74" s="299" t="s">
        <v>167</v>
      </c>
      <c r="F74">
        <v>0</v>
      </c>
      <c r="G74">
        <v>50</v>
      </c>
      <c r="H74">
        <v>0</v>
      </c>
      <c r="I74" s="44"/>
      <c r="J74" s="44"/>
      <c r="K74" s="44"/>
      <c r="L74" s="44"/>
      <c r="M74" s="44"/>
      <c r="N74" s="44"/>
    </row>
    <row r="75" spans="2:14" ht="15.75" x14ac:dyDescent="0.25">
      <c r="B75" s="299" t="s">
        <v>168</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289" t="s">
        <v>169</v>
      </c>
      <c r="I77" s="44"/>
      <c r="J77" s="44"/>
      <c r="K77" s="44"/>
      <c r="L77" s="44"/>
      <c r="M77" s="44"/>
      <c r="N77" s="44"/>
    </row>
    <row r="78" spans="2:14" ht="15.75" x14ac:dyDescent="0.25">
      <c r="B78" s="299" t="s">
        <v>170</v>
      </c>
      <c r="D78" s="300" t="s">
        <v>170</v>
      </c>
      <c r="I78" s="44"/>
      <c r="J78" s="44"/>
      <c r="K78" s="44"/>
      <c r="L78" s="44"/>
      <c r="M78" s="44"/>
      <c r="N78" s="44"/>
    </row>
    <row r="79" spans="2:14" ht="15.75" x14ac:dyDescent="0.25">
      <c r="B79" s="299" t="s">
        <v>171</v>
      </c>
      <c r="D79" s="300" t="s">
        <v>172</v>
      </c>
      <c r="I79" s="44"/>
      <c r="J79" s="44"/>
      <c r="K79" s="44"/>
      <c r="L79" s="44"/>
      <c r="M79" s="44"/>
      <c r="N79" s="44"/>
    </row>
    <row r="80" spans="2:14" ht="15.75" x14ac:dyDescent="0.25">
      <c r="B80" s="299" t="s">
        <v>173</v>
      </c>
      <c r="D80" s="300" t="s">
        <v>168</v>
      </c>
      <c r="I80" s="44"/>
      <c r="J80" s="44"/>
      <c r="K80" s="44"/>
      <c r="L80" s="44"/>
      <c r="M80" s="44"/>
      <c r="N80" s="44"/>
    </row>
    <row r="81" spans="2:14" ht="15.75" x14ac:dyDescent="0.25">
      <c r="B81" s="299" t="s">
        <v>168</v>
      </c>
      <c r="D81" s="300" t="s">
        <v>174</v>
      </c>
      <c r="I81" s="44"/>
      <c r="J81" s="44"/>
      <c r="K81" s="44"/>
      <c r="L81" s="44"/>
      <c r="M81" s="44"/>
      <c r="N81" s="44"/>
    </row>
    <row r="82" spans="2:14" ht="15.75" x14ac:dyDescent="0.25">
      <c r="B82" s="299" t="s">
        <v>175</v>
      </c>
      <c r="D82" s="300" t="s">
        <v>3</v>
      </c>
      <c r="I82" s="44"/>
      <c r="J82" s="44"/>
      <c r="K82" s="44"/>
      <c r="L82" s="44"/>
      <c r="M82" s="44"/>
      <c r="N82" s="44"/>
    </row>
    <row r="83" spans="2:14" ht="15.75" x14ac:dyDescent="0.25">
      <c r="B83" s="299" t="s">
        <v>176</v>
      </c>
      <c r="D83" s="61" t="s">
        <v>176</v>
      </c>
      <c r="I83" s="44"/>
      <c r="J83" s="44"/>
      <c r="K83" s="44"/>
      <c r="L83" s="44"/>
      <c r="M83" s="44"/>
      <c r="N83" s="44"/>
    </row>
    <row r="84" spans="2:14" ht="15.75" x14ac:dyDescent="0.25">
      <c r="B84" s="299" t="s">
        <v>3</v>
      </c>
      <c r="D84" s="61" t="s">
        <v>177</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704F48D7-29FA-4C14-BDEC-A45162B37F1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43756ae8-a6e7-40f8-ab40-e4035d49e276"/>
    <ds:schemaRef ds:uri="http://www.w3.org/XML/1998/namespace"/>
    <ds:schemaRef ds:uri="http://purl.org/dc/dcmitype/"/>
  </ds:schemaRefs>
</ds:datastoreItem>
</file>

<file path=customXml/itemProps2.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3.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5.xml><?xml version="1.0" encoding="utf-8"?>
<ds:datastoreItem xmlns:ds="http://schemas.openxmlformats.org/officeDocument/2006/customXml" ds:itemID="{FE85F9BF-72E7-4A29-9441-130C58E5AE7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CICLO PHVA</vt:lpstr>
      <vt:lpstr>SEPG-F-007</vt:lpstr>
      <vt:lpstr>SEPG-F-061</vt:lpstr>
      <vt:lpstr>SEPG-F-012</vt:lpstr>
      <vt:lpstr>Fm-20 </vt:lpstr>
      <vt:lpstr>DB</vt:lpstr>
      <vt:lpstr>SEPG-F-030 </vt:lpstr>
      <vt:lpstr>Matriz de cambio</vt:lpstr>
      <vt:lpstr>ZB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Ingrid Johanna Maldonado Martinez</cp:lastModifiedBy>
  <cp:revision/>
  <dcterms:created xsi:type="dcterms:W3CDTF">2007-05-23T11:34:18Z</dcterms:created>
  <dcterms:modified xsi:type="dcterms:W3CDTF">2019-09-11T16:43:51Z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