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2" activeTab="2"/>
  </bookViews>
  <sheets>
    <sheet name="INPUTS" sheetId="1" state="hidden" r:id="rId1"/>
    <sheet name="Hoja1" sheetId="2" state="hidden" r:id="rId2"/>
    <sheet name="Eval. Fin,Pro No. 1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<sst xmlns="http://schemas.openxmlformats.org/spreadsheetml/2006/main" count="45" uniqueCount="35">
  <si>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Activo Corriente</t>
  </si>
  <si>
    <t>Pasivo Corriente</t>
  </si>
  <si>
    <t>Resultado</t>
  </si>
  <si>
    <t>Pasivo Total</t>
  </si>
  <si>
    <t>Activo Total</t>
  </si>
  <si>
    <t xml:space="preserve">INDICE DE LIQUIDEZ: </t>
  </si>
  <si>
    <t>NIVEL DE ENDEUDAMIENTO</t>
  </si>
  <si>
    <t>(Pasivo Total / Activo Total) x 100 (= ó &lt; al 70%)</t>
  </si>
  <si>
    <t>*</t>
  </si>
  <si>
    <t>PRESUPUESTO OFICIAL</t>
  </si>
  <si>
    <t>Utilidad Operacional</t>
  </si>
  <si>
    <t>INDICE DE ENDEUDAMIENTO</t>
  </si>
  <si>
    <t>RAZON DE COBERTURA DE INTERESES</t>
  </si>
  <si>
    <t>Gastos de Interes</t>
  </si>
  <si>
    <t>RCI = Utilidad Operacional / Gastos de Interes (= ó &gt; a 1)</t>
  </si>
  <si>
    <t>Rentabilidad del Patrimonio</t>
  </si>
  <si>
    <t>Rentabilidad del Activo</t>
  </si>
  <si>
    <t>RP = Utilidad Operacional / Patrimonio</t>
  </si>
  <si>
    <t>Patrimonio</t>
  </si>
  <si>
    <t>RP = Utilidad Operacional / Activo Total</t>
  </si>
  <si>
    <t>Acitvo Total</t>
  </si>
  <si>
    <t>REQUERIMIENTOS FINANCIEROS</t>
  </si>
  <si>
    <t>2.4</t>
  </si>
  <si>
    <t>COBERTURA DE INTERESES</t>
  </si>
  <si>
    <t>OBSERVACION</t>
  </si>
  <si>
    <t>El proponente cumple con los indicadores financieros habilitantes establecidos en el numeral 2.4 del pliego de condiciones, verificados con la informacion finaciera presentada en la propuesta.</t>
  </si>
  <si>
    <t>CAPACIDAD ORGANIZACIONAL</t>
  </si>
  <si>
    <t>MUNDO CIENTIFICO</t>
  </si>
  <si>
    <t>SOLUTION</t>
  </si>
  <si>
    <t>T &amp; G</t>
  </si>
  <si>
    <t>PROPONENTE 1</t>
  </si>
  <si>
    <t>PROCESO DE SELECCIÓN ABREVIADA DE MENOR CUANTIA VJ-VPRE-SA-007-2014</t>
  </si>
  <si>
    <t>OBJETO: ASESORAR Y AYUDAR A IMPLEMENTAR A LA VICEPRESIDENCIA DE PLANEACION RIESGOS Y ENTORNO EL SISTEMA DE INFORMACION GEOGRAFICA - SIG QUE REGISTRE LA INFORMACION MISIONAL DE LA ANI</t>
  </si>
  <si>
    <t>IL = Activo Corriente / Pasivo Corriente (= ó &gt;  a 1,5)</t>
  </si>
  <si>
    <t>SERVINFORMACION S.A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</si>
</sst>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$-240A]\ #,##0"/>
    <numFmt numFmtId="181" formatCode="[$$-240A]\ #,##0.0"/>
    <numFmt numFmtId="182" formatCode="[$$-240A]\ #,##0.00"/>
    <numFmt numFmtId="183" formatCode="0.0%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0"/>
    <numFmt numFmtId="189" formatCode="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0.000000"/>
    <numFmt numFmtId="196" formatCode="0.00000"/>
    <numFmt numFmtId="197" formatCode="0.0000"/>
    <numFmt numFmtId="198" formatCode="&quot;$&quot;\ #,##0.00"/>
    <numFmt numFmtId="199" formatCode="&quot;$&quot;\ #,##0.0"/>
    <numFmt numFmtId="200" formatCode="&quot;$&quot;\ #,##0"/>
    <numFmt numFmtId="201" formatCode="0.00000000"/>
    <numFmt numFmtId="202" formatCode="0.0000000"/>
  </numFmts>
  <fonts count="46">
    <font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sz val="5"/>
      <name val="Arial Narrow"/>
      <family val="2"/>
    </font>
    <font>
      <b/>
      <sz val="5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26" fillId="0" borderId="0" xfId="0" applyFont="1" applyAlignment="1">
      <alignment/>
    </xf>
    <xf numFmtId="0" fontId="3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0" fontId="1" fillId="0" borderId="0" xfId="55" applyNumberFormat="1" applyFont="1" applyBorder="1" applyAlignment="1">
      <alignment vertical="center"/>
    </xf>
    <xf numFmtId="180" fontId="1" fillId="0" borderId="0" xfId="55" applyNumberFormat="1" applyFont="1" applyBorder="1" applyAlignment="1">
      <alignment vertical="center"/>
    </xf>
    <xf numFmtId="191" fontId="1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180" fontId="2" fillId="0" borderId="1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9" fontId="1" fillId="0" borderId="0" xfId="55" applyFont="1" applyBorder="1" applyAlignment="1">
      <alignment horizontal="center" vertical="center"/>
    </xf>
    <xf numFmtId="0" fontId="1" fillId="18" borderId="11" xfId="0" applyFont="1" applyFill="1" applyBorder="1" applyAlignment="1">
      <alignment vertical="center"/>
    </xf>
    <xf numFmtId="200" fontId="26" fillId="18" borderId="12" xfId="0" applyNumberFormat="1" applyFont="1" applyFill="1" applyBorder="1" applyAlignment="1">
      <alignment/>
    </xf>
    <xf numFmtId="0" fontId="26" fillId="18" borderId="13" xfId="0" applyFont="1" applyFill="1" applyBorder="1" applyAlignment="1">
      <alignment/>
    </xf>
    <xf numFmtId="0" fontId="1" fillId="18" borderId="14" xfId="0" applyFont="1" applyFill="1" applyBorder="1" applyAlignment="1">
      <alignment vertical="center"/>
    </xf>
    <xf numFmtId="200" fontId="26" fillId="18" borderId="0" xfId="0" applyNumberFormat="1" applyFont="1" applyFill="1" applyBorder="1" applyAlignment="1">
      <alignment/>
    </xf>
    <xf numFmtId="0" fontId="26" fillId="18" borderId="15" xfId="0" applyFont="1" applyFill="1" applyBorder="1" applyAlignment="1">
      <alignment/>
    </xf>
    <xf numFmtId="0" fontId="26" fillId="18" borderId="0" xfId="0" applyFont="1" applyFill="1" applyBorder="1" applyAlignment="1">
      <alignment/>
    </xf>
    <xf numFmtId="2" fontId="26" fillId="18" borderId="0" xfId="0" applyNumberFormat="1" applyFont="1" applyFill="1" applyBorder="1" applyAlignment="1">
      <alignment vertical="center"/>
    </xf>
    <xf numFmtId="0" fontId="26" fillId="18" borderId="15" xfId="0" applyFont="1" applyFill="1" applyBorder="1" applyAlignment="1">
      <alignment vertical="center"/>
    </xf>
    <xf numFmtId="0" fontId="26" fillId="18" borderId="0" xfId="0" applyFont="1" applyFill="1" applyBorder="1" applyAlignment="1">
      <alignment vertical="center"/>
    </xf>
    <xf numFmtId="10" fontId="26" fillId="18" borderId="0" xfId="55" applyNumberFormat="1" applyFont="1" applyFill="1" applyBorder="1" applyAlignment="1">
      <alignment vertical="center"/>
    </xf>
    <xf numFmtId="9" fontId="26" fillId="18" borderId="15" xfId="55" applyFont="1" applyFill="1" applyBorder="1" applyAlignment="1">
      <alignment/>
    </xf>
    <xf numFmtId="0" fontId="2" fillId="18" borderId="14" xfId="0" applyFont="1" applyFill="1" applyBorder="1" applyAlignment="1">
      <alignment vertical="center"/>
    </xf>
    <xf numFmtId="0" fontId="1" fillId="18" borderId="16" xfId="0" applyFont="1" applyFill="1" applyBorder="1" applyAlignment="1">
      <alignment vertical="center"/>
    </xf>
    <xf numFmtId="0" fontId="26" fillId="18" borderId="17" xfId="0" applyFont="1" applyFill="1" applyBorder="1" applyAlignment="1">
      <alignment/>
    </xf>
    <xf numFmtId="0" fontId="26" fillId="18" borderId="18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2" fontId="0" fillId="0" borderId="0" xfId="0" applyNumberFormat="1" applyAlignment="1">
      <alignment/>
    </xf>
    <xf numFmtId="179" fontId="0" fillId="0" borderId="0" xfId="49" applyFont="1" applyAlignment="1">
      <alignment/>
    </xf>
    <xf numFmtId="179" fontId="0" fillId="4" borderId="0" xfId="49" applyFont="1" applyFill="1" applyAlignment="1">
      <alignment/>
    </xf>
    <xf numFmtId="179" fontId="0" fillId="33" borderId="0" xfId="49" applyFont="1" applyFill="1" applyAlignment="1">
      <alignment/>
    </xf>
    <xf numFmtId="179" fontId="0" fillId="3" borderId="0" xfId="49" applyFont="1" applyFill="1" applyAlignment="1">
      <alignment/>
    </xf>
    <xf numFmtId="179" fontId="0" fillId="34" borderId="0" xfId="49" applyFont="1" applyFill="1" applyAlignment="1">
      <alignment/>
    </xf>
    <xf numFmtId="1" fontId="0" fillId="0" borderId="0" xfId="0" applyNumberFormat="1" applyAlignment="1">
      <alignment/>
    </xf>
    <xf numFmtId="0" fontId="1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" fillId="0" borderId="22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179" fontId="5" fillId="0" borderId="23" xfId="49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22" xfId="0" applyFont="1" applyBorder="1" applyAlignment="1">
      <alignment horizontal="left" vertical="top" wrapText="1" indent="1"/>
    </xf>
    <xf numFmtId="0" fontId="2" fillId="0" borderId="0" xfId="0" applyFont="1" applyBorder="1" applyAlignment="1">
      <alignment horizontal="left" vertical="top" wrapText="1" indent="1"/>
    </xf>
    <xf numFmtId="0" fontId="2" fillId="0" borderId="23" xfId="0" applyFont="1" applyBorder="1" applyAlignment="1">
      <alignment horizontal="left" vertical="top" wrapText="1" indent="1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79" fontId="1" fillId="0" borderId="10" xfId="49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0" fontId="1" fillId="0" borderId="10" xfId="55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6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6.00390625" style="1" customWidth="1"/>
    <col min="2" max="2" width="64.8515625" style="1" bestFit="1" customWidth="1"/>
    <col min="3" max="3" width="17.140625" style="1" bestFit="1" customWidth="1"/>
    <col min="4" max="4" width="11.421875" style="1" customWidth="1"/>
    <col min="5" max="5" width="35.421875" style="1" bestFit="1" customWidth="1"/>
    <col min="6" max="6" width="32.28125" style="1" bestFit="1" customWidth="1"/>
    <col min="7" max="16384" width="11.421875" style="1" customWidth="1"/>
  </cols>
  <sheetData>
    <row r="2" spans="2:4" ht="15.75">
      <c r="B2" s="15" t="s">
        <v>9</v>
      </c>
      <c r="C2" s="16">
        <v>600000000</v>
      </c>
      <c r="D2" s="17"/>
    </row>
    <row r="3" spans="2:4" ht="15.75">
      <c r="B3" s="18"/>
      <c r="C3" s="19"/>
      <c r="D3" s="20"/>
    </row>
    <row r="4" spans="2:5" ht="15.75">
      <c r="B4" s="18" t="s">
        <v>5</v>
      </c>
      <c r="C4" s="22">
        <v>2</v>
      </c>
      <c r="D4" s="23"/>
      <c r="E4" s="11"/>
    </row>
    <row r="5" spans="2:5" ht="15.75">
      <c r="B5" s="18"/>
      <c r="C5" s="24"/>
      <c r="D5" s="23"/>
      <c r="E5" s="11"/>
    </row>
    <row r="6" spans="2:5" ht="15.75">
      <c r="B6" s="18" t="s">
        <v>6</v>
      </c>
      <c r="C6" s="25">
        <v>0.7</v>
      </c>
      <c r="D6" s="23"/>
      <c r="E6" s="11"/>
    </row>
    <row r="7" spans="2:5" ht="15.75">
      <c r="B7" s="18"/>
      <c r="C7" s="24"/>
      <c r="D7" s="23"/>
      <c r="E7" s="11"/>
    </row>
    <row r="8" spans="2:4" ht="15.75">
      <c r="B8" s="18"/>
      <c r="C8" s="19"/>
      <c r="D8" s="26"/>
    </row>
    <row r="9" spans="2:4" ht="15.75">
      <c r="B9" s="27"/>
      <c r="C9" s="21"/>
      <c r="D9" s="20"/>
    </row>
    <row r="10" spans="2:4" ht="15.75">
      <c r="B10" s="18"/>
      <c r="C10" s="19"/>
      <c r="D10" s="26"/>
    </row>
    <row r="11" spans="2:4" ht="15.75">
      <c r="B11" s="18" t="s">
        <v>23</v>
      </c>
      <c r="C11" s="21">
        <v>1</v>
      </c>
      <c r="D11" s="20"/>
    </row>
    <row r="12" spans="2:4" ht="15.75">
      <c r="B12" s="18"/>
      <c r="C12" s="19"/>
      <c r="D12" s="20"/>
    </row>
    <row r="13" spans="2:4" ht="15.75">
      <c r="B13" s="27"/>
      <c r="C13" s="21"/>
      <c r="D13" s="20"/>
    </row>
    <row r="14" spans="2:4" ht="15.75">
      <c r="B14" s="18"/>
      <c r="C14" s="21"/>
      <c r="D14" s="20"/>
    </row>
    <row r="15" spans="2:4" ht="15.75">
      <c r="B15" s="27"/>
      <c r="C15" s="21"/>
      <c r="D15" s="20"/>
    </row>
    <row r="16" spans="2:4" ht="15.75">
      <c r="B16" s="28"/>
      <c r="C16" s="29"/>
      <c r="D16" s="3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7:G27"/>
  <sheetViews>
    <sheetView zoomScalePageLayoutView="0" workbookViewId="0" topLeftCell="A4">
      <selection activeCell="F17" sqref="F17"/>
    </sheetView>
  </sheetViews>
  <sheetFormatPr defaultColWidth="11.421875" defaultRowHeight="12.75"/>
  <cols>
    <col min="2" max="2" width="18.7109375" style="0" bestFit="1" customWidth="1"/>
    <col min="3" max="3" width="14.421875" style="0" bestFit="1" customWidth="1"/>
    <col min="4" max="4" width="12.8515625" style="0" bestFit="1" customWidth="1"/>
    <col min="5" max="5" width="12.00390625" style="0" bestFit="1" customWidth="1"/>
    <col min="6" max="6" width="29.140625" style="0" bestFit="1" customWidth="1"/>
  </cols>
  <sheetData>
    <row r="7" spans="2:5" ht="12.75">
      <c r="B7" s="35"/>
      <c r="C7" s="35"/>
      <c r="D7" s="35"/>
      <c r="E7" s="35"/>
    </row>
    <row r="8" spans="2:6" ht="12.75">
      <c r="B8" s="36">
        <v>1.1</v>
      </c>
      <c r="C8" s="37">
        <v>2.17</v>
      </c>
      <c r="D8" s="38">
        <v>1.7</v>
      </c>
      <c r="E8" s="39">
        <v>5</v>
      </c>
      <c r="F8" s="35">
        <f>+(B8+C8+D8+E8)/4</f>
        <v>2.4924999999999997</v>
      </c>
    </row>
    <row r="10" spans="2:7" ht="12.75">
      <c r="B10" s="34">
        <f>+(B8/F8)+1</f>
        <v>1.4413239719157473</v>
      </c>
      <c r="C10" s="34">
        <v>1.87</v>
      </c>
      <c r="D10" s="34">
        <v>1.68</v>
      </c>
      <c r="E10" s="34">
        <f>+(E8/F8)-1</f>
        <v>1.006018054162488</v>
      </c>
      <c r="G10" s="34"/>
    </row>
    <row r="12" spans="2:5" ht="12.75">
      <c r="B12">
        <f>+B10*C12</f>
        <v>100.89267803410232</v>
      </c>
      <c r="C12">
        <v>70</v>
      </c>
      <c r="D12">
        <f>+D10*C12</f>
        <v>117.6</v>
      </c>
      <c r="E12">
        <f>+E10*C12</f>
        <v>70.42126379137416</v>
      </c>
    </row>
    <row r="13" spans="2:5" ht="12.75">
      <c r="B13" s="40">
        <f>+B12/C10</f>
        <v>53.953303761552036</v>
      </c>
      <c r="C13" s="40"/>
      <c r="D13" s="40">
        <f>+D12/C10</f>
        <v>62.887700534759354</v>
      </c>
      <c r="E13" s="40">
        <f>+E12/C10</f>
        <v>37.65842983495944</v>
      </c>
    </row>
    <row r="19" spans="2:4" ht="12.75">
      <c r="B19" t="s">
        <v>27</v>
      </c>
      <c r="C19" t="s">
        <v>28</v>
      </c>
      <c r="D19" t="s">
        <v>29</v>
      </c>
    </row>
    <row r="20" spans="2:4" ht="12.75">
      <c r="B20" s="35">
        <v>106</v>
      </c>
      <c r="C20" s="35">
        <v>106</v>
      </c>
      <c r="D20" s="35">
        <v>105</v>
      </c>
    </row>
    <row r="21" spans="2:4" ht="12.75">
      <c r="B21" s="35">
        <v>707</v>
      </c>
      <c r="C21" s="35">
        <v>700</v>
      </c>
      <c r="D21" s="35">
        <v>700</v>
      </c>
    </row>
    <row r="22" spans="2:4" ht="12.75">
      <c r="B22" s="35">
        <v>70</v>
      </c>
      <c r="C22" s="35">
        <v>70</v>
      </c>
      <c r="D22" s="35">
        <v>70</v>
      </c>
    </row>
    <row r="23" spans="2:4" ht="12.75">
      <c r="B23" s="35">
        <v>106</v>
      </c>
      <c r="C23" s="35">
        <v>106</v>
      </c>
      <c r="D23" s="35">
        <v>100</v>
      </c>
    </row>
    <row r="24" spans="2:4" ht="12.75">
      <c r="B24" s="35">
        <v>2549011</v>
      </c>
      <c r="C24" s="35">
        <v>6316287</v>
      </c>
      <c r="D24" s="35">
        <v>500000</v>
      </c>
    </row>
    <row r="25" spans="2:6" ht="12.75">
      <c r="B25" s="35">
        <f>SUM(B20:B24)</f>
        <v>2550000</v>
      </c>
      <c r="C25" s="35">
        <f>SUM(C20:C24)</f>
        <v>6317269</v>
      </c>
      <c r="D25" s="35">
        <f>SUM(D20:D24)</f>
        <v>500975</v>
      </c>
      <c r="F25" s="35"/>
    </row>
    <row r="26" ht="12.75">
      <c r="F26" s="35"/>
    </row>
    <row r="27" ht="12.75">
      <c r="C27" s="3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14.7109375" style="0" bestFit="1" customWidth="1"/>
    <col min="2" max="2" width="50.7109375" style="0" bestFit="1" customWidth="1"/>
    <col min="3" max="3" width="15.28125" style="0" bestFit="1" customWidth="1"/>
    <col min="4" max="4" width="10.8515625" style="0" bestFit="1" customWidth="1"/>
  </cols>
  <sheetData>
    <row r="1" spans="1:5" ht="18">
      <c r="A1" s="69" t="s">
        <v>31</v>
      </c>
      <c r="B1" s="69"/>
      <c r="C1" s="69"/>
      <c r="D1" s="69"/>
      <c r="E1" s="69"/>
    </row>
    <row r="2" spans="1:5" ht="43.5" customHeight="1">
      <c r="A2" s="70" t="s">
        <v>32</v>
      </c>
      <c r="B2" s="70"/>
      <c r="C2" s="70"/>
      <c r="D2" s="70"/>
      <c r="E2" s="70"/>
    </row>
    <row r="3" spans="1:5" ht="13.5" thickBot="1">
      <c r="A3" s="2"/>
      <c r="B3" s="2"/>
      <c r="C3" s="2"/>
      <c r="D3" s="2"/>
      <c r="E3" s="2"/>
    </row>
    <row r="4" spans="1:5" ht="15.75">
      <c r="A4" s="41"/>
      <c r="B4" s="42"/>
      <c r="C4" s="42"/>
      <c r="D4" s="42"/>
      <c r="E4" s="43"/>
    </row>
    <row r="5" spans="1:5" ht="15.75" customHeight="1">
      <c r="A5" s="63" t="s">
        <v>30</v>
      </c>
      <c r="B5" s="64"/>
      <c r="C5" s="64"/>
      <c r="D5" s="64"/>
      <c r="E5" s="65"/>
    </row>
    <row r="6" spans="1:5" ht="18">
      <c r="A6" s="46"/>
      <c r="B6" s="59" t="s">
        <v>34</v>
      </c>
      <c r="C6" s="3"/>
      <c r="D6" s="3"/>
      <c r="E6" s="45"/>
    </row>
    <row r="7" spans="1:5" ht="15.75">
      <c r="A7" s="46"/>
      <c r="B7" s="4"/>
      <c r="C7" s="3"/>
      <c r="D7" s="3"/>
      <c r="E7" s="45"/>
    </row>
    <row r="8" spans="1:5" ht="15.75">
      <c r="A8" s="50" t="s">
        <v>22</v>
      </c>
      <c r="B8" s="5" t="s">
        <v>21</v>
      </c>
      <c r="C8" s="3"/>
      <c r="D8" s="3"/>
      <c r="E8" s="45"/>
    </row>
    <row r="9" spans="1:5" ht="12.75">
      <c r="A9" s="47"/>
      <c r="B9" s="31"/>
      <c r="C9" s="32"/>
      <c r="D9" s="32"/>
      <c r="E9" s="48"/>
    </row>
    <row r="10" spans="1:5" ht="15.75">
      <c r="A10" s="50" t="s">
        <v>8</v>
      </c>
      <c r="B10" s="4" t="s">
        <v>5</v>
      </c>
      <c r="C10" s="3"/>
      <c r="D10" s="5" t="s">
        <v>2</v>
      </c>
      <c r="E10" s="45"/>
    </row>
    <row r="11" spans="1:5" ht="15.75">
      <c r="A11" s="51"/>
      <c r="B11" s="3" t="s">
        <v>33</v>
      </c>
      <c r="C11" s="6"/>
      <c r="D11" s="13"/>
      <c r="E11" s="52"/>
    </row>
    <row r="12" spans="1:5" ht="15.75">
      <c r="A12" s="46"/>
      <c r="B12" s="3" t="s">
        <v>0</v>
      </c>
      <c r="C12" s="12">
        <v>11399435175</v>
      </c>
      <c r="D12" s="68">
        <f>+C12/C13</f>
        <v>1.762587008771393</v>
      </c>
      <c r="E12" s="67"/>
    </row>
    <row r="13" spans="1:5" ht="15.75">
      <c r="A13" s="46"/>
      <c r="B13" s="3" t="s">
        <v>1</v>
      </c>
      <c r="C13" s="12">
        <v>6467445362</v>
      </c>
      <c r="D13" s="68"/>
      <c r="E13" s="67"/>
    </row>
    <row r="14" spans="1:5" ht="12.75">
      <c r="A14" s="47"/>
      <c r="B14" s="31"/>
      <c r="C14" s="31"/>
      <c r="D14" s="31"/>
      <c r="E14" s="53"/>
    </row>
    <row r="15" spans="1:5" ht="15.75">
      <c r="A15" s="50" t="s">
        <v>8</v>
      </c>
      <c r="B15" s="4" t="s">
        <v>11</v>
      </c>
      <c r="C15" s="3"/>
      <c r="D15" s="5" t="s">
        <v>2</v>
      </c>
      <c r="E15" s="45"/>
    </row>
    <row r="16" spans="1:5" ht="15.75">
      <c r="A16" s="46"/>
      <c r="B16" s="3" t="s">
        <v>7</v>
      </c>
      <c r="C16" s="8"/>
      <c r="D16" s="14"/>
      <c r="E16" s="52"/>
    </row>
    <row r="17" spans="1:5" ht="15.75">
      <c r="A17" s="46"/>
      <c r="B17" s="3" t="s">
        <v>4</v>
      </c>
      <c r="C17" s="12">
        <v>15234823264</v>
      </c>
      <c r="D17" s="71">
        <f>+C18/C17</f>
        <v>0.5725062566108151</v>
      </c>
      <c r="E17" s="67"/>
    </row>
    <row r="18" spans="1:5" ht="15.75">
      <c r="A18" s="46"/>
      <c r="B18" s="3" t="s">
        <v>3</v>
      </c>
      <c r="C18" s="12">
        <v>8722031637</v>
      </c>
      <c r="D18" s="71"/>
      <c r="E18" s="67"/>
    </row>
    <row r="19" spans="1:5" ht="12.75">
      <c r="A19" s="47"/>
      <c r="B19" s="31"/>
      <c r="C19" s="31"/>
      <c r="D19" s="31"/>
      <c r="E19" s="53"/>
    </row>
    <row r="20" spans="1:5" ht="15.75">
      <c r="A20" s="50" t="s">
        <v>8</v>
      </c>
      <c r="B20" s="4" t="s">
        <v>12</v>
      </c>
      <c r="C20" s="31"/>
      <c r="D20" s="5" t="s">
        <v>2</v>
      </c>
      <c r="E20" s="53"/>
    </row>
    <row r="21" spans="1:5" ht="15.75">
      <c r="A21" s="47"/>
      <c r="B21" s="3" t="s">
        <v>14</v>
      </c>
      <c r="C21" s="31"/>
      <c r="D21" s="31"/>
      <c r="E21" s="53"/>
    </row>
    <row r="22" spans="1:5" ht="15.75">
      <c r="A22" s="47"/>
      <c r="B22" s="3" t="s">
        <v>10</v>
      </c>
      <c r="C22" s="12">
        <v>1856297496</v>
      </c>
      <c r="D22" s="66">
        <f>+C22/C23</f>
        <v>2.406533740529469</v>
      </c>
      <c r="E22" s="67"/>
    </row>
    <row r="23" spans="1:5" ht="15.75">
      <c r="A23" s="47"/>
      <c r="B23" s="3" t="s">
        <v>13</v>
      </c>
      <c r="C23" s="12">
        <v>771357353</v>
      </c>
      <c r="D23" s="66"/>
      <c r="E23" s="67"/>
    </row>
    <row r="24" spans="1:5" ht="15.75">
      <c r="A24" s="47"/>
      <c r="B24" s="3"/>
      <c r="C24" s="31"/>
      <c r="D24" s="31"/>
      <c r="E24" s="53"/>
    </row>
    <row r="25" spans="1:5" ht="15.75">
      <c r="A25" s="50" t="s">
        <v>8</v>
      </c>
      <c r="B25" s="4" t="s">
        <v>26</v>
      </c>
      <c r="C25" s="3"/>
      <c r="D25" s="3"/>
      <c r="E25" s="45"/>
    </row>
    <row r="26" spans="1:5" ht="12.75">
      <c r="A26" s="47"/>
      <c r="B26" s="32"/>
      <c r="C26" s="33"/>
      <c r="D26" s="31"/>
      <c r="E26" s="54"/>
    </row>
    <row r="27" spans="1:5" ht="15.75">
      <c r="A27" s="50"/>
      <c r="B27" s="4" t="s">
        <v>15</v>
      </c>
      <c r="C27" s="6"/>
      <c r="D27" s="5" t="s">
        <v>2</v>
      </c>
      <c r="E27" s="52"/>
    </row>
    <row r="28" spans="1:5" ht="15.75">
      <c r="A28" s="46"/>
      <c r="B28" s="3" t="s">
        <v>17</v>
      </c>
      <c r="C28" s="10"/>
      <c r="D28" s="31"/>
      <c r="E28" s="53"/>
    </row>
    <row r="29" spans="1:5" ht="15.75">
      <c r="A29" s="46"/>
      <c r="B29" s="3" t="s">
        <v>10</v>
      </c>
      <c r="C29" s="12">
        <f>+C22</f>
        <v>1856297496</v>
      </c>
      <c r="D29" s="68">
        <f>+C29/C30</f>
        <v>0.2850233206148298</v>
      </c>
      <c r="E29" s="67"/>
    </row>
    <row r="30" spans="1:5" ht="15.75">
      <c r="A30" s="46"/>
      <c r="B30" s="3" t="s">
        <v>18</v>
      </c>
      <c r="C30" s="12">
        <f>+C17-C18</f>
        <v>6512791627</v>
      </c>
      <c r="D30" s="68"/>
      <c r="E30" s="67"/>
    </row>
    <row r="31" spans="1:5" ht="12.75">
      <c r="A31" s="47"/>
      <c r="B31" s="32"/>
      <c r="C31" s="33"/>
      <c r="D31" s="32"/>
      <c r="E31" s="53"/>
    </row>
    <row r="32" spans="1:5" ht="15.75">
      <c r="A32" s="50"/>
      <c r="B32" s="4" t="s">
        <v>16</v>
      </c>
      <c r="C32" s="3"/>
      <c r="D32" s="5" t="s">
        <v>2</v>
      </c>
      <c r="E32" s="45"/>
    </row>
    <row r="33" spans="1:5" ht="15.75">
      <c r="A33" s="51"/>
      <c r="B33" s="3" t="s">
        <v>19</v>
      </c>
      <c r="C33" s="9"/>
      <c r="D33" s="31"/>
      <c r="E33" s="53"/>
    </row>
    <row r="34" spans="1:5" ht="15.75">
      <c r="A34" s="55"/>
      <c r="B34" s="3" t="s">
        <v>10</v>
      </c>
      <c r="C34" s="12">
        <f>+C29</f>
        <v>1856297496</v>
      </c>
      <c r="D34" s="68">
        <f>+C34/C35</f>
        <v>0.12184568628284942</v>
      </c>
      <c r="E34" s="67"/>
    </row>
    <row r="35" spans="1:5" ht="15.75">
      <c r="A35" s="55"/>
      <c r="B35" s="3" t="s">
        <v>20</v>
      </c>
      <c r="C35" s="12">
        <f>+C17</f>
        <v>15234823264</v>
      </c>
      <c r="D35" s="68"/>
      <c r="E35" s="67"/>
    </row>
    <row r="36" spans="1:5" ht="15.75">
      <c r="A36" s="44"/>
      <c r="B36" s="3"/>
      <c r="C36" s="7"/>
      <c r="D36" s="3"/>
      <c r="E36" s="45"/>
    </row>
    <row r="37" spans="1:5" ht="15.75">
      <c r="A37" s="49" t="s">
        <v>24</v>
      </c>
      <c r="B37" s="3"/>
      <c r="C37" s="3"/>
      <c r="D37" s="3"/>
      <c r="E37" s="45"/>
    </row>
    <row r="38" spans="1:5" ht="38.25" customHeight="1">
      <c r="A38" s="60" t="s">
        <v>25</v>
      </c>
      <c r="B38" s="61"/>
      <c r="C38" s="61"/>
      <c r="D38" s="61"/>
      <c r="E38" s="62"/>
    </row>
    <row r="39" spans="1:5" ht="16.5" thickBot="1">
      <c r="A39" s="56"/>
      <c r="B39" s="57"/>
      <c r="C39" s="57"/>
      <c r="D39" s="57"/>
      <c r="E39" s="58"/>
    </row>
  </sheetData>
  <sheetProtection/>
  <mergeCells count="14">
    <mergeCell ref="A1:E1"/>
    <mergeCell ref="A2:E2"/>
    <mergeCell ref="D12:D13"/>
    <mergeCell ref="E12:E13"/>
    <mergeCell ref="D17:D18"/>
    <mergeCell ref="E17:E18"/>
    <mergeCell ref="A38:E38"/>
    <mergeCell ref="A5:E5"/>
    <mergeCell ref="D22:D23"/>
    <mergeCell ref="E22:E23"/>
    <mergeCell ref="D29:D30"/>
    <mergeCell ref="E29:E30"/>
    <mergeCell ref="D34:D35"/>
    <mergeCell ref="E34:E3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JARIAS</dc:creator>
  <cp:keywords/>
  <dc:description/>
  <cp:lastModifiedBy>Ricardo Andres Luna Luna</cp:lastModifiedBy>
  <cp:lastPrinted>2012-12-24T14:31:42Z</cp:lastPrinted>
  <dcterms:created xsi:type="dcterms:W3CDTF">2011-03-16T15:21:58Z</dcterms:created>
  <dcterms:modified xsi:type="dcterms:W3CDTF">2014-10-15T19:24:51Z</dcterms:modified>
  <cp:category/>
  <cp:version/>
  <cp:contentType/>
  <cp:contentStatus/>
</cp:coreProperties>
</file>