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Usuario\Documents\Juan Antonio\ANI\RIESGOS\Seguimiento 2020\"/>
    </mc:Choice>
  </mc:AlternateContent>
  <bookViews>
    <workbookView xWindow="0" yWindow="0" windowWidth="24000" windowHeight="9630" tabRatio="595" activeTab="6"/>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state="hidden" r:id="rId8"/>
    <sheet name="ZB" sheetId="32" state="hidden" r:id="rId9"/>
    <sheet name="Hoja1" sheetId="17" state="hidden" r:id="rId10"/>
  </sheets>
  <externalReferences>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0" i="25" l="1"/>
  <c r="S30" i="25"/>
  <c r="T30" i="25" s="1"/>
  <c r="R31" i="25"/>
  <c r="S31" i="25"/>
  <c r="T31" i="25" s="1"/>
  <c r="U31" i="25" l="1"/>
  <c r="U30" i="25"/>
  <c r="O31" i="25"/>
  <c r="P31" i="25" s="1"/>
  <c r="O30" i="25"/>
  <c r="P30" i="25"/>
  <c r="O29" i="25"/>
  <c r="P29" i="25" s="1"/>
  <c r="O28" i="25"/>
  <c r="P28" i="25" s="1"/>
  <c r="O27" i="25"/>
  <c r="P27" i="25" s="1"/>
  <c r="R24" i="25"/>
  <c r="O24" i="25"/>
  <c r="S24" i="25"/>
  <c r="U24" i="25" s="1"/>
  <c r="R23" i="25"/>
  <c r="O23" i="25"/>
  <c r="P23" i="25" s="1"/>
  <c r="P24" i="25"/>
  <c r="P22" i="19"/>
  <c r="P21" i="19"/>
  <c r="C22" i="25"/>
  <c r="P23" i="19"/>
  <c r="AA59" i="19"/>
  <c r="Z59" i="19"/>
  <c r="AA58" i="19"/>
  <c r="Z58" i="19"/>
  <c r="AB58" i="19"/>
  <c r="AC58" i="19"/>
  <c r="B58" i="19"/>
  <c r="A58" i="19"/>
  <c r="AA57" i="19"/>
  <c r="Z57" i="19"/>
  <c r="AA56" i="19"/>
  <c r="Z56" i="19"/>
  <c r="B56" i="19"/>
  <c r="A56" i="19"/>
  <c r="AA55" i="19"/>
  <c r="Z55" i="19"/>
  <c r="AA54" i="19"/>
  <c r="Z54" i="19"/>
  <c r="B54" i="19"/>
  <c r="A54" i="19"/>
  <c r="AA53" i="19"/>
  <c r="Z53" i="19"/>
  <c r="AA52" i="19"/>
  <c r="Z52" i="19"/>
  <c r="B52" i="19"/>
  <c r="A52" i="19"/>
  <c r="AA51" i="19"/>
  <c r="Z51" i="19"/>
  <c r="AA50" i="19"/>
  <c r="Z50" i="19"/>
  <c r="AB50" i="19"/>
  <c r="AC50" i="19"/>
  <c r="B50" i="19"/>
  <c r="A50" i="19"/>
  <c r="AA49" i="19"/>
  <c r="Z49" i="19"/>
  <c r="AA48" i="19"/>
  <c r="Z48" i="19"/>
  <c r="B48" i="19"/>
  <c r="A48" i="19"/>
  <c r="AA47" i="19"/>
  <c r="Z47" i="19"/>
  <c r="AA46" i="19"/>
  <c r="Z46" i="19"/>
  <c r="AB46" i="19"/>
  <c r="AC46" i="19"/>
  <c r="B46" i="19"/>
  <c r="A46" i="19"/>
  <c r="AA45" i="19"/>
  <c r="Z45" i="19"/>
  <c r="AA44" i="19"/>
  <c r="Z44" i="19"/>
  <c r="B44" i="19"/>
  <c r="A44" i="19"/>
  <c r="AA43" i="19"/>
  <c r="Z43" i="19"/>
  <c r="AA42" i="19"/>
  <c r="Z42" i="19"/>
  <c r="AB42" i="19"/>
  <c r="AC42" i="19"/>
  <c r="B42" i="19"/>
  <c r="A42" i="19"/>
  <c r="AA41" i="19"/>
  <c r="Z41" i="19"/>
  <c r="AA40" i="19"/>
  <c r="Z40" i="19"/>
  <c r="B40" i="19"/>
  <c r="A40" i="19"/>
  <c r="AA39" i="19"/>
  <c r="Z39" i="19"/>
  <c r="AA38" i="19"/>
  <c r="Z38" i="19"/>
  <c r="AB38" i="19"/>
  <c r="AC38" i="19"/>
  <c r="B38" i="19"/>
  <c r="A38" i="19"/>
  <c r="AA37" i="19"/>
  <c r="Z37" i="19"/>
  <c r="AA36" i="19"/>
  <c r="Z36" i="19"/>
  <c r="B36" i="19"/>
  <c r="A36" i="19"/>
  <c r="AA35" i="19"/>
  <c r="Z35" i="19"/>
  <c r="AA34" i="19"/>
  <c r="Z34" i="19"/>
  <c r="AB34" i="19"/>
  <c r="AC34" i="19"/>
  <c r="B34" i="19"/>
  <c r="A34" i="19"/>
  <c r="AA33" i="19"/>
  <c r="Z33" i="19"/>
  <c r="AA32" i="19"/>
  <c r="Z32" i="19"/>
  <c r="B32" i="19"/>
  <c r="A32" i="19"/>
  <c r="AA31" i="19"/>
  <c r="Z31" i="19"/>
  <c r="AA30" i="19"/>
  <c r="Z30" i="19"/>
  <c r="AB30" i="19"/>
  <c r="AC30" i="19"/>
  <c r="B30" i="19"/>
  <c r="A30" i="19"/>
  <c r="AA29" i="19"/>
  <c r="Z29" i="19"/>
  <c r="AA28" i="19"/>
  <c r="Z28" i="19"/>
  <c r="B28" i="19"/>
  <c r="A28" i="19"/>
  <c r="P26" i="19"/>
  <c r="D29" i="25"/>
  <c r="E29" i="25" s="1"/>
  <c r="P25" i="19"/>
  <c r="C29" i="25"/>
  <c r="P24" i="19"/>
  <c r="AK21" i="19"/>
  <c r="AF20" i="19"/>
  <c r="AG20" i="19"/>
  <c r="AH20" i="19"/>
  <c r="AI20" i="19"/>
  <c r="J20" i="19"/>
  <c r="K20" i="19"/>
  <c r="L20" i="19"/>
  <c r="AB32" i="19"/>
  <c r="AC32" i="19"/>
  <c r="AB40" i="19"/>
  <c r="AC40" i="19"/>
  <c r="AB48" i="19"/>
  <c r="AC48" i="19"/>
  <c r="AB56" i="19"/>
  <c r="AC56" i="19"/>
  <c r="Q26" i="19"/>
  <c r="Q23" i="19"/>
  <c r="C28" i="25"/>
  <c r="C27" i="25"/>
  <c r="AB54" i="19"/>
  <c r="AC54" i="19"/>
  <c r="AB36" i="19"/>
  <c r="AC36" i="19"/>
  <c r="AB44" i="19"/>
  <c r="AC44" i="19"/>
  <c r="AB52" i="19"/>
  <c r="AC52" i="19"/>
  <c r="D22" i="25"/>
  <c r="AC22" i="25" s="1"/>
  <c r="E22" i="25"/>
  <c r="Q22" i="19"/>
  <c r="D24" i="25"/>
  <c r="AB28" i="19"/>
  <c r="AC28" i="19"/>
  <c r="D27" i="25"/>
  <c r="Q24" i="19"/>
  <c r="D28" i="25"/>
  <c r="Q21" i="19"/>
  <c r="C24" i="25"/>
  <c r="R25" i="19"/>
  <c r="S25" i="19"/>
  <c r="R23" i="19"/>
  <c r="S23" i="19"/>
  <c r="R21" i="19"/>
  <c r="S21" i="19"/>
  <c r="Q25" i="19"/>
  <c r="R28" i="25"/>
  <c r="R26" i="25"/>
  <c r="O26" i="25"/>
  <c r="P26" i="25"/>
  <c r="S28" i="25"/>
  <c r="T28" i="25" s="1"/>
  <c r="S26" i="25"/>
  <c r="U26" i="25" s="1"/>
  <c r="F33" i="20"/>
  <c r="E33" i="20"/>
  <c r="D33" i="20"/>
  <c r="F28" i="20"/>
  <c r="E28" i="20"/>
  <c r="D28" i="20"/>
  <c r="F23" i="20"/>
  <c r="E23" i="20"/>
  <c r="D23" i="20"/>
  <c r="F18" i="20"/>
  <c r="E18" i="20"/>
  <c r="D18" i="20"/>
  <c r="F13" i="20"/>
  <c r="E13" i="20"/>
  <c r="D13" i="20"/>
  <c r="O22" i="25"/>
  <c r="R29" i="25"/>
  <c r="S29" i="25"/>
  <c r="T29" i="25" s="1"/>
  <c r="V29" i="25" s="1"/>
  <c r="R27" i="25"/>
  <c r="R25" i="25"/>
  <c r="O25" i="25"/>
  <c r="S25" i="25" s="1"/>
  <c r="U25" i="25" s="1"/>
  <c r="P25" i="25"/>
  <c r="S22" i="25"/>
  <c r="U22" i="25" s="1"/>
  <c r="Z29" i="25"/>
  <c r="R22" i="25"/>
  <c r="P22" i="25"/>
  <c r="AA25" i="25"/>
  <c r="AG25" i="25" s="1"/>
  <c r="AF25" i="25"/>
  <c r="AA22" i="25"/>
  <c r="AF22" i="25" s="1"/>
  <c r="AG22" i="25"/>
  <c r="AA27" i="25"/>
  <c r="AF27" i="25" s="1"/>
  <c r="AB22"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J17" i="15"/>
  <c r="J12" i="15"/>
  <c r="J20" i="15"/>
  <c r="J18" i="15"/>
  <c r="J11" i="15"/>
  <c r="Z27" i="25"/>
  <c r="E27" i="25" l="1"/>
  <c r="AA29" i="25"/>
  <c r="AF29" i="25" s="1"/>
  <c r="T26" i="25"/>
  <c r="S23" i="25"/>
  <c r="T22" i="25"/>
  <c r="AD22" i="25"/>
  <c r="AB29" i="25"/>
  <c r="AE29" i="25" s="1"/>
  <c r="AB27" i="25"/>
  <c r="AE27" i="25" s="1"/>
  <c r="U29" i="25"/>
  <c r="S27" i="25"/>
  <c r="AG27" i="25"/>
  <c r="T25" i="25"/>
  <c r="T24" i="25"/>
  <c r="U28" i="25"/>
  <c r="T23" i="25" l="1"/>
  <c r="V22" i="25" s="1"/>
  <c r="U23" i="25"/>
  <c r="AG29" i="25"/>
  <c r="T27" i="25"/>
  <c r="V27" i="25" s="1"/>
  <c r="U27" i="25"/>
</calcChain>
</file>

<file path=xl/comments1.xml><?xml version="1.0" encoding="utf-8"?>
<comments xmlns="http://schemas.openxmlformats.org/spreadsheetml/2006/main">
  <authors>
    <author>Ingrid Johanna Maldonado Martinez</author>
    <author>user</author>
    <author>Pilou</author>
  </authors>
  <commentList>
    <comment ref="B9" authorId="0" shapeId="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text>
        <r>
          <rPr>
            <sz val="12"/>
            <color indexed="81"/>
            <rFont val="Tahoma"/>
            <family val="2"/>
          </rPr>
          <t xml:space="preserve">Se refiere a las características generales o las formas en que se observa o manifiesta el riesgo identificado.
</t>
        </r>
      </text>
    </comment>
    <comment ref="G9" authorId="0" shapeId="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text>
        <r>
          <rPr>
            <b/>
            <sz val="9"/>
            <color indexed="81"/>
            <rFont val="Tahoma"/>
            <family val="2"/>
          </rPr>
          <t>Modificar el consecutivo para cada proceso.</t>
        </r>
      </text>
    </comment>
    <comment ref="C14"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1" shapeId="0">
      <text>
        <r>
          <rPr>
            <sz val="12"/>
            <color indexed="81"/>
            <rFont val="Tahoma"/>
            <family val="2"/>
          </rPr>
          <t xml:space="preserve">Se refiere a las características generales o las formas en que se observa o manifiesta el riesgo identificado.
</t>
        </r>
      </text>
    </comment>
    <comment ref="I14" authorId="1"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authors>
    <author xml:space="preserve">Mónica Viviana Parra </author>
  </authors>
  <commentList>
    <comment ref="I13" authorId="0" shapeId="0">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authors>
    <author>user</author>
    <author>Ingrid Johanna Maldonado Martinez</author>
  </authors>
  <commentList>
    <comment ref="A10"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authors>
    <author>Pilar Gomez</author>
    <author>user</author>
  </authors>
  <commentList>
    <comment ref="M9" authorId="0" shapeId="0">
      <text>
        <r>
          <rPr>
            <sz val="12"/>
            <color indexed="81"/>
            <rFont val="Tahoma"/>
            <family val="2"/>
          </rPr>
          <t>Para plantear el plan de acción tenga en cuenta el contexto Estratégico del Fm-17(Identificación del riesgo).</t>
        </r>
      </text>
    </comment>
    <comment ref="L10" authorId="1" shapeId="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authors>
    <author>Ingrid Johanna Maldonado Martinez</author>
  </authors>
  <commentList>
    <comment ref="H19" authorId="0" shapeId="0">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text>
        <r>
          <rPr>
            <b/>
            <sz val="16"/>
            <color indexed="81"/>
            <rFont val="Tahoma"/>
            <family val="2"/>
          </rPr>
          <t>Ingrid Johanna Maldonado Martinez:</t>
        </r>
        <r>
          <rPr>
            <sz val="16"/>
            <color indexed="81"/>
            <rFont val="Tahoma"/>
            <family val="2"/>
          </rPr>
          <t xml:space="preserve">
El indicador debe estar asociado al riesgo, para que nos permita identificar la posible materialización de un riesgo.</t>
        </r>
      </text>
    </comment>
    <comment ref="B21" authorId="0" shapeId="0">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authors>
    <author xml:space="preserve">Mónica Viviana Parra </author>
  </authors>
  <commentList>
    <comment ref="J36" authorId="0" shapeId="0">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<sst xmlns="http://schemas.openxmlformats.org/spreadsheetml/2006/main" count="1028" uniqueCount="506">
  <si>
    <t>AGENCIA NACIONAL DE INFRAESTRUCTURA</t>
  </si>
  <si>
    <t>SISTEMA INTEGRADO DE GESTIÓN</t>
  </si>
  <si>
    <t>Formato</t>
  </si>
  <si>
    <t>Medioambiental</t>
  </si>
  <si>
    <t>Revisado por:</t>
  </si>
  <si>
    <t>FECHA:</t>
  </si>
  <si>
    <t>ÍTEM</t>
  </si>
  <si>
    <t>RIESGO</t>
  </si>
  <si>
    <t>CAUSAS</t>
  </si>
  <si>
    <t>TIPO DE RIESGO</t>
  </si>
  <si>
    <t>TECNOLOGIA</t>
  </si>
  <si>
    <t>OPERATIVO</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</si>
  <si>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</si>
  <si>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</si>
  <si>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</si>
  <si>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</si>
  <si>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</si>
  <si>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</si>
  <si>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</si>
  <si>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</si>
  <si>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</si>
  <si>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</si>
  <si>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</si>
  <si>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</si>
  <si>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</si>
  <si>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</si>
  <si>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</si>
  <si>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</si>
  <si>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</si>
  <si>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</si>
  <si>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</si>
  <si>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</si>
  <si>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</si>
  <si>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</si>
  <si>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</si>
  <si>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</si>
  <si>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</si>
  <si>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</si>
  <si>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</si>
  <si>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</si>
  <si>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</si>
  <si>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</si>
  <si>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</si>
  <si>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</si>
  <si>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</si>
  <si>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</si>
  <si>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</si>
  <si>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</si>
  <si>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</si>
  <si>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</si>
  <si>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</si>
  <si>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</si>
  <si>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</si>
  <si>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</si>
  <si>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</si>
  <si>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</si>
  <si>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</si>
  <si>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</si>
  <si>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</si>
  <si>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</si>
  <si>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</si>
  <si>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</si>
  <si>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</si>
  <si>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</si>
  <si>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</si>
  <si>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</si>
  <si>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</si>
  <si>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</si>
  <si>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</si>
  <si>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</si>
  <si>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</si>
  <si>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</si>
  <si>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</si>
  <si>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</si>
  <si>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</si>
  <si>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</si>
  <si>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</si>
  <si>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</si>
  <si>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</si>
  <si>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</si>
  <si>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</si>
  <si>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</si>
  <si>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</si>
  <si>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</si>
  <si>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</si>
  <si>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</si>
  <si>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</si>
  <si>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</si>
  <si>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</si>
  <si>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</si>
  <si>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</si>
  <si>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</si>
  <si>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</si>
  <si>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</si>
  <si>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</si>
  <si>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</si>
  <si>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</si>
  <si>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</si>
  <si>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</si>
  <si>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</si>
  <si>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</si>
  <si>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</si>
  <si>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</si>
  <si>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</si>
  <si>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</si>
  <si>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</si>
  <si>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</si>
  <si>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</si>
  <si>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</si>
  <si>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</si>
  <si>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</si>
  <si>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</si>
  <si>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</si>
  <si>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</si>
  <si>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</si>
  <si>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</si>
  <si>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</si>
  <si>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</si>
  <si>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</si>
  <si>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</si>
  <si>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</si>
  <si>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</si>
  <si>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</si>
  <si>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</si>
  <si>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</si>
  <si>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</si>
  <si>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</si>
  <si>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</si>
  <si>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</si>
  <si>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</si>
  <si>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</si>
  <si>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</si>
  <si>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</si>
  <si>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</si>
  <si>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</si>
  <si>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</si>
  <si>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</si>
  <si>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</si>
  <si>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</si>
  <si>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</si>
  <si>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</si>
  <si>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</si>
  <si>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</si>
  <si>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</si>
  <si>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</si>
  <si>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</si>
  <si>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</si>
  <si>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</si>
  <si>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</si>
  <si>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</si>
  <si>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</si>
  <si>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</si>
  <si>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</si>
  <si>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</si>
  <si>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</si>
  <si>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</si>
  <si>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</si>
  <si>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</si>
  <si>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</si>
  <si>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</si>
  <si>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</si>
  <si>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</si>
  <si>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</si>
  <si>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</si>
  <si>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</si>
  <si>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</si>
  <si>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</si>
  <si>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</si>
  <si>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</si>
  <si>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</si>
  <si>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</si>
  <si>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</si>
  <si>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</si>
  <si>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</si>
  <si>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</si>
  <si>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</si>
  <si>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</si>
  <si>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</si>
  <si>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</si>
  <si>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</si>
  <si>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</si>
  <si>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</si>
  <si>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</si>
  <si>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</si>
  <si>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</si>
  <si>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</si>
  <si>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</si>
  <si>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</si>
  <si>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</si>
  <si>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</si>
  <si>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</si>
  <si>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</si>
  <si>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</si>
  <si>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</si>
  <si>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</si>
  <si>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</si>
  <si>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</si>
  <si>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</si>
  <si>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</si>
  <si>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</si>
  <si>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</si>
  <si>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</si>
  <si>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</si>
  <si>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</si>
  <si>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</si>
  <si>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</si>
  <si>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</si>
  <si>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</si>
  <si>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</si>
  <si>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</si>
  <si>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</si>
  <si>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</si>
  <si>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</si>
  <si>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</si>
  <si>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</si>
  <si>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</si>
  <si>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</si>
  <si>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</si>
  <si>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</si>
  <si>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</si>
  <si>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</si>
  <si>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</si>
  <si>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</si>
  <si>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</si>
  <si>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</si>
  <si>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</si>
  <si>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</si>
  <si>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</si>
  <si>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</si>
  <si>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Nota: Puntaje de Impacto adaptado a la metodologia de la ANI (orientado a calibrar el nivel de exposición de riesgo similar al de riesgo institucional de la ANI)</t>
  </si>
  <si>
    <t>INDICADOR DE LA ACCIÓN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</si>
  <si>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</si>
  <si>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</si>
  <si>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</si>
  <si>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</si>
  <si>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</si>
  <si>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</si>
  <si>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</si>
  <si>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</si>
  <si>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</si>
  <si>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</si>
  <si>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</si>
  <si>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</si>
  <si>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</si>
  <si>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</si>
  <si>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</si>
  <si>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</si>
  <si>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</si>
  <si>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</si>
  <si>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</si>
  <si>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</si>
  <si>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</si>
  <si>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</si>
  <si>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</si>
  <si>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</si>
  <si>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</si>
  <si>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</si>
  <si>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</si>
  <si>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</si>
  <si>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</si>
  <si>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</si>
  <si>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</si>
  <si>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</si>
  <si>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</si>
  <si>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</si>
  <si>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</si>
  <si>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</si>
  <si>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</si>
  <si>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SEPG-012</t>
  </si>
  <si>
    <t>CONSOLIDADO CALIFICACIÓN DEL RIESGO Y LA OPORTUNIDAD</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</si>
  <si>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</si>
  <si>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</si>
  <si>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</si>
  <si>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</si>
  <si>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</si>
  <si>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</si>
  <si>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</si>
  <si>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</si>
  <si>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</si>
  <si>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</si>
  <si>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</si>
  <si>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</si>
  <si>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</si>
  <si>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</si>
  <si>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</si>
  <si>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</si>
  <si>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</si>
  <si>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</si>
  <si>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</si>
  <si>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</si>
  <si>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</si>
  <si>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</si>
  <si>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</si>
  <si>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</si>
  <si>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</si>
  <si>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</si>
  <si>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</si>
  <si>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</si>
  <si>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</si>
  <si>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</si>
  <si>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</si>
  <si>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</si>
  <si>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</si>
  <si>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</si>
  <si>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</si>
  <si>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</si>
  <si>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</si>
  <si>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</si>
  <si>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 xml:space="preserve">OBJETIVO: </t>
  </si>
  <si>
    <t>CICLO PHVA</t>
  </si>
  <si>
    <t>ACTIVIDADES</t>
  </si>
  <si>
    <t>RIESGOS ACTUALES</t>
  </si>
  <si>
    <t>RIESGOS NUEVOS</t>
  </si>
  <si>
    <t>PLANEAR</t>
  </si>
  <si>
    <t>HACER</t>
  </si>
  <si>
    <t>VERIFICAR</t>
  </si>
  <si>
    <t>ACTUAR</t>
  </si>
  <si>
    <t>Riesgo Extremo (Z-19)</t>
  </si>
  <si>
    <t>Riesgo Alto (Z-15)</t>
  </si>
  <si>
    <t>OPORTUNIDADES</t>
  </si>
  <si>
    <t>SEPG- 2018</t>
  </si>
  <si>
    <t>VIABLE</t>
  </si>
  <si>
    <t>OBSERVACIONES</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</si>
  <si>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</si>
  <si>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</si>
  <si>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</si>
  <si>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</si>
  <si>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</si>
  <si>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</si>
  <si>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</si>
  <si>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</si>
  <si>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</si>
  <si>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</si>
  <si>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</si>
  <si>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</si>
  <si>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</si>
  <si>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</si>
  <si>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ADMIINISTRATIVO Y FINANCIERO</t>
  </si>
  <si>
    <t>Desarrollar la gestión administrativa y financiera de la Agencia por medio de la identificación, registro y trámite de los hechos presupuestales, contables y de tesorería; la implementación y mantenimiento del Sistema Integrado de Gestión Documental, y la provisión a todos los procesos de los recursos físicos y servicios generales, para la adecuada operación y toma de decisiones en la ANI.</t>
  </si>
  <si>
    <t>PARTES INTERESADAS</t>
  </si>
  <si>
    <t>Riesgos del 2019</t>
  </si>
  <si>
    <t>Causas</t>
  </si>
  <si>
    <t xml:space="preserve"> - Proyectar la resolución de la desagragación del presupuesto de funcionamiento</t>
  </si>
  <si>
    <t xml:space="preserve"> - Todas las dependencias de la ANI.</t>
  </si>
  <si>
    <t>- Identificación inadecuada de las necesidades y rubros de la entidad.</t>
  </si>
  <si>
    <t>Sanciones disciplinarias, fiscales y penales</t>
  </si>
  <si>
    <t xml:space="preserve"> - Consolidar la información del anteproyecto de presupuesto de funcionamiento.</t>
  </si>
  <si>
    <t xml:space="preserve"> - Todas las dependencias de la ANI
 - Ministerio de Hacienda
 - DNP
 - Congreso de la República
 - Presidencia de la Repúbliica</t>
  </si>
  <si>
    <t xml:space="preserve"> - Definir el Plan anual de compras</t>
  </si>
  <si>
    <t>Detrimento Patrimonial</t>
  </si>
  <si>
    <t>- Inadecuada planeación del PAC.</t>
  </si>
  <si>
    <t xml:space="preserve"> - Definir el programa de gestión documental.</t>
  </si>
  <si>
    <t xml:space="preserve"> - Todas las dependencias de la ANI.
 - Archivo General de la Nación</t>
  </si>
  <si>
    <t xml:space="preserve"> - Definir el plan de acción.</t>
  </si>
  <si>
    <t xml:space="preserve"> - Dependencias de la VAF</t>
  </si>
  <si>
    <t>- Programar la adquisición, almacenamiento, custodia, mantenimiento, distribución e inventarios de elementos, equipos y demás bienes y servicios.</t>
  </si>
  <si>
    <t>Cese de actividades de la Entidad</t>
  </si>
  <si>
    <t xml:space="preserve"> - Ejecutar del presupuesto</t>
  </si>
  <si>
    <t xml:space="preserve"> - Todas las dependencias de la ANI.
 - Ministerio de Hacienda
 - DNP</t>
  </si>
  <si>
    <t xml:space="preserve"> - Registrar las operaciones contables de la entidad</t>
  </si>
  <si>
    <t xml:space="preserve"> - Ministerio de Hacienda
 - DIAN
 - Contaduría General de la República
 - Todas las dependencias de la ANI</t>
  </si>
  <si>
    <t>- Expedición de CDP (Certificado de Disponibilidad Presupuestal) por valor o rubro diferente al solicitado.</t>
  </si>
  <si>
    <t>- Deterioro y/o pérdida de la documentación.</t>
  </si>
  <si>
    <t xml:space="preserve"> - Analizar cifras, generar estados financieros con sus respectivas notas</t>
  </si>
  <si>
    <t xml:space="preserve"> - Consejo Directivo ANI
 - Contraloría
 - Ciudadanía
 - Control Interno de la ANI
 - Entidades financieras</t>
  </si>
  <si>
    <t xml:space="preserve"> - Expedición de RP (Registro Presupuestal) con cargo a CDP  o valor diferente al solicitado  o con un objeto que no concuerda con el objeto del CDP.</t>
  </si>
  <si>
    <t>- No contar con la información suficiente y oportuna.</t>
  </si>
  <si>
    <t xml:space="preserve"> - Reportar ante los entes de control la información contable</t>
  </si>
  <si>
    <t xml:space="preserve"> - Contraloría
 - Ciudadanía
 - Control Interno de la ANI</t>
  </si>
  <si>
    <t>- Obligación con cargo a compromiso diferente.</t>
  </si>
  <si>
    <t xml:space="preserve"> - Registro errado de los hechos económicos. </t>
  </si>
  <si>
    <t xml:space="preserve"> - Ejecución del PAC inversión-funcionamiento</t>
  </si>
  <si>
    <t xml:space="preserve"> - Ministerio de Hacienda
 - Control interno ANI
 - Contraloría</t>
  </si>
  <si>
    <t>- Pérdida de recursos ó títulos valores.</t>
  </si>
  <si>
    <t>- Presentación y publicación de los estados financieros posterior a las fechas establecidas.</t>
  </si>
  <si>
    <t xml:space="preserve"> - Registro, análisis y control de los ingresos de la entidad</t>
  </si>
  <si>
    <t xml:space="preserve"> - Todas las dependencias de la ANI</t>
  </si>
  <si>
    <t xml:space="preserve"> - Realizar los pagos de los compromisos que adquiere la entidad</t>
  </si>
  <si>
    <t xml:space="preserve"> - Todas las dependencias de la ANI
 - Proveedores
 - Concesionarios</t>
  </si>
  <si>
    <t xml:space="preserve"> -Giros sin el cumplimiento de los requisitos.</t>
  </si>
  <si>
    <t xml:space="preserve"> - Ejecutar el plan de compras</t>
  </si>
  <si>
    <t xml:space="preserve"> - Todas las dependencias de la ANI
 - Proveedores
</t>
  </si>
  <si>
    <t xml:space="preserve"> - Ejecutar el programa de gestión documental</t>
  </si>
  <si>
    <t xml:space="preserve"> - Todas las dependencias de la ANI
 - Archivo General de la Nación</t>
  </si>
  <si>
    <t>- Recibo de Bienes y Servicios de mala calidad o en cantidades incorrectas</t>
  </si>
  <si>
    <t xml:space="preserve"> - Revisar y hacer el seguimiento a la ejecución presupuestal</t>
  </si>
  <si>
    <t xml:space="preserve">  - Todas las dependencias de la ANI
  - Organismos de control.
  - Control Interno ANI</t>
  </si>
  <si>
    <t xml:space="preserve"> - Verificar los registros contables, de acuerdo con los reportes generados y la normatividad vigente</t>
  </si>
  <si>
    <t xml:space="preserve"> - Contaduria General de la Nación
 - Contraloría
 - Ministerio de Hacienda
 </t>
  </si>
  <si>
    <t xml:space="preserve"> - Realizar informes mensuales de la ejecución PAC, presupuestos e ingresos</t>
  </si>
  <si>
    <t xml:space="preserve"> - Ciudadania.
 - Todas las dependencias de la ANI
 - Entes de control
 - Control Interno ANI</t>
  </si>
  <si>
    <t xml:space="preserve"> - Realizar el seguimiento a la ejecución del plan de compras, planes y programas de la VAF</t>
  </si>
  <si>
    <t xml:space="preserve"> - Control Interno
 - Contraloría
 - Todas las dependencias de la ANI.}
 - Gerencia de Planeación
</t>
  </si>
  <si>
    <t xml:space="preserve"> - Implementación de los planes de mejoramiento</t>
  </si>
  <si>
    <t xml:space="preserve"> - Control Interno
 - Contraloria
</t>
  </si>
  <si>
    <t xml:space="preserve"> - Solicitar modificaciones al SIIF</t>
  </si>
  <si>
    <t xml:space="preserve"> - Ministerio de Hacienda
 - Contaduria  General de la Nación
 - DNP</t>
  </si>
  <si>
    <t xml:space="preserve"> - Aplicar las actualizaciónes normativas y los conceptos</t>
  </si>
  <si>
    <t xml:space="preserve"> - Ministerio de Hacienda
 - Contaduria  General de la Nación
 - DNP
 - Control Interno
 - Contraloria</t>
  </si>
  <si>
    <t xml:space="preserve"> - Procedimiento de bienes y servicios (GADF-P-006)
 - Oficina adecuada con los sistemas de seguridad necesarios (Doble llave, cámaras, caja fuerte, póliza cubierta de infidelidad y riesgos financieros, contraseñas, doble firma, utilización del token, registro del equipo de computo en las entidades bancarias, etc)
 - Procedimiento de tesorería y manual financiero
 - Circular emitida por contabilidad y circular de cierre de vigencia.
 - Revisar el procedimiento de gestió presupuestal (informes de seguimiento presupuestal) y manual financiero.
 - Aplicación de la Normatividad vigente emitida por Ministerio de Hacienda - Contaduría General de la Nación</t>
  </si>
  <si>
    <r>
      <t xml:space="preserve"> - PGE, PINAR Y PROCEDIMIENTOS DE ARCHIVO
 </t>
    </r>
    <r>
      <rPr>
        <sz val="11"/>
        <rFont val="Calibri"/>
        <family val="2"/>
        <scheme val="minor"/>
      </rPr>
      <t>- Colombia compra eficiente.</t>
    </r>
  </si>
  <si>
    <t xml:space="preserve"> - Colombia compra eficiente
 - Aplicación de las normatividades vigentes
 - Revisión por parte de presupuesto - manual financiero y procedimiento de gestión presupuestal
  - Certificado otorgado por el sistema del Min Hacienda - Manual financiero
 - Publicación informes pág Web - manuales financieros
</t>
  </si>
  <si>
    <t>AÑO 2017</t>
  </si>
  <si>
    <t xml:space="preserve">ITEM </t>
  </si>
  <si>
    <t>Riesgos Proceso Gestión Administrativo y Financiero</t>
  </si>
  <si>
    <t xml:space="preserve">PROBABILIDAD </t>
  </si>
  <si>
    <t xml:space="preserve">IMPACTO </t>
  </si>
  <si>
    <t xml:space="preserve">INHERENTE </t>
  </si>
  <si>
    <t xml:space="preserve">RESIDUAL </t>
  </si>
  <si>
    <t>Expedición de CDP (Certificado de Disponibilidad Presupuestal) por valor o rubro diferente al solicitado.</t>
  </si>
  <si>
    <t>Se mantiene</t>
  </si>
  <si>
    <t>(Z-8)</t>
  </si>
  <si>
    <t xml:space="preserve">* Riesgo No. 1 de la Matriz versión 2017.
* Se evaluaron controles y se modificó el primer control.
*Se adicionaron acciones.                                                                                                                                     *Se modificó el  indicador.
</t>
  </si>
  <si>
    <t xml:space="preserve">Expedición de RP (Registro Presupuestal) con cargo a CDP  o valor diferente al solicitado </t>
  </si>
  <si>
    <t>Se modificó</t>
  </si>
  <si>
    <t>Se ajusta por:  Expedición de RP (Registro Presupuestal) con cargo a CDP  o valor diferente al solicitado  o con un objeto que no concuerda con el objeto del CDP.</t>
  </si>
  <si>
    <t>Riesgo No 2 de la matriz versión 2017. * Se modificó el nombre del riesgo.        * Se evaluaron controles y se modificó el primer control.                                    *Se adicionaron acciones.                              *Se modificó el   indicador.</t>
  </si>
  <si>
    <t>Falta de oportunidad en la realización de los procesos financieros.</t>
  </si>
  <si>
    <t>Se elimina</t>
  </si>
  <si>
    <t>Esta implicito en el nuevo riesgo para 2018: No contar con la información suficiente y oportuna</t>
  </si>
  <si>
    <t xml:space="preserve"> Obligación con cargo a compromiso diferente</t>
  </si>
  <si>
    <t xml:space="preserve">* Riesgo No. 5 de la Matriz versión 2017.
* Se evaluaron controles. 
*Se modificó el   indicador.
</t>
  </si>
  <si>
    <t>Giros sin el cumplimiento de los requisitos.</t>
  </si>
  <si>
    <t>Pérdida  de recursos ó títulos valores.</t>
  </si>
  <si>
    <t>(Z-75)</t>
  </si>
  <si>
    <t xml:space="preserve">
* Riesgo No. 7 de la Matriz versión 2017
* Se evaluaron controles, unificando los controles 1 y 3. Se eliminó el control 2 y se creó un nuevo control.
*Se creó la segunda acción.                    *Se modificó el indicador. 
</t>
  </si>
  <si>
    <t>Recibo de  Bienes y Servicios de mala calidad o en cantidades incorrectas</t>
  </si>
  <si>
    <t xml:space="preserve">* Riesgo No. 8 de la Matriz versión 2017
* Se evaluaron controles.                            *Se modificó el indicador. 
</t>
  </si>
  <si>
    <t>Clasificación y/o registros inadecuados de los hechos económios.</t>
  </si>
  <si>
    <t>Se modifica</t>
  </si>
  <si>
    <r>
      <t xml:space="preserve">Este riesgo se modifica por: </t>
    </r>
    <r>
      <rPr>
        <b/>
        <sz val="15"/>
        <color theme="1" tint="0.249977111117893"/>
        <rFont val="Arial"/>
        <family val="2"/>
      </rPr>
      <t xml:space="preserve">Registro errado de los hechos económicos. </t>
    </r>
  </si>
  <si>
    <t>Identificación inadecuada de las necesidades y rubros de la entidad</t>
  </si>
  <si>
    <t>(Z-73)</t>
  </si>
  <si>
    <t>* Riesgo nuevo identificado
* Se analizó el riesgo.                             *Se identificaron los controles.                         *Se identificaron las opciones de manejo, la acción requerida para mitigar el riesgo.                  
* Se identificaron recursos.
* Se identificó el indicador.</t>
  </si>
  <si>
    <t>Inadecuada planeación del PAC.</t>
  </si>
  <si>
    <t>Deterioro y/o perdida de la documentación</t>
  </si>
  <si>
    <t>x</t>
  </si>
  <si>
    <t>Deficiencia en el sistema de evacuación del edificio en caso de emergencia.</t>
  </si>
  <si>
    <t xml:space="preserve">Este es un riesgo que debe ir en la matriz de peligros de la Entidad. </t>
  </si>
  <si>
    <t>No contar con la información suficiente y oportuna</t>
  </si>
  <si>
    <t>*Se eliminó el riesgo No. 3 de la matriz versión 2017, con sus controles acciones e indicador.                                         *Se analizó y se creó el nuevo riesgo.                                        
* Se identificaron los controles.              *Se identificaron las acciones requeridas para mitigar el riesgo.
* Se identificaron recursos.
* Se identificó el indicador.</t>
  </si>
  <si>
    <t xml:space="preserve">Registro errado de los hechos económicos. </t>
  </si>
  <si>
    <t>*Se modificó el riesgo No. 6 de la matriz versión 2017. 
* Se modificaron los controles.               * Se modificaron las acciones requeridas para mitigar el riesgo.
* Se identificaron recursos.
* Se modificaron indicadores</t>
  </si>
  <si>
    <t>Presentación y publicación de los estados financieros posterior a las fechas establecidas</t>
  </si>
  <si>
    <t>* Riesgo No. 4 de la Matriz versión 2017.
* Se evaluaron controles. 
*Se evaluaron acciones.                                                                                                                                   *Se modificó el  indicador.</t>
  </si>
  <si>
    <t>FACTIBE</t>
  </si>
  <si>
    <t>ACCIONES PARA POTENCIALIZAR LA OPORTUNIDAD</t>
  </si>
  <si>
    <t>Implementación política uso de  papel</t>
  </si>
  <si>
    <t>Sensibilización de personal sobre cultura ahorro de papel.
- Implementación formas electrónicas.
- Implementación de certificaciones en línea.
ración de proyectos normativos</t>
  </si>
  <si>
    <t>*Se establecen recursos e indicadores</t>
  </si>
  <si>
    <t>Juicio de Expertos</t>
  </si>
  <si>
    <t xml:space="preserve">Juicio de Expertos </t>
  </si>
  <si>
    <t xml:space="preserve">Monto de recursos públicos perdidos  </t>
  </si>
  <si>
    <t>Paro de actividades de la entidad</t>
  </si>
  <si>
    <t xml:space="preserve">Cero pesos de recursos públicos perdidos, debido a una inadecuada gestión de los mismos. </t>
  </si>
  <si>
    <t xml:space="preserve">Sanciones impartidas en la entidad </t>
  </si>
  <si>
    <t xml:space="preserve">Ninguna sanción impartida a la entidad, debido a una inadecuada gestión administrativa y financiera </t>
  </si>
  <si>
    <t>Cero cese de actividades, debido a una inadecuada gestión administrativa y financiera.</t>
  </si>
  <si>
    <t xml:space="preserve"> GIT-Administrativo y financiero</t>
  </si>
  <si>
    <t>Documentar en el SIG el procedimiento efectuado con los sistemas de seguridad (Doble llave, cámaras, caja fuerte) que tiene actualmente la tesoreria con el fin de evitar la pérdida de recursos financieros y títulos valores.</t>
  </si>
  <si>
    <t xml:space="preserve">Santiago Valencia Morales </t>
  </si>
  <si>
    <t>Contratista</t>
  </si>
  <si>
    <t>Nathalia Ximena Arismendy Otálora</t>
  </si>
  <si>
    <t>Gestor T1 Grado 07</t>
  </si>
  <si>
    <t xml:space="preserve">Mireyi Vargas Oliveros </t>
  </si>
  <si>
    <t xml:space="preserve">Experto G3 Grado 06 </t>
  </si>
  <si>
    <t>Este  riesgo  consiste  fundamentalmente  en  una  lesión al  patrimonio  público,  representada  en  el   detrimento o  pérdida  de los recursos  públicos  o  de  los  intereses  patrimoniales  del  Estado, por una deficiente gestión fiscal.</t>
  </si>
  <si>
    <t xml:space="preserve"> - Inadecuada identificación de las necesidas del plan de compras
 - Pérdida de recursos (recursos financieros) y títulos valores.
 - Ejecución ineficiente del plan de adqusiciones de bienes y servicios.
 - Ausencia de reportes de la información o entrega inoportuna.
 - Registro errado de los hechos económicos. </t>
  </si>
  <si>
    <t xml:space="preserve">Este riesgo consiste en el cese de las actividades de la agencia, producto de la no formulación de sus planes o su inejecución en una vigencia fiscal.  </t>
  </si>
  <si>
    <t xml:space="preserve"> - No formular el plan de adqusicioners de bienes y servicios.
 - No ejecutar el plan de adqusiciones de bienes y servicios.
 - No formular el Programa de Gestión Documental
 - No ejecutar el Programa de Gestión Documental
</t>
  </si>
  <si>
    <t xml:space="preserve">Este riesgo consiste en la imposición de sanciones cuando un servidor público incumple un mandato legal. </t>
  </si>
  <si>
    <t xml:space="preserve"> - Identificación inadecuada de las necesidades y rubros de la entidad
 - Expedición errada de CDP (Certificado de Disponibilidad Presupuestal) por valor o rubro diferente al solicitado.
 - Expedición errada de RP (Registro Presupuestal) con cargo a CDP  o valor diferente al solicitado  o con un objeto que no concuerda con el objeto del CDP.
 - Perdida de un CDP o RP
 - Reportar o publicar información contable y presupuestal posterior a las fechas establecidas.
 - Inadecuada clasificación de los ingresos.
 - Pérdida de recursos (recursos financieros) y títulos valores.
 - Emisión errada de los informes financieros con información no veraz.
 - Deterioro y/o pérdida de la documentación (archivo y correspondencia).
 - Registro errado de los hechos económicos. </t>
  </si>
  <si>
    <t xml:space="preserve">Sanciones Legales y disciplinarias. 
Disminución de presupuesto para la entidad. 
</t>
  </si>
  <si>
    <t xml:space="preserve">Sanciones Legales y disciplinarias. 
Incumplimiento o retraso en los Planes.
Deterioro en la imagen de la entidad. </t>
  </si>
  <si>
    <t xml:space="preserve">Sanciones.
</t>
  </si>
  <si>
    <t xml:space="preserve">Revisión y actualización del procedimiento ADMINISTRACIÓN DE BIENES Y SERVICIOS - (GADF-P-006) anualmente, o cada vez que se presente una modificación normativa. </t>
  </si>
  <si>
    <t xml:space="preserve">Solicitud de capacitación en  el portal Colombia Compra Eficiente anualmente, o cada vez que se presente una modificación normativa. </t>
  </si>
  <si>
    <t xml:space="preserve">Revisión y actualización del Procedimiento GESTIÓN DE TESORERÍA (GADF-P-009) y Manual Financiero (GADF-M-007) anualmente, o cada vez que se presente una modificación normativa. </t>
  </si>
  <si>
    <t>Elizabeth Gómez Sanchez</t>
  </si>
  <si>
    <t>Vicepresidente administrativa y financiera</t>
  </si>
  <si>
    <t>Diana Rodriguez Gutierrez</t>
  </si>
  <si>
    <t>Ludy Maritza Montoya Roberto</t>
  </si>
  <si>
    <t>Luis Fabian Ramos</t>
  </si>
  <si>
    <t>Elsa Liliana Lievano Torres</t>
  </si>
  <si>
    <t>Juana Celina Carvajal Reyes</t>
  </si>
  <si>
    <t xml:space="preserve">Nelcy Jenith Maldonado Ballen </t>
  </si>
  <si>
    <t xml:space="preserve">Coordinadora G.I.T. administrativo y Financiero </t>
  </si>
  <si>
    <t xml:space="preserve">Coordinadora G.I.T. Administrativo y Financiero </t>
  </si>
  <si>
    <t>PROCESO ADMINISTRATIVO Y FINANCIERO</t>
  </si>
  <si>
    <t>MAPA DE RIESGOS POR PROCESO Y MEDIDAS DE CONTROL ANTICORRUPCIÓN</t>
  </si>
  <si>
    <t>Riesgo Moderado (Z8)</t>
  </si>
  <si>
    <t>Juan Antonio Gutiérrez</t>
  </si>
  <si>
    <t>César Augusto García Montoya</t>
  </si>
  <si>
    <t xml:space="preserve">Experto G3 Grado 07 </t>
  </si>
  <si>
    <t>Riesgo alto (Z-9)</t>
  </si>
  <si>
    <t>La jefatura del GIT-Administrativo y financiero y sus colaboradores revisaran la aplicación de los criterios de conservación y entrega de documentos al archivo, de forma permanente, con el propósito de evitar el deterioro y la perdida de la documentación (archivo y correspondencia), como evidencia de la aplicación del procedimiento se cuenta con el formato de hoja de control y el inventario documental, en caso de no contár con está información no se recibirá la transferencia al archivo central</t>
  </si>
  <si>
    <t>De conformidad con lo establecido en el procedimiento de ADMINISTRACIÓN DE BIENES Y SERVICIOS - (GADF-P-006), cada Vicepresidencia reporta a la Gerencia de contratación el plan de adquisiciones de bienes y servicios (PAA), previo al inicio de un proceso de contratación, con el propósito de realizar una adecuada identificación y ejecución de este. La evidencia de la aplicación del control sobre el PPA se encuentra en las publicaciones y actualizaciones que se hacen en el SECOP, en caso que se evidencie una inadecuada identificación del plan de aquisiciones, no se podrá dar inicio al proceso contractual hasta que se cumpla con la normatividad.</t>
  </si>
  <si>
    <t>La jefatura del GIT-Administrativo y financiero y sus colaboradores aplican lo establecido en el portal Colombia Compra Eficiente de forma permanente, con el propósito de realizar una adecuada identificación y ejecución del plan de adquisiciones de bienes y servicios, como evidencia de la aplicación de la normatividad allí descrita se disponen de los registros respectivos solicitados por la misma , en caso que se evidencie la no aplicación de la normatividad establecida en el mencionado portal, se procederá a devolver el proceso hasta que cumpla con la normatividad.</t>
  </si>
  <si>
    <t>La jefatura del GIT-Administrativo y financiero y sus colaboradores verifican la información relacionada con los egresos de la entidad aplicando lo establecido en el Procedimiento GESTIÓN DE TESORERÍA (GADF-P-009) y Manual Financiero (GADF-M-007) de forma permanente, con el propósito de evitar la pérdida de recursos financieros y títulos valores. La evidencia de la aplicación del procedimiento y del manual tales como la preparación, aprobación y actualización del PAC, ordenes de pago, registros bancarios, trámites de pagos, entre otros. Si se detecta la falta de alguno de los requisitos, no se da tramite y se cumunica al beneficiario para que realice los respectivos ajustes.</t>
  </si>
  <si>
    <t>El Experto responsable del área de Tesorería de la ANI aplica los sistemas de seguridad necesarios para evitar la pérdida de recursos financieros y títulos valores, dejando con doble llave la oficina y haciendo uso de caja fuerte a diario. En caso de perdida de algún recurso financiero y títulos valores se procederá con la revisión de las cámaras de seguridad, como evidencia de la seguridad de la oficina se cuenta con los registros fílmicos.</t>
  </si>
  <si>
    <t xml:space="preserve">La jefatura del GIT-Administrativo y financiero y sus colaboradores validan la información necesaria para registrar la ejecución presupuestal, controlar y hacer seguimiento al presupuesto de gastos de la entidad, de acuerdo con lo establecido en el Procedimiento GESTIÓN DEL ÁREA DE PRESUPUESTO (GADF-P-010), Manual Financiero (GADF-M-007) Manual Contable bajo el nuevo marco normativo de contabilidad pública como entidad de gobierno (GADF-M-008) cada vez que se requiera, con el propósito de contar con la información suficiente y oportuna y de esta forma evitar el registro errado de la información presupuestal, como evidencia de la aplicación del procedimiento y del manual se dispone de los registros respectivos enunciados en los mismos además de las circulares emitidas por el SIIF Nación y la Contaduría General de la Nación, en caso de encontrar inconsistencias en la información suministrada, no se procede al registro de la información presupuestal.
</t>
  </si>
  <si>
    <t>De conformidad con lo establecido en el procedimiento de ADMINISTRACIÓN DE BIENES Y SERVICIOS - (GADF-P-006), se elaborá el anteproyecto de bienes y servicios de funcionamiento de la entidad para cada vigencia. Adicionalmente, cada Vicepresidencia reporta a la Gerencia de contratación el plan de adquisiciones de bienes y servicios (PAA), previo al inicio de un proceso de contratación, con el propósito de realizar una adecuada identificación y ejecución de estos. La evidencia de la aplicación de los controles son las publicaciones y actualizaciones que se hacen del PAA en el SECOP, en caso que se evidencie una inadecuada identificación del plan de aquisiciones, no se podrá dar inicio al proceso contractual hasta que se cumpla con la normatividad.</t>
  </si>
  <si>
    <t>La jefatura del GIT-Administrativo y financiero y sus colaboradores validan la información necesaria para registrar la ejecución presupuestal, controlar y hacer seguimiento al presupuesto de gastos de la entidad, de acuerdo con lo establecido en el Procedimiento GESTIÓN DEL ÁREA DE PRESUPUESTO (GADF-P-010), Manual Financiero (GADF-M-007) Manual Contable bajo el nuevo marco normativo de contabilidad pública como entidad de gobierno (GADF-M-008) cada vez que se requiera, con el propósito de contar con la información suficiente y oportuna y de esta forma evitar el registro errado de la información presupuestal, como evidencia de la aplicación del procedimiento y del manual se dispone de los registros respectivos enunciados en los mismos además de las circulares emitidas por el SIIF Nación y la Contaduría General de la Nación, en caso de encontrar inconsistencias en la información suministrada, no se procede al registro de la información presupuestal.</t>
  </si>
  <si>
    <t xml:space="preserve">Revisión y actualización del Procedimiento Gestión presupuestal y Manual Financiero (GADF-M-007) anualmente, o cada vez que se presente una modificación normativa. </t>
  </si>
  <si>
    <t xml:space="preserve">Revisión y actualización del Procedimiento GESTIÓN DE TESORERÍA (GADF-P-009) y Manual Financiero (GADF-M-007) anualmente, Manual Contable bajo el nuevo marco normativo de contabilidad pública como entidad de gobierno (GADF-M-008),  o cada que haya una modificación normativa.
Expedición de memorando anualmente, con las fechas establecidas para los registros contables y tesorales de la ANI, según los lineamientos de las entidades de control. </t>
  </si>
  <si>
    <t>Revisión y actualización de los Procedimientos  de gestión documental anualmente o cada que se requiera.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</si>
</sst>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00&quot;#"/>
    <numFmt numFmtId="165" formatCode="&quot;FECHA:&quot;\ mmmm\ dd\ &quot;de&quot;\ yyyy"/>
  </numFmts>
  <fonts count="69"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sz val="15"/>
      <color theme="1"/>
      <name val="Cambria"/>
      <family val="2"/>
      <scheme val="major"/>
    </font>
    <font>
      <sz val="10"/>
      <color theme="1"/>
      <name val="Arial"/>
      <family val="2"/>
    </font>
    <font>
      <b/>
      <sz val="10"/>
      <color theme="1"/>
      <name val="Arial"/>
      <family val="2"/>
    </font>
    <font>
      <sz val="10"/>
      <color theme="3" tint="0.39997558519241921"/>
      <name val="Arial"/>
      <family val="2"/>
    </font>
    <font>
      <b/>
      <sz val="10"/>
      <color theme="3" tint="0.39997558519241921"/>
      <name val="Arial"/>
      <family val="2"/>
    </font>
    <font>
      <b/>
      <sz val="15"/>
      <color theme="1"/>
      <name val="Arial"/>
      <family val="2"/>
    </font>
    <font>
      <sz val="15"/>
      <color theme="1"/>
      <name val="Arial"/>
      <family val="2"/>
    </font>
    <font>
      <b/>
      <i/>
      <sz val="15"/>
      <color theme="1"/>
      <name val="Arial"/>
      <family val="2"/>
    </font>
    <font>
      <b/>
      <sz val="15"/>
      <name val="Arial"/>
      <family val="2"/>
    </font>
    <font>
      <sz val="15"/>
      <name val="Arial"/>
      <family val="2"/>
    </font>
    <font>
      <b/>
      <sz val="15"/>
      <color rgb="FFFF0000"/>
      <name val="Arial"/>
      <family val="2"/>
    </font>
    <font>
      <b/>
      <sz val="15"/>
      <color theme="1" tint="0.249977111117893"/>
      <name val="Arial"/>
      <family val="2"/>
    </font>
    <font>
      <sz val="16"/>
      <color indexed="81"/>
      <name val="Tahoma"/>
      <family val="2"/>
    </font>
    <font>
      <sz val="28"/>
      <name val="Calibri"/>
      <family val="2"/>
      <scheme val="minor"/>
    </font>
  </fonts>
  <fills count="19">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2"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auto="1"/>
      </right>
      <top style="medium">
        <color indexed="64"/>
      </top>
      <bottom style="thin">
        <color indexed="64"/>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right/>
      <top style="medium">
        <color rgb="FF2C2C2C"/>
      </top>
      <bottom style="medium">
        <color rgb="FF2C2C2C"/>
      </bottom>
      <diagonal/>
    </border>
    <border>
      <left style="medium">
        <color rgb="FF2C2C2C"/>
      </left>
      <right style="medium">
        <color rgb="FF2C2C2C"/>
      </right>
      <top style="medium">
        <color rgb="FF2C2C2C"/>
      </top>
      <bottom/>
      <diagonal/>
    </border>
    <border>
      <left/>
      <right style="medium">
        <color rgb="FF2C2C2C"/>
      </right>
      <top/>
      <bottom/>
      <diagonal/>
    </border>
    <border>
      <left style="medium">
        <color rgb="FF2C2C2C"/>
      </left>
      <right style="medium">
        <color rgb="FF2C2C2C"/>
      </right>
      <top/>
      <bottom/>
      <diagonal/>
    </border>
    <border>
      <left style="medium">
        <color rgb="FF2C2C2C"/>
      </left>
      <right style="medium">
        <color rgb="FF2C2C2C"/>
      </right>
      <top/>
      <bottom style="medium">
        <color rgb="FF2C2C2C"/>
      </bottom>
      <diagonal/>
    </border>
    <border>
      <left/>
      <right style="medium">
        <color rgb="FF2C2C2C"/>
      </right>
      <top/>
      <bottom style="medium">
        <color rgb="FF2C2C2C"/>
      </bottom>
      <diagonal/>
    </border>
    <border>
      <left style="medium">
        <color rgb="FF2C2C2C"/>
      </left>
      <right/>
      <top style="medium">
        <color rgb="FF2C2C2C"/>
      </top>
      <bottom/>
      <diagonal/>
    </border>
    <border>
      <left style="medium">
        <color rgb="FF2C2C2C"/>
      </left>
      <right/>
      <top/>
      <bottom/>
      <diagonal/>
    </border>
    <border>
      <left style="medium">
        <color rgb="FF2C2C2C"/>
      </left>
      <right/>
      <top/>
      <bottom style="medium">
        <color rgb="FF2C2C2C"/>
      </bottom>
      <diagonal/>
    </border>
    <border>
      <left style="thin">
        <color indexed="64"/>
      </left>
      <right style="medium">
        <color indexed="64"/>
      </right>
      <top style="medium">
        <color indexed="64"/>
      </top>
      <bottom/>
      <diagonal/>
    </border>
    <border>
      <left/>
      <right style="thin">
        <color auto="1"/>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auto="1"/>
      </right>
      <top/>
      <bottom/>
      <diagonal/>
    </border>
    <border>
      <left style="thin">
        <color auto="1"/>
      </left>
      <right style="medium">
        <color auto="1"/>
      </right>
      <top/>
      <bottom style="medium">
        <color auto="1"/>
      </bottom>
      <diagonal/>
    </border>
  </borders>
  <cellStyleXfs count="3">
    <xf numFmtId="0" fontId="0" fillId="0" borderId="0"/>
    <xf numFmtId="0" fontId="7" fillId="0" borderId="0"/>
    <xf numFmtId="9" fontId="44" fillId="0" borderId="0" applyFont="0" applyFill="0" applyBorder="0" applyAlignment="0" applyProtection="0"/>
  </cellStyleXfs>
  <cellXfs count="1005">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3"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2" xfId="0" applyFont="1" applyFill="1" applyBorder="1" applyAlignment="1">
      <alignment vertical="center" wrapText="1"/>
    </xf>
    <xf numFmtId="0" fontId="22" fillId="13" borderId="83" xfId="0" applyFont="1" applyFill="1" applyBorder="1" applyAlignment="1" applyProtection="1">
      <alignment horizontal="center" vertical="center" textRotation="90" wrapText="1"/>
    </xf>
    <xf numFmtId="0" fontId="25" fillId="13" borderId="81" xfId="0" applyFont="1" applyFill="1" applyBorder="1" applyAlignment="1" applyProtection="1">
      <alignment horizontal="center" vertical="center" wrapText="1"/>
    </xf>
    <xf numFmtId="0" fontId="26" fillId="13" borderId="78" xfId="0" applyFont="1" applyFill="1" applyBorder="1" applyAlignment="1" applyProtection="1">
      <alignment horizontal="center" vertical="center" wrapText="1"/>
    </xf>
    <xf numFmtId="1" fontId="37" fillId="12" borderId="53" xfId="0" applyNumberFormat="1" applyFont="1" applyFill="1" applyBorder="1" applyAlignment="1" applyProtection="1">
      <alignment horizontal="center" vertical="center" wrapText="1"/>
    </xf>
    <xf numFmtId="0" fontId="36" fillId="12" borderId="53" xfId="0" applyFont="1" applyFill="1" applyBorder="1" applyProtection="1"/>
    <xf numFmtId="1" fontId="37" fillId="12" borderId="55" xfId="0" applyNumberFormat="1" applyFont="1" applyFill="1" applyBorder="1" applyAlignment="1" applyProtection="1">
      <alignment horizontal="center" vertical="center" wrapText="1"/>
    </xf>
    <xf numFmtId="0" fontId="36" fillId="12" borderId="55" xfId="0" applyFont="1" applyFill="1" applyBorder="1" applyProtection="1"/>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78" xfId="0" applyFont="1" applyFill="1" applyBorder="1" applyAlignment="1" applyProtection="1">
      <alignment horizontal="center" vertical="center" wrapText="1"/>
    </xf>
    <xf numFmtId="0" fontId="25" fillId="13" borderId="78"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97" xfId="0" applyFont="1" applyFill="1" applyBorder="1" applyAlignment="1" applyProtection="1">
      <alignment horizontal="center" vertical="center" wrapText="1"/>
    </xf>
    <xf numFmtId="0" fontId="25" fillId="12" borderId="53" xfId="0" applyFont="1" applyFill="1" applyBorder="1" applyAlignment="1" applyProtection="1">
      <alignment horizontal="center" vertical="center" wrapText="1"/>
    </xf>
    <xf numFmtId="0" fontId="25" fillId="13" borderId="77" xfId="0" applyFont="1" applyFill="1" applyBorder="1" applyAlignment="1">
      <alignment horizontal="center" vertical="center" wrapText="1"/>
    </xf>
    <xf numFmtId="0" fontId="25" fillId="13" borderId="84" xfId="0" applyFont="1" applyFill="1" applyBorder="1" applyAlignment="1" applyProtection="1">
      <alignment horizontal="center" vertical="center" wrapText="1"/>
    </xf>
    <xf numFmtId="0" fontId="26" fillId="13" borderId="84" xfId="0" applyFont="1" applyFill="1" applyBorder="1" applyAlignment="1" applyProtection="1">
      <alignment horizontal="center" vertical="center" wrapText="1"/>
    </xf>
    <xf numFmtId="0" fontId="30" fillId="12" borderId="53"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3" borderId="84" xfId="0" applyFont="1" applyFill="1" applyBorder="1" applyAlignment="1" applyProtection="1">
      <alignment vertical="center" wrapText="1"/>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0" fontId="36" fillId="12" borderId="55" xfId="0" applyFont="1" applyFill="1" applyBorder="1" applyAlignment="1" applyProtection="1">
      <alignment horizontal="center" vertical="center"/>
      <protection locked="0"/>
    </xf>
    <xf numFmtId="0" fontId="7" fillId="12" borderId="53" xfId="0" applyFont="1" applyFill="1" applyBorder="1" applyAlignment="1">
      <alignment horizontal="left" vertical="center"/>
    </xf>
    <xf numFmtId="0" fontId="7" fillId="12" borderId="53" xfId="0" applyFont="1" applyFill="1" applyBorder="1" applyAlignment="1">
      <alignment vertical="center" wrapText="1"/>
    </xf>
    <xf numFmtId="0" fontId="45"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59"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59"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59"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59"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6" xfId="0" applyFont="1" applyFill="1" applyBorder="1" applyAlignment="1">
      <alignment horizontal="center" vertical="center"/>
    </xf>
    <xf numFmtId="0" fontId="41" fillId="0" borderId="91" xfId="0" applyFont="1" applyFill="1" applyBorder="1" applyAlignment="1">
      <alignment vertical="center"/>
    </xf>
    <xf numFmtId="0" fontId="42" fillId="13" borderId="19" xfId="0" applyFont="1" applyFill="1" applyBorder="1" applyAlignment="1">
      <alignment vertical="center"/>
    </xf>
    <xf numFmtId="0" fontId="42" fillId="13" borderId="20" xfId="0" applyFont="1" applyFill="1" applyBorder="1" applyAlignment="1">
      <alignment horizontal="center" vertical="center"/>
    </xf>
    <xf numFmtId="0" fontId="41" fillId="0" borderId="53" xfId="0" applyFont="1" applyFill="1" applyBorder="1" applyAlignment="1">
      <alignment horizontal="center" vertical="center"/>
    </xf>
    <xf numFmtId="14" fontId="41" fillId="0" borderId="53" xfId="0" applyNumberFormat="1" applyFont="1" applyFill="1" applyBorder="1" applyAlignment="1">
      <alignment horizontal="center" vertical="center"/>
    </xf>
    <xf numFmtId="0" fontId="41" fillId="0" borderId="51" xfId="0" applyFont="1" applyFill="1" applyBorder="1" applyAlignment="1">
      <alignment vertical="center"/>
    </xf>
    <xf numFmtId="0" fontId="36" fillId="12" borderId="35" xfId="0" applyFont="1" applyFill="1" applyBorder="1" applyAlignment="1" applyProtection="1">
      <alignment vertical="center" wrapText="1"/>
      <protection locked="0"/>
    </xf>
    <xf numFmtId="0" fontId="36" fillId="12" borderId="53" xfId="0" applyFont="1" applyFill="1" applyBorder="1" applyAlignment="1" applyProtection="1">
      <alignment vertical="center" wrapText="1"/>
      <protection locked="0"/>
    </xf>
    <xf numFmtId="14" fontId="36" fillId="12" borderId="35" xfId="0" applyNumberFormat="1" applyFont="1" applyFill="1" applyBorder="1" applyAlignment="1" applyProtection="1">
      <alignment vertical="center" wrapText="1"/>
      <protection locked="0"/>
    </xf>
    <xf numFmtId="14" fontId="36" fillId="12" borderId="53" xfId="0" applyNumberFormat="1" applyFont="1" applyFill="1" applyBorder="1" applyAlignment="1" applyProtection="1">
      <alignment vertical="center" wrapText="1"/>
      <protection locked="0"/>
    </xf>
    <xf numFmtId="0" fontId="0" fillId="0" borderId="53" xfId="0" applyBorder="1" applyAlignment="1">
      <alignment horizontal="center"/>
    </xf>
    <xf numFmtId="0" fontId="23"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37" fillId="12" borderId="15" xfId="0" applyFont="1" applyFill="1" applyBorder="1" applyAlignment="1" applyProtection="1">
      <alignment horizontal="center" vertical="center" wrapText="1"/>
    </xf>
    <xf numFmtId="0" fontId="37" fillId="12" borderId="53" xfId="0" applyFont="1" applyFill="1" applyBorder="1" applyAlignment="1" applyProtection="1">
      <alignment horizontal="center" vertical="center"/>
    </xf>
    <xf numFmtId="0" fontId="37" fillId="12" borderId="53"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wrapText="1"/>
      <protection locked="0"/>
    </xf>
    <xf numFmtId="0" fontId="37" fillId="12" borderId="55" xfId="0" applyFont="1" applyFill="1" applyBorder="1" applyAlignment="1" applyProtection="1">
      <alignment horizontal="center" vertical="center"/>
    </xf>
    <xf numFmtId="0" fontId="37" fillId="12" borderId="55" xfId="0" applyFont="1" applyFill="1" applyBorder="1" applyAlignment="1" applyProtection="1">
      <alignment horizontal="center" vertical="center" wrapText="1"/>
    </xf>
    <xf numFmtId="0" fontId="36" fillId="12" borderId="55" xfId="0" applyFont="1" applyFill="1" applyBorder="1" applyAlignment="1" applyProtection="1">
      <alignment horizontal="center" vertical="center" wrapText="1"/>
      <protection locked="0"/>
    </xf>
    <xf numFmtId="0" fontId="49" fillId="12" borderId="0" xfId="0" applyFont="1" applyFill="1" applyAlignment="1">
      <alignment vertical="center"/>
    </xf>
    <xf numFmtId="0" fontId="49" fillId="0" borderId="0" xfId="0" applyFont="1" applyFill="1" applyAlignment="1">
      <alignment vertical="center"/>
    </xf>
    <xf numFmtId="0" fontId="47" fillId="12" borderId="0" xfId="0" applyFont="1" applyFill="1" applyBorder="1" applyAlignment="1">
      <alignment horizontal="center" vertical="center"/>
    </xf>
    <xf numFmtId="0" fontId="48" fillId="12" borderId="0" xfId="0" applyFont="1" applyFill="1" applyBorder="1" applyAlignment="1">
      <alignment horizontal="center" vertical="center"/>
    </xf>
    <xf numFmtId="0" fontId="41" fillId="12" borderId="0" xfId="0" applyFont="1" applyFill="1" applyBorder="1" applyAlignment="1">
      <alignment horizontal="center" vertical="center"/>
    </xf>
    <xf numFmtId="14" fontId="41" fillId="12" borderId="0" xfId="0" applyNumberFormat="1" applyFont="1" applyFill="1" applyBorder="1" applyAlignment="1">
      <alignment horizontal="center" vertical="center" wrapText="1"/>
    </xf>
    <xf numFmtId="0" fontId="41" fillId="12" borderId="0" xfId="0" applyFont="1" applyFill="1" applyBorder="1" applyAlignment="1">
      <alignment horizontal="center" vertical="center" wrapText="1"/>
    </xf>
    <xf numFmtId="0" fontId="51" fillId="12" borderId="0" xfId="0" applyFont="1" applyFill="1" applyAlignment="1">
      <alignment vertical="center"/>
    </xf>
    <xf numFmtId="0" fontId="51" fillId="0" borderId="0" xfId="0" applyFont="1" applyFill="1" applyAlignment="1">
      <alignment vertical="center"/>
    </xf>
    <xf numFmtId="0" fontId="23" fillId="12" borderId="0" xfId="0" applyFont="1" applyFill="1" applyBorder="1" applyAlignment="1">
      <alignment wrapText="1"/>
    </xf>
    <xf numFmtId="0" fontId="26" fillId="12" borderId="0" xfId="0" applyFont="1" applyFill="1" applyBorder="1" applyAlignment="1">
      <alignment horizontal="center" vertical="center" wrapText="1"/>
    </xf>
    <xf numFmtId="0" fontId="24" fillId="0" borderId="45" xfId="0" applyFont="1" applyFill="1" applyBorder="1" applyAlignment="1">
      <alignment horizontal="center" wrapText="1"/>
    </xf>
    <xf numFmtId="0" fontId="24" fillId="0" borderId="16" xfId="0" applyFont="1" applyFill="1" applyBorder="1" applyAlignment="1">
      <alignment horizontal="center" wrapText="1"/>
    </xf>
    <xf numFmtId="0" fontId="42" fillId="0" borderId="78" xfId="0" applyFont="1" applyFill="1" applyBorder="1" applyAlignment="1">
      <alignment horizontal="center" vertical="center" wrapText="1"/>
    </xf>
    <xf numFmtId="0" fontId="43" fillId="0" borderId="72" xfId="0" applyFont="1" applyFill="1" applyBorder="1" applyAlignment="1">
      <alignment horizontal="center" vertical="center" wrapText="1"/>
    </xf>
    <xf numFmtId="0" fontId="52" fillId="0" borderId="72" xfId="0" applyFont="1" applyFill="1" applyBorder="1" applyAlignment="1" applyProtection="1">
      <alignment horizontal="center" vertical="center" wrapText="1"/>
      <protection locked="0"/>
    </xf>
    <xf numFmtId="0" fontId="53" fillId="0" borderId="72" xfId="0" applyFont="1" applyFill="1" applyBorder="1" applyAlignment="1">
      <alignment horizontal="center" vertical="center"/>
    </xf>
    <xf numFmtId="0" fontId="42" fillId="0" borderId="77" xfId="0" applyFont="1" applyFill="1" applyBorder="1" applyAlignment="1">
      <alignment horizontal="center" vertical="center" wrapText="1"/>
    </xf>
    <xf numFmtId="0" fontId="52" fillId="0" borderId="121" xfId="0" applyFont="1" applyFill="1" applyBorder="1" applyAlignment="1" applyProtection="1">
      <alignment horizontal="center" vertical="center" wrapText="1"/>
      <protection locked="0"/>
    </xf>
    <xf numFmtId="0" fontId="53" fillId="0" borderId="121" xfId="0" applyFont="1" applyFill="1" applyBorder="1" applyAlignment="1">
      <alignment horizontal="center" vertical="center"/>
    </xf>
    <xf numFmtId="0" fontId="24" fillId="12" borderId="55" xfId="0" applyFont="1" applyFill="1" applyBorder="1" applyAlignment="1">
      <alignment horizontal="center" wrapText="1"/>
    </xf>
    <xf numFmtId="0" fontId="35" fillId="12" borderId="55" xfId="0" applyFont="1" applyFill="1" applyBorder="1" applyAlignment="1" applyProtection="1">
      <alignment horizontal="center" wrapText="1"/>
      <protection locked="0"/>
    </xf>
    <xf numFmtId="0" fontId="21" fillId="12" borderId="55" xfId="0" applyFont="1" applyFill="1" applyBorder="1" applyAlignment="1">
      <alignment horizontal="center"/>
    </xf>
    <xf numFmtId="0" fontId="23" fillId="12" borderId="55" xfId="0" applyFont="1" applyFill="1" applyBorder="1" applyAlignment="1">
      <alignment horizontal="center" vertical="center"/>
    </xf>
    <xf numFmtId="0" fontId="42" fillId="0" borderId="123" xfId="0" applyFont="1" applyFill="1" applyBorder="1" applyAlignment="1">
      <alignment horizontal="center" vertical="center" wrapText="1"/>
    </xf>
    <xf numFmtId="0" fontId="52" fillId="0" borderId="67" xfId="0" applyFont="1" applyFill="1" applyBorder="1" applyAlignment="1" applyProtection="1">
      <alignment horizontal="center" vertical="center" wrapText="1"/>
      <protection locked="0"/>
    </xf>
    <xf numFmtId="0" fontId="53" fillId="0" borderId="67" xfId="0" applyFont="1" applyFill="1" applyBorder="1" applyAlignment="1">
      <alignment horizontal="center" vertical="center"/>
    </xf>
    <xf numFmtId="0" fontId="24" fillId="12" borderId="0" xfId="0" applyFont="1" applyFill="1" applyBorder="1" applyAlignment="1">
      <alignment vertical="center" wrapText="1"/>
    </xf>
    <xf numFmtId="0" fontId="23" fillId="12" borderId="0" xfId="0" applyFont="1" applyFill="1" applyBorder="1" applyAlignment="1">
      <alignment vertical="top" wrapText="1"/>
    </xf>
    <xf numFmtId="0" fontId="24" fillId="12" borderId="0" xfId="0" applyFont="1" applyFill="1" applyBorder="1" applyAlignment="1">
      <alignment horizontal="center" wrapText="1"/>
    </xf>
    <xf numFmtId="0" fontId="35"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3" fillId="12" borderId="0" xfId="0" applyFont="1" applyFill="1" applyBorder="1" applyAlignment="1">
      <alignment horizontal="center"/>
    </xf>
    <xf numFmtId="0" fontId="23" fillId="12" borderId="0" xfId="0" applyFont="1" applyFill="1" applyBorder="1" applyAlignment="1">
      <alignment vertical="center" wrapText="1"/>
    </xf>
    <xf numFmtId="0" fontId="24" fillId="12" borderId="40" xfId="0" applyFont="1" applyFill="1" applyBorder="1" applyAlignment="1">
      <alignment horizontal="center" wrapText="1"/>
    </xf>
    <xf numFmtId="0" fontId="35" fillId="12" borderId="38" xfId="0" applyFont="1" applyFill="1" applyBorder="1" applyAlignment="1" applyProtection="1">
      <alignment horizontal="center" wrapText="1"/>
      <protection locked="0"/>
    </xf>
    <xf numFmtId="0" fontId="35" fillId="12" borderId="15" xfId="0" applyFont="1" applyFill="1" applyBorder="1" applyAlignment="1" applyProtection="1">
      <alignment horizontal="center" wrapText="1"/>
      <protection locked="0"/>
    </xf>
    <xf numFmtId="0" fontId="35" fillId="12" borderId="35" xfId="0" applyFont="1" applyFill="1" applyBorder="1" applyAlignment="1" applyProtection="1">
      <alignment horizontal="center" wrapText="1"/>
      <protection locked="0"/>
    </xf>
    <xf numFmtId="0" fontId="35"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3" fillId="12" borderId="23" xfId="0" applyFont="1" applyFill="1" applyBorder="1" applyAlignment="1">
      <alignment horizontal="center"/>
    </xf>
    <xf numFmtId="0" fontId="24" fillId="12" borderId="24" xfId="0" applyFont="1" applyFill="1" applyBorder="1" applyAlignment="1">
      <alignment horizontal="center" wrapText="1"/>
    </xf>
    <xf numFmtId="0" fontId="35" fillId="12" borderId="36" xfId="0" applyFont="1" applyFill="1" applyBorder="1" applyAlignment="1" applyProtection="1">
      <alignment horizontal="center" wrapText="1"/>
      <protection locked="0"/>
    </xf>
    <xf numFmtId="0" fontId="35"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3" fillId="12" borderId="94" xfId="0" applyFont="1" applyFill="1" applyBorder="1" applyAlignment="1">
      <alignment horizontal="center"/>
    </xf>
    <xf numFmtId="0" fontId="24" fillId="12" borderId="27" xfId="0" applyFont="1" applyFill="1" applyBorder="1" applyAlignment="1">
      <alignment horizontal="center" wrapText="1"/>
    </xf>
    <xf numFmtId="0" fontId="35" fillId="12" borderId="49" xfId="0" applyFont="1" applyFill="1" applyBorder="1" applyAlignment="1" applyProtection="1">
      <alignment horizontal="center" wrapText="1"/>
      <protection locked="0"/>
    </xf>
    <xf numFmtId="0" fontId="35" fillId="12" borderId="34" xfId="0" applyFont="1" applyFill="1" applyBorder="1" applyAlignment="1" applyProtection="1">
      <alignment horizontal="center" wrapText="1"/>
      <protection locked="0"/>
    </xf>
    <xf numFmtId="0" fontId="54" fillId="12" borderId="38" xfId="0" applyFont="1" applyFill="1" applyBorder="1" applyAlignment="1" applyProtection="1">
      <alignment horizontal="center" wrapText="1"/>
      <protection locked="0"/>
    </xf>
    <xf numFmtId="0" fontId="54" fillId="12" borderId="15" xfId="0" applyFont="1" applyFill="1" applyBorder="1" applyAlignment="1" applyProtection="1">
      <alignment horizontal="center" wrapText="1"/>
      <protection locked="0"/>
    </xf>
    <xf numFmtId="0" fontId="54" fillId="12" borderId="11" xfId="0" applyFont="1" applyFill="1" applyBorder="1" applyAlignment="1" applyProtection="1">
      <alignment horizontal="center" wrapText="1"/>
      <protection locked="0"/>
    </xf>
    <xf numFmtId="0" fontId="54" fillId="12" borderId="36" xfId="0" applyFont="1" applyFill="1" applyBorder="1" applyAlignment="1" applyProtection="1">
      <alignment horizontal="center" wrapText="1"/>
      <protection locked="0"/>
    </xf>
    <xf numFmtId="0" fontId="54" fillId="12" borderId="55" xfId="0" applyFont="1" applyFill="1" applyBorder="1" applyAlignment="1" applyProtection="1">
      <alignment horizontal="center" wrapText="1"/>
      <protection locked="0"/>
    </xf>
    <xf numFmtId="0" fontId="54" fillId="12" borderId="57" xfId="0" applyFont="1" applyFill="1" applyBorder="1" applyAlignment="1" applyProtection="1">
      <alignment horizontal="center" wrapText="1"/>
      <protection locked="0"/>
    </xf>
    <xf numFmtId="0" fontId="54" fillId="12" borderId="35" xfId="0" applyFont="1" applyFill="1" applyBorder="1" applyAlignment="1" applyProtection="1">
      <alignment horizontal="center" wrapText="1"/>
      <protection locked="0"/>
    </xf>
    <xf numFmtId="0" fontId="54" fillId="12" borderId="39" xfId="0" applyFont="1" applyFill="1" applyBorder="1" applyAlignment="1" applyProtection="1">
      <alignment horizontal="center" wrapText="1"/>
      <protection locked="0"/>
    </xf>
    <xf numFmtId="0" fontId="54" fillId="12" borderId="34" xfId="0" applyFont="1" applyFill="1" applyBorder="1" applyAlignment="1" applyProtection="1">
      <alignment horizontal="center" wrapText="1"/>
      <protection locked="0"/>
    </xf>
    <xf numFmtId="0" fontId="24" fillId="12" borderId="58" xfId="0" applyFont="1" applyFill="1" applyBorder="1" applyAlignment="1">
      <alignment horizontal="center" wrapText="1"/>
    </xf>
    <xf numFmtId="0" fontId="54" fillId="12" borderId="37" xfId="0" applyFont="1" applyFill="1" applyBorder="1" applyAlignment="1" applyProtection="1">
      <alignment horizontal="center" wrapText="1"/>
      <protection locked="0"/>
    </xf>
    <xf numFmtId="0" fontId="54" fillId="12" borderId="49" xfId="0" applyFont="1" applyFill="1" applyBorder="1" applyAlignment="1" applyProtection="1">
      <alignment horizontal="center" wrapText="1"/>
      <protection locked="0"/>
    </xf>
    <xf numFmtId="0" fontId="54" fillId="12" borderId="56" xfId="0" applyFont="1" applyFill="1" applyBorder="1" applyAlignment="1" applyProtection="1">
      <alignment horizontal="center" wrapText="1"/>
      <protection locked="0"/>
    </xf>
    <xf numFmtId="0" fontId="42" fillId="13" borderId="125" xfId="0" applyFont="1" applyFill="1" applyBorder="1" applyAlignment="1">
      <alignment vertical="center"/>
    </xf>
    <xf numFmtId="0" fontId="55" fillId="12" borderId="0" xfId="0" applyFont="1" applyFill="1"/>
    <xf numFmtId="0" fontId="55" fillId="12" borderId="0" xfId="0" applyFont="1" applyFill="1" applyAlignment="1">
      <alignment horizontal="center"/>
    </xf>
    <xf numFmtId="0" fontId="55" fillId="12" borderId="0" xfId="0" applyFont="1" applyFill="1" applyBorder="1" applyAlignment="1">
      <alignment horizontal="center"/>
    </xf>
    <xf numFmtId="0" fontId="55" fillId="0" borderId="0" xfId="0" applyFont="1"/>
    <xf numFmtId="0" fontId="55" fillId="0" borderId="0" xfId="0" applyFont="1" applyAlignment="1">
      <alignment horizontal="center"/>
    </xf>
    <xf numFmtId="0" fontId="4" fillId="0" borderId="53" xfId="0" applyFont="1" applyFill="1" applyBorder="1" applyAlignment="1">
      <alignment horizontal="center" vertical="center" wrapText="1"/>
    </xf>
    <xf numFmtId="0" fontId="4" fillId="0" borderId="0" xfId="0" applyFont="1"/>
    <xf numFmtId="0" fontId="7" fillId="0" borderId="53" xfId="0" applyFont="1" applyBorder="1" applyAlignment="1">
      <alignment horizontal="left" vertical="center"/>
    </xf>
    <xf numFmtId="0" fontId="7" fillId="0" borderId="53" xfId="0" applyFont="1" applyBorder="1" applyAlignment="1">
      <alignment horizontal="center" vertical="center"/>
    </xf>
    <xf numFmtId="0" fontId="0" fillId="0" borderId="53" xfId="0" applyBorder="1" applyAlignment="1">
      <alignment horizontal="center" vertical="center"/>
    </xf>
    <xf numFmtId="0" fontId="0" fillId="0" borderId="53" xfId="0" applyBorder="1"/>
    <xf numFmtId="0" fontId="7" fillId="6" borderId="88" xfId="0" applyFont="1" applyFill="1" applyBorder="1"/>
    <xf numFmtId="0" fontId="7" fillId="0" borderId="53" xfId="0" applyFont="1" applyBorder="1"/>
    <xf numFmtId="0" fontId="0" fillId="0" borderId="51" xfId="0" applyBorder="1"/>
    <xf numFmtId="0" fontId="7" fillId="6" borderId="53" xfId="0" applyFont="1" applyFill="1" applyBorder="1"/>
    <xf numFmtId="0" fontId="7" fillId="6" borderId="53" xfId="0" applyFont="1" applyFill="1" applyBorder="1" applyAlignment="1">
      <alignment horizontal="center"/>
    </xf>
    <xf numFmtId="0" fontId="7" fillId="9" borderId="53" xfId="0" applyFont="1" applyFill="1" applyBorder="1"/>
    <xf numFmtId="0" fontId="7" fillId="7" borderId="53" xfId="0" applyFont="1" applyFill="1" applyBorder="1"/>
    <xf numFmtId="0" fontId="4" fillId="9" borderId="53" xfId="0" applyFont="1" applyFill="1" applyBorder="1" applyAlignment="1">
      <alignment horizontal="center" wrapText="1"/>
    </xf>
    <xf numFmtId="0" fontId="4" fillId="7" borderId="53" xfId="0" applyFont="1" applyFill="1" applyBorder="1" applyAlignment="1">
      <alignment horizontal="center" wrapText="1"/>
    </xf>
    <xf numFmtId="0" fontId="7" fillId="11" borderId="53" xfId="0" applyFont="1" applyFill="1" applyBorder="1"/>
    <xf numFmtId="0" fontId="4" fillId="11" borderId="53" xfId="0" applyFont="1" applyFill="1" applyBorder="1" applyAlignment="1">
      <alignment horizontal="center" wrapText="1"/>
    </xf>
    <xf numFmtId="0" fontId="3" fillId="0" borderId="53" xfId="0" applyFont="1" applyBorder="1"/>
    <xf numFmtId="0" fontId="4" fillId="10" borderId="53" xfId="0" applyFont="1" applyFill="1" applyBorder="1" applyAlignment="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xf>
    <xf numFmtId="0" fontId="36" fillId="12" borderId="15" xfId="0" applyFont="1" applyFill="1" applyBorder="1" applyAlignment="1" applyProtection="1">
      <alignment horizontal="center" vertical="center" wrapText="1"/>
      <protection locked="0"/>
    </xf>
    <xf numFmtId="0" fontId="36" fillId="12" borderId="15" xfId="0" applyFont="1" applyFill="1" applyBorder="1" applyAlignment="1" applyProtection="1">
      <alignment horizontal="center" vertical="center"/>
      <protection locked="0"/>
    </xf>
    <xf numFmtId="0" fontId="37" fillId="12" borderId="15" xfId="0" applyFont="1" applyFill="1" applyBorder="1" applyAlignment="1" applyProtection="1">
      <alignment horizontal="center" vertical="center"/>
    </xf>
    <xf numFmtId="1" fontId="37" fillId="12" borderId="15" xfId="0" applyNumberFormat="1" applyFont="1" applyFill="1" applyBorder="1" applyAlignment="1" applyProtection="1">
      <alignment horizontal="center" vertical="center" wrapText="1"/>
    </xf>
    <xf numFmtId="0" fontId="36" fillId="12" borderId="15" xfId="0" applyFont="1" applyFill="1" applyBorder="1" applyProtection="1"/>
    <xf numFmtId="0" fontId="36" fillId="12" borderId="49" xfId="0" applyFont="1" applyFill="1" applyBorder="1" applyAlignment="1" applyProtection="1">
      <alignment vertical="center" wrapText="1"/>
      <protection locked="0"/>
    </xf>
    <xf numFmtId="0" fontId="36" fillId="12" borderId="49" xfId="0" applyFont="1" applyFill="1" applyBorder="1" applyAlignment="1" applyProtection="1">
      <alignment horizontal="center" vertical="center" wrapText="1"/>
      <protection locked="0"/>
    </xf>
    <xf numFmtId="14" fontId="36" fillId="12" borderId="49" xfId="0" applyNumberFormat="1" applyFont="1" applyFill="1" applyBorder="1" applyAlignment="1" applyProtection="1">
      <alignment vertical="center" wrapText="1"/>
      <protection locked="0"/>
    </xf>
    <xf numFmtId="0" fontId="37" fillId="12" borderId="16"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xf>
    <xf numFmtId="0" fontId="36" fillId="12" borderId="49" xfId="0" applyFont="1" applyFill="1" applyBorder="1" applyAlignment="1" applyProtection="1">
      <alignment horizontal="center" vertical="center"/>
      <protection locked="0"/>
    </xf>
    <xf numFmtId="1" fontId="37" fillId="12" borderId="49" xfId="0" applyNumberFormat="1" applyFont="1" applyFill="1" applyBorder="1" applyAlignment="1" applyProtection="1">
      <alignment horizontal="center" vertical="center" wrapText="1"/>
    </xf>
    <xf numFmtId="0" fontId="36" fillId="12" borderId="49" xfId="0" applyFont="1" applyFill="1" applyBorder="1" applyProtection="1"/>
    <xf numFmtId="0" fontId="37" fillId="17" borderId="35" xfId="0" applyFont="1" applyFill="1" applyBorder="1" applyAlignment="1" applyProtection="1">
      <alignment horizontal="center" vertical="center" wrapText="1"/>
    </xf>
    <xf numFmtId="0" fontId="37" fillId="17" borderId="53" xfId="0" applyFont="1" applyFill="1" applyBorder="1" applyAlignment="1" applyProtection="1">
      <alignment horizontal="center" vertical="center" wrapText="1"/>
    </xf>
    <xf numFmtId="0" fontId="37" fillId="17" borderId="55" xfId="0" applyFont="1" applyFill="1" applyBorder="1" applyAlignment="1" applyProtection="1">
      <alignment horizontal="center" vertical="center" wrapText="1"/>
    </xf>
    <xf numFmtId="0" fontId="37" fillId="17" borderId="15" xfId="0" applyFont="1" applyFill="1" applyBorder="1" applyAlignment="1" applyProtection="1">
      <alignment horizontal="center" vertical="center" wrapText="1"/>
    </xf>
    <xf numFmtId="0" fontId="37" fillId="17" borderId="16"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7" fillId="12" borderId="49" xfId="0" applyFont="1" applyFill="1" applyBorder="1" applyAlignment="1" applyProtection="1">
      <alignment horizontal="center" vertical="center"/>
    </xf>
    <xf numFmtId="0" fontId="7" fillId="12" borderId="0" xfId="0" applyFont="1" applyFill="1"/>
    <xf numFmtId="0" fontId="7" fillId="12" borderId="53" xfId="0" applyFont="1" applyFill="1" applyBorder="1" applyAlignment="1">
      <alignment horizontal="center" vertical="center" wrapText="1"/>
    </xf>
    <xf numFmtId="0" fontId="7" fillId="12" borderId="53" xfId="0" applyFont="1" applyFill="1" applyBorder="1" applyAlignment="1">
      <alignment horizontal="left" vertical="top" wrapText="1"/>
    </xf>
    <xf numFmtId="0" fontId="7" fillId="0" borderId="0" xfId="0" applyFont="1" applyAlignment="1">
      <alignment vertical="top" wrapText="1"/>
    </xf>
    <xf numFmtId="0" fontId="7" fillId="0" borderId="148" xfId="0" applyFont="1" applyBorder="1" applyAlignment="1">
      <alignment vertical="top" wrapText="1"/>
    </xf>
    <xf numFmtId="0" fontId="7" fillId="12" borderId="0" xfId="0" applyFont="1" applyFill="1" applyAlignment="1">
      <alignment horizontal="center" vertical="center" wrapText="1"/>
    </xf>
    <xf numFmtId="0" fontId="7" fillId="0" borderId="26" xfId="0" applyFont="1" applyBorder="1" applyAlignment="1">
      <alignment vertical="top" wrapText="1"/>
    </xf>
    <xf numFmtId="0" fontId="7" fillId="12" borderId="26" xfId="0" applyFont="1" applyFill="1" applyBorder="1"/>
    <xf numFmtId="0" fontId="7" fillId="0" borderId="25" xfId="0" applyFont="1" applyBorder="1" applyAlignment="1">
      <alignment vertical="top" wrapText="1"/>
    </xf>
    <xf numFmtId="0" fontId="7" fillId="0" borderId="7" xfId="0" applyFont="1" applyBorder="1" applyAlignment="1">
      <alignment vertical="top" wrapText="1"/>
    </xf>
    <xf numFmtId="0" fontId="57" fillId="14" borderId="144" xfId="0" applyFont="1" applyFill="1" applyBorder="1" applyAlignment="1">
      <alignment horizontal="center" vertical="center" wrapText="1"/>
    </xf>
    <xf numFmtId="0" fontId="57" fillId="14" borderId="145" xfId="0" applyFont="1" applyFill="1" applyBorder="1" applyAlignment="1">
      <alignment horizontal="center" vertical="center" wrapText="1"/>
    </xf>
    <xf numFmtId="0" fontId="57" fillId="14" borderId="146" xfId="0" applyFont="1" applyFill="1" applyBorder="1" applyAlignment="1">
      <alignment horizontal="center" vertical="center" wrapText="1"/>
    </xf>
    <xf numFmtId="0" fontId="57" fillId="14" borderId="53" xfId="0" applyFont="1" applyFill="1" applyBorder="1" applyAlignment="1">
      <alignment horizontal="center" vertical="center" wrapText="1"/>
    </xf>
    <xf numFmtId="0" fontId="56" fillId="0" borderId="148" xfId="0" applyFont="1" applyBorder="1" applyAlignment="1">
      <alignment vertical="center" wrapText="1"/>
    </xf>
    <xf numFmtId="0" fontId="56" fillId="0" borderId="0" xfId="0" applyFont="1" applyAlignment="1">
      <alignment vertical="center" wrapText="1"/>
    </xf>
    <xf numFmtId="0" fontId="34" fillId="0" borderId="0" xfId="0" applyFont="1" applyAlignment="1">
      <alignment vertical="center" wrapText="1"/>
    </xf>
    <xf numFmtId="0" fontId="56" fillId="0" borderId="148" xfId="0" applyFont="1" applyBorder="1" applyAlignment="1">
      <alignment horizontal="justify" vertical="center" wrapText="1"/>
    </xf>
    <xf numFmtId="0" fontId="56" fillId="0" borderId="148" xfId="0" applyFont="1" applyBorder="1" applyAlignment="1">
      <alignment horizontal="left" vertical="center" wrapText="1" indent="2"/>
    </xf>
    <xf numFmtId="0" fontId="56" fillId="0" borderId="25" xfId="0" applyFont="1" applyBorder="1" applyAlignment="1">
      <alignment vertical="center" wrapText="1"/>
    </xf>
    <xf numFmtId="0" fontId="56" fillId="0" borderId="26" xfId="0" applyFont="1" applyBorder="1" applyAlignment="1">
      <alignment vertical="center" wrapText="1"/>
    </xf>
    <xf numFmtId="0" fontId="56" fillId="0" borderId="7" xfId="0" applyFont="1" applyBorder="1" applyAlignment="1">
      <alignment vertical="center" wrapText="1"/>
    </xf>
    <xf numFmtId="0" fontId="56" fillId="0" borderId="151" xfId="0" applyFont="1" applyBorder="1" applyAlignment="1">
      <alignment horizontal="justify" vertical="center" wrapText="1"/>
    </xf>
    <xf numFmtId="0" fontId="4" fillId="12" borderId="69" xfId="0" applyFont="1" applyFill="1" applyBorder="1" applyAlignment="1">
      <alignment horizontal="center" vertical="center"/>
    </xf>
    <xf numFmtId="0" fontId="7" fillId="12" borderId="62" xfId="0" applyFont="1" applyFill="1" applyBorder="1" applyAlignment="1">
      <alignment horizontal="center" vertical="center"/>
    </xf>
    <xf numFmtId="0" fontId="7" fillId="12" borderId="0" xfId="0" applyFont="1" applyFill="1" applyBorder="1" applyAlignment="1">
      <alignment vertical="center"/>
    </xf>
    <xf numFmtId="0" fontId="7" fillId="12" borderId="0" xfId="0" applyFont="1" applyFill="1" applyAlignment="1">
      <alignment vertical="center"/>
    </xf>
    <xf numFmtId="0" fontId="4" fillId="12" borderId="110" xfId="0" applyFont="1" applyFill="1" applyBorder="1" applyAlignment="1">
      <alignment horizontal="center" vertical="center"/>
    </xf>
    <xf numFmtId="0" fontId="4" fillId="12" borderId="112" xfId="0" applyFont="1" applyFill="1" applyBorder="1" applyAlignment="1">
      <alignment horizontal="center" vertical="center"/>
    </xf>
    <xf numFmtId="164" fontId="7" fillId="12" borderId="65" xfId="0" applyNumberFormat="1" applyFont="1" applyFill="1" applyBorder="1" applyAlignment="1">
      <alignment horizontal="center" vertical="center"/>
    </xf>
    <xf numFmtId="0" fontId="4" fillId="12" borderId="114" xfId="0" applyFont="1" applyFill="1" applyBorder="1" applyAlignment="1">
      <alignment horizontal="center" vertical="center"/>
    </xf>
    <xf numFmtId="0" fontId="4" fillId="12" borderId="116" xfId="0" applyFont="1" applyFill="1" applyBorder="1" applyAlignment="1">
      <alignment horizontal="center" vertical="center" wrapText="1"/>
    </xf>
    <xf numFmtId="14" fontId="7" fillId="12" borderId="68" xfId="0" applyNumberFormat="1" applyFont="1" applyFill="1" applyBorder="1" applyAlignment="1">
      <alignment horizontal="center" vertical="center"/>
    </xf>
    <xf numFmtId="0" fontId="7" fillId="12" borderId="0" xfId="0" applyFont="1" applyFill="1" applyAlignment="1">
      <alignment horizontal="center" vertical="center"/>
    </xf>
    <xf numFmtId="0" fontId="4" fillId="12" borderId="0" xfId="0" applyFont="1" applyFill="1" applyAlignment="1">
      <alignment horizontal="right" vertical="center"/>
    </xf>
    <xf numFmtId="0" fontId="7" fillId="12" borderId="0" xfId="0" quotePrefix="1" applyFont="1" applyFill="1" applyBorder="1" applyAlignment="1">
      <alignment vertical="center"/>
    </xf>
    <xf numFmtId="0" fontId="4" fillId="14" borderId="130" xfId="0" applyFont="1" applyFill="1" applyBorder="1" applyAlignment="1">
      <alignment horizontal="center" vertical="center" wrapText="1"/>
    </xf>
    <xf numFmtId="0" fontId="4" fillId="14" borderId="131" xfId="0" applyFont="1" applyFill="1" applyBorder="1" applyAlignment="1">
      <alignment horizontal="center" vertical="center" wrapText="1"/>
    </xf>
    <xf numFmtId="0" fontId="4" fillId="14" borderId="135" xfId="0" applyFont="1" applyFill="1" applyBorder="1" applyAlignment="1">
      <alignment horizontal="center" vertical="center" wrapText="1"/>
    </xf>
    <xf numFmtId="0" fontId="4" fillId="12" borderId="127" xfId="0" applyFont="1" applyFill="1" applyBorder="1" applyAlignment="1">
      <alignment horizontal="center" vertical="center" wrapText="1"/>
    </xf>
    <xf numFmtId="0" fontId="7" fillId="12" borderId="0" xfId="0" applyFont="1" applyFill="1" applyBorder="1" applyAlignment="1">
      <alignment horizontal="left" vertical="center" wrapText="1"/>
    </xf>
    <xf numFmtId="0" fontId="59" fillId="12" borderId="0" xfId="0" applyFont="1" applyFill="1" applyBorder="1" applyAlignment="1">
      <alignment horizontal="center" vertical="center" wrapText="1"/>
    </xf>
    <xf numFmtId="0" fontId="4" fillId="14" borderId="139" xfId="0" applyFont="1" applyFill="1" applyBorder="1" applyAlignment="1">
      <alignment horizontal="center" vertical="center" wrapText="1"/>
    </xf>
    <xf numFmtId="0" fontId="4" fillId="14" borderId="97" xfId="0" applyFont="1" applyFill="1" applyBorder="1" applyAlignment="1">
      <alignment horizontal="center" vertical="center" wrapText="1"/>
    </xf>
    <xf numFmtId="0" fontId="4" fillId="12" borderId="89" xfId="0" applyFont="1" applyFill="1" applyBorder="1" applyAlignment="1">
      <alignment horizontal="center" vertical="center" wrapText="1"/>
    </xf>
    <xf numFmtId="0" fontId="7" fillId="0" borderId="90" xfId="0" applyFont="1" applyFill="1" applyBorder="1" applyAlignment="1">
      <alignment horizontal="justify" vertical="center" wrapText="1"/>
    </xf>
    <xf numFmtId="0" fontId="7" fillId="0" borderId="28" xfId="0" applyFont="1" applyFill="1" applyBorder="1" applyAlignment="1">
      <alignment horizontal="justify" vertical="center" wrapText="1"/>
    </xf>
    <xf numFmtId="0" fontId="7" fillId="12" borderId="0" xfId="0" applyFont="1" applyFill="1" applyBorder="1" applyAlignment="1">
      <alignment horizontal="left" vertical="center"/>
    </xf>
    <xf numFmtId="0" fontId="24" fillId="12" borderId="35" xfId="0" applyFont="1" applyFill="1" applyBorder="1" applyAlignment="1">
      <alignment horizontal="center" wrapText="1"/>
    </xf>
    <xf numFmtId="0" fontId="21" fillId="12" borderId="35" xfId="0" applyFont="1" applyFill="1" applyBorder="1" applyAlignment="1">
      <alignment horizontal="center"/>
    </xf>
    <xf numFmtId="0" fontId="23" fillId="12" borderId="35" xfId="0" applyFont="1" applyFill="1" applyBorder="1" applyAlignment="1">
      <alignment horizontal="center" vertical="center"/>
    </xf>
    <xf numFmtId="1" fontId="21" fillId="12" borderId="35" xfId="0" applyNumberFormat="1" applyFont="1" applyFill="1" applyBorder="1" applyAlignment="1">
      <alignment horizontal="center"/>
    </xf>
    <xf numFmtId="14" fontId="36" fillId="12" borderId="15" xfId="0" applyNumberFormat="1" applyFont="1" applyFill="1" applyBorder="1" applyAlignment="1" applyProtection="1">
      <alignment vertical="center" wrapText="1"/>
      <protection locked="0"/>
    </xf>
    <xf numFmtId="0" fontId="23" fillId="12" borderId="49" xfId="0" applyFont="1" applyFill="1" applyBorder="1" applyAlignment="1">
      <alignment vertical="center" wrapText="1"/>
    </xf>
    <xf numFmtId="0" fontId="25" fillId="12" borderId="49" xfId="0" applyFont="1" applyFill="1" applyBorder="1" applyAlignment="1" applyProtection="1">
      <alignment vertical="center" wrapText="1"/>
    </xf>
    <xf numFmtId="0" fontId="46" fillId="12" borderId="53" xfId="0" applyFont="1" applyFill="1" applyBorder="1" applyAlignment="1">
      <alignment vertical="center" wrapText="1"/>
    </xf>
    <xf numFmtId="0" fontId="60" fillId="12" borderId="0" xfId="0" applyFont="1" applyFill="1" applyAlignment="1">
      <alignment horizontal="center"/>
    </xf>
    <xf numFmtId="0" fontId="61" fillId="12" borderId="0" xfId="0" applyFont="1" applyFill="1" applyAlignment="1">
      <alignment horizontal="center"/>
    </xf>
    <xf numFmtId="0" fontId="61" fillId="12" borderId="0" xfId="0" applyFont="1" applyFill="1"/>
    <xf numFmtId="0" fontId="62" fillId="16" borderId="93" xfId="0" applyFont="1" applyFill="1" applyBorder="1" applyAlignment="1">
      <alignment horizontal="center"/>
    </xf>
    <xf numFmtId="0" fontId="62" fillId="16" borderId="46" xfId="0" applyFont="1" applyFill="1" applyBorder="1" applyAlignment="1">
      <alignment horizontal="center"/>
    </xf>
    <xf numFmtId="0" fontId="62" fillId="16" borderId="155" xfId="0" applyFont="1" applyFill="1" applyBorder="1" applyAlignment="1">
      <alignment horizontal="center"/>
    </xf>
    <xf numFmtId="0" fontId="24" fillId="18" borderId="25" xfId="0" applyFont="1" applyFill="1" applyBorder="1" applyAlignment="1">
      <alignment vertical="center" wrapText="1"/>
    </xf>
    <xf numFmtId="0" fontId="63" fillId="18" borderId="17" xfId="0" applyFont="1" applyFill="1" applyBorder="1" applyAlignment="1">
      <alignment horizontal="center" vertical="center" wrapText="1"/>
    </xf>
    <xf numFmtId="0" fontId="60" fillId="15" borderId="93" xfId="0" applyFont="1" applyFill="1" applyBorder="1" applyAlignment="1">
      <alignment horizontal="center" vertical="center" wrapText="1"/>
    </xf>
    <xf numFmtId="0" fontId="60" fillId="15" borderId="46" xfId="0" applyFont="1" applyFill="1" applyBorder="1" applyAlignment="1">
      <alignment horizontal="center" vertical="center" wrapText="1"/>
    </xf>
    <xf numFmtId="0" fontId="60" fillId="15" borderId="155" xfId="0" applyFont="1" applyFill="1" applyBorder="1" applyAlignment="1">
      <alignment horizontal="center" vertical="center" wrapText="1"/>
    </xf>
    <xf numFmtId="0" fontId="24" fillId="18" borderId="26" xfId="0" applyFont="1" applyFill="1" applyBorder="1" applyAlignment="1">
      <alignment vertical="center" wrapText="1"/>
    </xf>
    <xf numFmtId="0" fontId="24" fillId="18" borderId="25" xfId="0" applyFont="1" applyFill="1" applyBorder="1" applyAlignment="1">
      <alignment horizontal="center" vertical="center" wrapText="1"/>
    </xf>
    <xf numFmtId="0" fontId="24" fillId="18" borderId="0" xfId="0" applyFont="1" applyFill="1" applyAlignment="1">
      <alignment horizontal="center" vertical="center" wrapText="1"/>
    </xf>
    <xf numFmtId="0" fontId="63" fillId="18" borderId="25" xfId="0" applyFont="1" applyFill="1" applyBorder="1" applyAlignment="1">
      <alignment horizontal="center" vertical="center" wrapText="1"/>
    </xf>
    <xf numFmtId="0" fontId="64" fillId="12" borderId="34" xfId="0" applyFont="1" applyFill="1" applyBorder="1" applyAlignment="1">
      <alignment horizontal="left" vertical="center" wrapText="1"/>
    </xf>
    <xf numFmtId="0" fontId="61" fillId="12" borderId="35" xfId="0" applyFont="1" applyFill="1" applyBorder="1" applyAlignment="1">
      <alignment horizontal="left" vertical="center" wrapText="1"/>
    </xf>
    <xf numFmtId="0" fontId="61" fillId="12" borderId="31" xfId="0" applyFont="1" applyFill="1" applyBorder="1" applyAlignment="1">
      <alignment horizontal="left" vertical="center" wrapText="1"/>
    </xf>
    <xf numFmtId="0" fontId="24" fillId="18" borderId="21" xfId="0" applyFont="1" applyFill="1" applyBorder="1" applyAlignment="1">
      <alignment vertical="center" wrapText="1"/>
    </xf>
    <xf numFmtId="0" fontId="63" fillId="18" borderId="34" xfId="0" applyFont="1" applyFill="1" applyBorder="1" applyAlignment="1">
      <alignment horizontal="center" vertical="center" wrapText="1"/>
    </xf>
    <xf numFmtId="0" fontId="61" fillId="0" borderId="35" xfId="0" applyFont="1" applyBorder="1" applyAlignment="1">
      <alignment vertical="center" wrapText="1"/>
    </xf>
    <xf numFmtId="0" fontId="63" fillId="12" borderId="35" xfId="0" applyFont="1" applyFill="1" applyBorder="1" applyAlignment="1">
      <alignment horizontal="center" vertical="center" wrapText="1"/>
    </xf>
    <xf numFmtId="0" fontId="63" fillId="9" borderId="35" xfId="0" applyFont="1" applyFill="1" applyBorder="1" applyAlignment="1">
      <alignment horizontal="center" vertical="center" wrapText="1"/>
    </xf>
    <xf numFmtId="0" fontId="64" fillId="16" borderId="35" xfId="0" applyFont="1" applyFill="1" applyBorder="1" applyAlignment="1">
      <alignment horizontal="center" vertical="center" wrapText="1"/>
    </xf>
    <xf numFmtId="0" fontId="64" fillId="12" borderId="31" xfId="0" applyFont="1" applyFill="1" applyBorder="1" applyAlignment="1">
      <alignment horizontal="left" vertical="top" wrapText="1"/>
    </xf>
    <xf numFmtId="0" fontId="64" fillId="12" borderId="157" xfId="0" applyFont="1" applyFill="1" applyBorder="1" applyAlignment="1">
      <alignment vertical="center" wrapText="1"/>
    </xf>
    <xf numFmtId="0" fontId="64" fillId="12" borderId="92" xfId="0" applyFont="1" applyFill="1" applyBorder="1" applyAlignment="1">
      <alignment horizontal="left" vertical="center" wrapText="1"/>
    </xf>
    <xf numFmtId="0" fontId="61" fillId="12" borderId="53" xfId="0" applyFont="1" applyFill="1" applyBorder="1" applyAlignment="1">
      <alignment horizontal="left" vertical="center" wrapText="1"/>
    </xf>
    <xf numFmtId="0" fontId="63" fillId="12" borderId="59" xfId="0" applyFont="1" applyFill="1" applyBorder="1" applyAlignment="1">
      <alignment horizontal="left" vertical="center" wrapText="1"/>
    </xf>
    <xf numFmtId="0" fontId="63" fillId="18" borderId="92" xfId="0" applyFont="1" applyFill="1" applyBorder="1" applyAlignment="1">
      <alignment horizontal="center" vertical="center" wrapText="1"/>
    </xf>
    <xf numFmtId="0" fontId="63" fillId="12" borderId="53" xfId="0" applyFont="1" applyFill="1" applyBorder="1" applyAlignment="1">
      <alignment horizontal="left" vertical="center" wrapText="1"/>
    </xf>
    <xf numFmtId="0" fontId="63" fillId="12" borderId="53" xfId="0" applyFont="1" applyFill="1" applyBorder="1" applyAlignment="1">
      <alignment horizontal="center" vertical="center" wrapText="1"/>
    </xf>
    <xf numFmtId="0" fontId="63" fillId="9" borderId="53" xfId="0" applyFont="1" applyFill="1" applyBorder="1" applyAlignment="1">
      <alignment horizontal="center" vertical="center" wrapText="1"/>
    </xf>
    <xf numFmtId="0" fontId="64" fillId="16" borderId="53" xfId="0" applyFont="1" applyFill="1" applyBorder="1" applyAlignment="1">
      <alignment horizontal="center" vertical="center" wrapText="1"/>
    </xf>
    <xf numFmtId="0" fontId="64" fillId="12" borderId="59" xfId="0" applyFont="1" applyFill="1" applyBorder="1" applyAlignment="1">
      <alignment horizontal="left" vertical="top" wrapText="1"/>
    </xf>
    <xf numFmtId="0" fontId="64" fillId="12" borderId="5" xfId="0" applyFont="1" applyFill="1" applyBorder="1" applyAlignment="1">
      <alignment vertical="center" wrapText="1"/>
    </xf>
    <xf numFmtId="0" fontId="64" fillId="12" borderId="53" xfId="0" applyFont="1" applyFill="1" applyBorder="1" applyAlignment="1">
      <alignment vertical="center" wrapText="1"/>
    </xf>
    <xf numFmtId="0" fontId="65" fillId="12" borderId="59" xfId="0" applyFont="1" applyFill="1" applyBorder="1" applyAlignment="1">
      <alignment horizontal="left" vertical="center" wrapText="1"/>
    </xf>
    <xf numFmtId="0" fontId="61" fillId="0" borderId="53" xfId="0" applyFont="1" applyBorder="1" applyAlignment="1">
      <alignment horizontal="center" vertical="center" wrapText="1"/>
    </xf>
    <xf numFmtId="0" fontId="63" fillId="7" borderId="53" xfId="0" applyFont="1" applyFill="1" applyBorder="1" applyAlignment="1">
      <alignment horizontal="center" vertical="center" wrapText="1"/>
    </xf>
    <xf numFmtId="0" fontId="61" fillId="12" borderId="53" xfId="0" applyFont="1" applyFill="1" applyBorder="1" applyAlignment="1">
      <alignment vertical="center" wrapText="1"/>
    </xf>
    <xf numFmtId="0" fontId="61" fillId="12" borderId="59" xfId="0" applyFont="1" applyFill="1" applyBorder="1" applyAlignment="1">
      <alignment vertical="center" wrapText="1"/>
    </xf>
    <xf numFmtId="0" fontId="64" fillId="12" borderId="59" xfId="0" applyFont="1" applyFill="1" applyBorder="1" applyAlignment="1">
      <alignment vertical="center" wrapText="1"/>
    </xf>
    <xf numFmtId="0" fontId="61" fillId="0" borderId="53" xfId="0" applyFont="1" applyBorder="1" applyAlignment="1">
      <alignment vertical="center" wrapText="1"/>
    </xf>
    <xf numFmtId="0" fontId="64" fillId="12" borderId="53" xfId="0" applyFont="1" applyFill="1" applyBorder="1" applyAlignment="1">
      <alignment horizontal="center" vertical="center" wrapText="1"/>
    </xf>
    <xf numFmtId="0" fontId="64" fillId="0" borderId="59" xfId="0" applyFont="1" applyBorder="1" applyAlignment="1">
      <alignment vertical="center" wrapText="1"/>
    </xf>
    <xf numFmtId="0" fontId="64" fillId="12" borderId="59" xfId="0" applyFont="1" applyFill="1" applyBorder="1" applyAlignment="1">
      <alignment horizontal="center" vertical="center" wrapText="1"/>
    </xf>
    <xf numFmtId="0" fontId="63" fillId="12" borderId="59" xfId="0" applyFont="1" applyFill="1" applyBorder="1" applyAlignment="1">
      <alignment horizontal="center" vertical="center" wrapText="1"/>
    </xf>
    <xf numFmtId="0" fontId="63" fillId="18" borderId="36" xfId="0" applyFont="1" applyFill="1" applyBorder="1" applyAlignment="1">
      <alignment horizontal="center" vertical="center" wrapText="1"/>
    </xf>
    <xf numFmtId="0" fontId="61" fillId="0" borderId="55" xfId="0" applyFont="1" applyBorder="1" applyAlignment="1">
      <alignment vertical="center" wrapText="1"/>
    </xf>
    <xf numFmtId="0" fontId="64" fillId="12" borderId="55" xfId="0" applyFont="1" applyFill="1" applyBorder="1" applyAlignment="1">
      <alignment horizontal="center" vertical="center" wrapText="1"/>
    </xf>
    <xf numFmtId="0" fontId="63" fillId="9" borderId="55" xfId="0" applyFont="1" applyFill="1" applyBorder="1" applyAlignment="1">
      <alignment horizontal="center" vertical="center" wrapText="1"/>
    </xf>
    <xf numFmtId="0" fontId="64" fillId="16" borderId="55" xfId="0" applyFont="1" applyFill="1" applyBorder="1" applyAlignment="1">
      <alignment horizontal="center" vertical="center" wrapText="1"/>
    </xf>
    <xf numFmtId="0" fontId="64" fillId="0" borderId="32" xfId="0" applyFont="1" applyBorder="1" applyAlignment="1">
      <alignment vertical="center" wrapText="1"/>
    </xf>
    <xf numFmtId="0" fontId="24" fillId="18" borderId="7" xfId="0" applyFont="1" applyFill="1" applyBorder="1" applyAlignment="1">
      <alignment vertical="center" wrapText="1"/>
    </xf>
    <xf numFmtId="0" fontId="64" fillId="12" borderId="6" xfId="0" applyFont="1" applyFill="1" applyBorder="1" applyAlignment="1">
      <alignment vertical="center" wrapText="1"/>
    </xf>
    <xf numFmtId="0" fontId="64" fillId="12" borderId="21" xfId="0" applyFont="1" applyFill="1" applyBorder="1" applyAlignment="1">
      <alignment horizontal="center" vertical="center" wrapText="1"/>
    </xf>
    <xf numFmtId="0" fontId="64" fillId="12" borderId="0" xfId="0" applyFont="1" applyFill="1" applyBorder="1" applyAlignment="1">
      <alignment horizontal="center" vertical="center" wrapText="1"/>
    </xf>
    <xf numFmtId="0" fontId="61" fillId="12" borderId="0" xfId="0" applyFont="1" applyFill="1" applyBorder="1" applyAlignment="1">
      <alignment horizontal="center" vertical="center" wrapText="1"/>
    </xf>
    <xf numFmtId="0" fontId="64" fillId="12" borderId="0" xfId="0" applyFont="1" applyFill="1" applyBorder="1" applyAlignment="1">
      <alignment vertical="center" wrapText="1"/>
    </xf>
    <xf numFmtId="0" fontId="63" fillId="12" borderId="0" xfId="0" applyFont="1" applyFill="1" applyBorder="1" applyAlignment="1">
      <alignment horizontal="center" vertical="center" wrapText="1"/>
    </xf>
    <xf numFmtId="0" fontId="61" fillId="12" borderId="0" xfId="0" applyFont="1" applyFill="1" applyBorder="1" applyAlignment="1">
      <alignment horizontal="left" vertical="center" wrapText="1"/>
    </xf>
    <xf numFmtId="0" fontId="64" fillId="12" borderId="0" xfId="0" applyFont="1" applyFill="1" applyBorder="1" applyAlignment="1">
      <alignment horizontal="left" vertical="center" wrapText="1"/>
    </xf>
    <xf numFmtId="0" fontId="61" fillId="12" borderId="0" xfId="0" applyFont="1" applyFill="1" applyBorder="1" applyAlignment="1">
      <alignment horizontal="center" vertical="center"/>
    </xf>
    <xf numFmtId="0" fontId="61" fillId="12" borderId="0" xfId="0" applyFont="1" applyFill="1" applyBorder="1"/>
    <xf numFmtId="0" fontId="24" fillId="12" borderId="53" xfId="0" applyFont="1" applyFill="1" applyBorder="1" applyAlignment="1">
      <alignment vertical="center" wrapText="1"/>
    </xf>
    <xf numFmtId="0" fontId="64" fillId="12" borderId="53" xfId="0" applyFont="1" applyFill="1" applyBorder="1" applyAlignment="1">
      <alignment horizontal="left" vertical="center" wrapText="1"/>
    </xf>
    <xf numFmtId="0" fontId="61" fillId="12" borderId="53" xfId="0" applyFont="1" applyFill="1" applyBorder="1" applyAlignment="1">
      <alignment horizontal="center" vertical="center"/>
    </xf>
    <xf numFmtId="0" fontId="61" fillId="12" borderId="53" xfId="0" applyFont="1" applyFill="1" applyBorder="1" applyAlignment="1">
      <alignment horizontal="center" vertical="center" wrapText="1"/>
    </xf>
    <xf numFmtId="14" fontId="41" fillId="0" borderId="53" xfId="0" applyNumberFormat="1" applyFont="1" applyFill="1" applyBorder="1" applyAlignment="1">
      <alignment horizontal="center" vertical="center"/>
    </xf>
    <xf numFmtId="0" fontId="41" fillId="0" borderId="53" xfId="0" applyFont="1" applyFill="1" applyBorder="1" applyAlignment="1">
      <alignment horizontal="center" vertical="center"/>
    </xf>
    <xf numFmtId="0" fontId="42" fillId="13" borderId="20" xfId="0" applyFont="1" applyFill="1" applyBorder="1" applyAlignment="1">
      <alignment horizontal="center" vertical="center"/>
    </xf>
    <xf numFmtId="0" fontId="36" fillId="12" borderId="35" xfId="0" applyFont="1" applyFill="1" applyBorder="1" applyAlignment="1" applyProtection="1">
      <alignment horizontal="left" vertical="center" wrapText="1"/>
      <protection locked="0"/>
    </xf>
    <xf numFmtId="0" fontId="36" fillId="12" borderId="15" xfId="0" applyFont="1" applyFill="1" applyBorder="1" applyAlignment="1" applyProtection="1">
      <alignment horizontal="left" vertical="center" wrapText="1"/>
      <protection locked="0"/>
    </xf>
    <xf numFmtId="0" fontId="36" fillId="12" borderId="53" xfId="0" applyFont="1" applyFill="1" applyBorder="1" applyAlignment="1" applyProtection="1">
      <alignment horizontal="left" vertical="center" wrapText="1"/>
      <protection locked="0"/>
    </xf>
    <xf numFmtId="0" fontId="56" fillId="12" borderId="148" xfId="0" applyFont="1" applyFill="1" applyBorder="1" applyAlignment="1">
      <alignment horizontal="justify" vertical="center" wrapText="1"/>
    </xf>
    <xf numFmtId="0" fontId="56" fillId="12" borderId="0" xfId="0" applyFont="1" applyFill="1" applyAlignment="1">
      <alignment vertical="center" wrapText="1"/>
    </xf>
    <xf numFmtId="0" fontId="56" fillId="12" borderId="148" xfId="0" applyFont="1" applyFill="1" applyBorder="1" applyAlignment="1">
      <alignment vertical="center" wrapText="1"/>
    </xf>
    <xf numFmtId="0" fontId="7" fillId="12" borderId="148" xfId="0" applyFont="1" applyFill="1" applyBorder="1" applyAlignment="1">
      <alignment vertical="top" wrapText="1"/>
    </xf>
    <xf numFmtId="0" fontId="4" fillId="12" borderId="128" xfId="0" applyFont="1" applyFill="1" applyBorder="1" applyAlignment="1">
      <alignment horizontal="justify" vertical="center" wrapText="1"/>
    </xf>
    <xf numFmtId="0" fontId="7" fillId="12" borderId="128" xfId="0" applyFont="1" applyFill="1" applyBorder="1" applyAlignment="1">
      <alignment horizontal="justify" vertical="center" wrapText="1"/>
    </xf>
    <xf numFmtId="0" fontId="58" fillId="12" borderId="129" xfId="0" applyFont="1" applyFill="1" applyBorder="1" applyAlignment="1">
      <alignment horizontal="justify" vertical="center" wrapText="1"/>
    </xf>
    <xf numFmtId="14" fontId="49" fillId="12" borderId="128" xfId="0" applyNumberFormat="1" applyFont="1" applyFill="1" applyBorder="1" applyAlignment="1">
      <alignment vertical="center"/>
    </xf>
    <xf numFmtId="0" fontId="37" fillId="12" borderId="35"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25" fillId="12" borderId="49" xfId="0" applyFont="1" applyFill="1" applyBorder="1" applyAlignment="1" applyProtection="1">
      <alignment horizontal="center" vertical="center" wrapText="1"/>
    </xf>
    <xf numFmtId="0" fontId="23" fillId="12" borderId="49" xfId="0" applyFont="1" applyFill="1" applyBorder="1" applyAlignment="1">
      <alignment horizontal="center" vertical="center" wrapText="1"/>
    </xf>
    <xf numFmtId="0" fontId="25" fillId="13" borderId="84" xfId="0" applyFont="1" applyFill="1" applyBorder="1" applyAlignment="1" applyProtection="1">
      <alignment horizontal="center" vertical="center" wrapText="1"/>
    </xf>
    <xf numFmtId="0" fontId="25" fillId="13" borderId="78" xfId="0" applyFont="1" applyFill="1" applyBorder="1" applyAlignment="1">
      <alignment horizontal="center" vertical="center" wrapText="1"/>
    </xf>
    <xf numFmtId="0" fontId="57" fillId="14" borderId="41" xfId="0" applyFont="1" applyFill="1" applyBorder="1" applyAlignment="1">
      <alignment horizontal="center"/>
    </xf>
    <xf numFmtId="0" fontId="57" fillId="14" borderId="28" xfId="0" applyFont="1" applyFill="1" applyBorder="1" applyAlignment="1">
      <alignment horizontal="center"/>
    </xf>
    <xf numFmtId="0" fontId="57" fillId="14" borderId="17" xfId="0" applyFont="1" applyFill="1" applyBorder="1" applyAlignment="1">
      <alignment horizontal="center"/>
    </xf>
    <xf numFmtId="0" fontId="57" fillId="14" borderId="25" xfId="0" applyFont="1" applyFill="1" applyBorder="1" applyAlignment="1">
      <alignment horizontal="left" vertical="center" wrapText="1"/>
    </xf>
    <xf numFmtId="0" fontId="57" fillId="14" borderId="26" xfId="0" applyFont="1" applyFill="1" applyBorder="1" applyAlignment="1">
      <alignment horizontal="left" vertical="center" wrapText="1"/>
    </xf>
    <xf numFmtId="0" fontId="57" fillId="14" borderId="7" xfId="0" applyFont="1" applyFill="1" applyBorder="1" applyAlignment="1">
      <alignment horizontal="left" vertical="center" wrapText="1"/>
    </xf>
    <xf numFmtId="0" fontId="7" fillId="12" borderId="18" xfId="0" applyFont="1" applyFill="1" applyBorder="1" applyAlignment="1">
      <alignment horizontal="left" vertical="center" wrapText="1"/>
    </xf>
    <xf numFmtId="0" fontId="7" fillId="12" borderId="19" xfId="0" applyFont="1" applyFill="1" applyBorder="1" applyAlignment="1">
      <alignment horizontal="left" vertical="center" wrapText="1"/>
    </xf>
    <xf numFmtId="0" fontId="7" fillId="12" borderId="20" xfId="0" applyFont="1" applyFill="1" applyBorder="1" applyAlignment="1">
      <alignment horizontal="left" vertical="center" wrapText="1"/>
    </xf>
    <xf numFmtId="0" fontId="7" fillId="12" borderId="21" xfId="0" applyFont="1" applyFill="1" applyBorder="1" applyAlignment="1">
      <alignment horizontal="left" vertical="center" wrapText="1"/>
    </xf>
    <xf numFmtId="0" fontId="7" fillId="12" borderId="0" xfId="0" applyFont="1" applyFill="1" applyAlignment="1">
      <alignment horizontal="left" vertical="center" wrapText="1"/>
    </xf>
    <xf numFmtId="0" fontId="7" fillId="12" borderId="5" xfId="0" applyFont="1" applyFill="1" applyBorder="1" applyAlignment="1">
      <alignment horizontal="left" vertical="center" wrapText="1"/>
    </xf>
    <xf numFmtId="0" fontId="7" fillId="12" borderId="22" xfId="0" applyFont="1" applyFill="1" applyBorder="1" applyAlignment="1">
      <alignment horizontal="left" vertical="center" wrapText="1"/>
    </xf>
    <xf numFmtId="0" fontId="7" fillId="12" borderId="2" xfId="0" applyFont="1" applyFill="1" applyBorder="1" applyAlignment="1">
      <alignment horizontal="left" vertical="center" wrapText="1"/>
    </xf>
    <xf numFmtId="0" fontId="7" fillId="12" borderId="6" xfId="0" applyFont="1" applyFill="1" applyBorder="1" applyAlignment="1">
      <alignment horizontal="left" vertical="center" wrapText="1"/>
    </xf>
    <xf numFmtId="0" fontId="56" fillId="12" borderId="147" xfId="0" applyFont="1" applyFill="1" applyBorder="1" applyAlignment="1">
      <alignment horizontal="justify" vertical="center" wrapText="1"/>
    </xf>
    <xf numFmtId="0" fontId="56" fillId="12" borderId="149" xfId="0" applyFont="1" applyFill="1" applyBorder="1" applyAlignment="1">
      <alignment horizontal="justify" vertical="center" wrapText="1"/>
    </xf>
    <xf numFmtId="0" fontId="56" fillId="12" borderId="150" xfId="0" applyFont="1" applyFill="1" applyBorder="1" applyAlignment="1">
      <alignment horizontal="justify" vertical="center" wrapText="1"/>
    </xf>
    <xf numFmtId="0" fontId="57" fillId="14" borderId="152" xfId="0" applyFont="1" applyFill="1" applyBorder="1" applyAlignment="1">
      <alignment horizontal="justify" vertical="center" wrapText="1"/>
    </xf>
    <xf numFmtId="0" fontId="57" fillId="14" borderId="153" xfId="0" applyFont="1" applyFill="1" applyBorder="1" applyAlignment="1">
      <alignment horizontal="justify" vertical="center" wrapText="1"/>
    </xf>
    <xf numFmtId="0" fontId="57" fillId="14" borderId="154" xfId="0" applyFont="1" applyFill="1" applyBorder="1" applyAlignment="1">
      <alignment horizontal="justify" vertical="center" wrapText="1"/>
    </xf>
    <xf numFmtId="0" fontId="57" fillId="14" borderId="147" xfId="0" applyFont="1" applyFill="1" applyBorder="1" applyAlignment="1">
      <alignment horizontal="justify" vertical="center" wrapText="1"/>
    </xf>
    <xf numFmtId="0" fontId="57" fillId="14" borderId="149" xfId="0" applyFont="1" applyFill="1" applyBorder="1" applyAlignment="1">
      <alignment horizontal="justify" vertical="center" wrapText="1"/>
    </xf>
    <xf numFmtId="0" fontId="56" fillId="0" borderId="147" xfId="0" applyFont="1" applyBorder="1" applyAlignment="1">
      <alignment horizontal="justify" vertical="center" wrapText="1"/>
    </xf>
    <xf numFmtId="0" fontId="56" fillId="0" borderId="149" xfId="0" applyFont="1" applyBorder="1" applyAlignment="1">
      <alignment horizontal="justify" vertical="center" wrapText="1"/>
    </xf>
    <xf numFmtId="0" fontId="57" fillId="14" borderId="147" xfId="0" applyFont="1" applyFill="1" applyBorder="1" applyAlignment="1">
      <alignment horizontal="center" vertical="center" wrapText="1"/>
    </xf>
    <xf numFmtId="0" fontId="57" fillId="14" borderId="149" xfId="0" applyFont="1" applyFill="1" applyBorder="1" applyAlignment="1">
      <alignment horizontal="center" vertical="center" wrapText="1"/>
    </xf>
    <xf numFmtId="0" fontId="57" fillId="14" borderId="150" xfId="0" applyFont="1" applyFill="1" applyBorder="1" applyAlignment="1">
      <alignment horizontal="center" vertical="center" wrapText="1"/>
    </xf>
    <xf numFmtId="0" fontId="7" fillId="12" borderId="128" xfId="0" applyFont="1" applyFill="1" applyBorder="1" applyAlignment="1">
      <alignment horizontal="justify" vertical="center" wrapText="1"/>
    </xf>
    <xf numFmtId="0" fontId="7" fillId="12" borderId="136" xfId="0" applyFont="1" applyFill="1" applyBorder="1" applyAlignment="1">
      <alignment horizontal="justify" vertical="center" wrapText="1"/>
    </xf>
    <xf numFmtId="0" fontId="7" fillId="12" borderId="137" xfId="0" applyFont="1" applyFill="1" applyBorder="1" applyAlignment="1">
      <alignment horizontal="justify" vertical="center" wrapText="1"/>
    </xf>
    <xf numFmtId="0" fontId="7" fillId="12" borderId="138" xfId="0" applyFont="1" applyFill="1" applyBorder="1" applyAlignment="1">
      <alignment horizontal="justify" vertical="center" wrapText="1"/>
    </xf>
    <xf numFmtId="0" fontId="4" fillId="14" borderId="97" xfId="0" applyFont="1" applyFill="1" applyBorder="1" applyAlignment="1">
      <alignment horizontal="center" vertical="center" wrapText="1"/>
    </xf>
    <xf numFmtId="0" fontId="4" fillId="14" borderId="140" xfId="0" applyFont="1" applyFill="1" applyBorder="1" applyAlignment="1">
      <alignment horizontal="center" vertical="center" wrapText="1"/>
    </xf>
    <xf numFmtId="0" fontId="7" fillId="12" borderId="65" xfId="0" applyFont="1" applyFill="1" applyBorder="1" applyAlignment="1">
      <alignment horizontal="left" vertical="center" wrapText="1"/>
    </xf>
    <xf numFmtId="0" fontId="7" fillId="12" borderId="91" xfId="0" applyFont="1" applyFill="1" applyBorder="1" applyAlignment="1">
      <alignment horizontal="left" vertical="center" wrapText="1"/>
    </xf>
    <xf numFmtId="0" fontId="7" fillId="12" borderId="112" xfId="0" applyFont="1" applyFill="1" applyBorder="1" applyAlignment="1">
      <alignment horizontal="left" vertical="center" wrapText="1"/>
    </xf>
    <xf numFmtId="0" fontId="7" fillId="0" borderId="90" xfId="0" applyFont="1" applyFill="1" applyBorder="1" applyAlignment="1">
      <alignment horizontal="justify" vertical="center" wrapText="1"/>
    </xf>
    <xf numFmtId="0" fontId="7" fillId="0" borderId="105" xfId="0" applyFont="1" applyFill="1" applyBorder="1" applyAlignment="1">
      <alignment horizontal="justify" vertical="center" wrapText="1"/>
    </xf>
    <xf numFmtId="0" fontId="4" fillId="14" borderId="131" xfId="0" applyFont="1" applyFill="1" applyBorder="1" applyAlignment="1">
      <alignment horizontal="center" vertical="center" wrapText="1"/>
    </xf>
    <xf numFmtId="0" fontId="4" fillId="14" borderId="132" xfId="0" applyFont="1" applyFill="1" applyBorder="1" applyAlignment="1">
      <alignment horizontal="center" vertical="center" wrapText="1"/>
    </xf>
    <xf numFmtId="0" fontId="4" fillId="14" borderId="133" xfId="0" applyFont="1" applyFill="1" applyBorder="1" applyAlignment="1">
      <alignment horizontal="center" vertical="center" wrapText="1"/>
    </xf>
    <xf numFmtId="0" fontId="4" fillId="14" borderId="134" xfId="0" applyFont="1" applyFill="1" applyBorder="1" applyAlignment="1">
      <alignment horizontal="center" vertical="center" wrapText="1"/>
    </xf>
    <xf numFmtId="0" fontId="4" fillId="12" borderId="86" xfId="0" applyFont="1" applyFill="1" applyBorder="1" applyAlignment="1">
      <alignment horizontal="center" vertical="center"/>
    </xf>
    <xf numFmtId="0" fontId="4" fillId="12" borderId="62" xfId="0" applyFont="1" applyFill="1" applyBorder="1" applyAlignment="1">
      <alignment horizontal="center" vertical="center"/>
    </xf>
    <xf numFmtId="0" fontId="4" fillId="12" borderId="109" xfId="0" applyFont="1" applyFill="1" applyBorder="1" applyAlignment="1">
      <alignment horizontal="center" vertical="center"/>
    </xf>
    <xf numFmtId="0" fontId="4" fillId="12" borderId="65" xfId="0" applyFont="1" applyFill="1" applyBorder="1" applyAlignment="1">
      <alignment horizontal="center" vertical="center"/>
    </xf>
    <xf numFmtId="0" fontId="4" fillId="12" borderId="87" xfId="0" applyFont="1" applyFill="1" applyBorder="1" applyAlignment="1">
      <alignment horizontal="center" vertical="center"/>
    </xf>
    <xf numFmtId="0" fontId="4" fillId="12" borderId="68" xfId="0" applyFont="1" applyFill="1" applyBorder="1" applyAlignment="1">
      <alignment horizontal="center" vertical="center"/>
    </xf>
    <xf numFmtId="0" fontId="4" fillId="12" borderId="106" xfId="0" applyFont="1" applyFill="1" applyBorder="1" applyAlignment="1">
      <alignment horizontal="center" vertical="center"/>
    </xf>
    <xf numFmtId="0" fontId="4" fillId="12" borderId="61" xfId="0" applyFont="1" applyFill="1" applyBorder="1" applyAlignment="1">
      <alignment horizontal="center" vertical="center"/>
    </xf>
    <xf numFmtId="0" fontId="4" fillId="12" borderId="107" xfId="0" applyFont="1" applyFill="1" applyBorder="1" applyAlignment="1">
      <alignment horizontal="center" vertical="center"/>
    </xf>
    <xf numFmtId="0" fontId="7" fillId="12" borderId="64" xfId="0" applyFont="1" applyFill="1" applyBorder="1" applyAlignment="1">
      <alignment horizontal="center" vertical="center"/>
    </xf>
    <xf numFmtId="0" fontId="7" fillId="12" borderId="111" xfId="0" applyFont="1" applyFill="1" applyBorder="1" applyAlignment="1">
      <alignment horizontal="center" vertical="center"/>
    </xf>
    <xf numFmtId="0" fontId="7" fillId="12" borderId="67" xfId="0" applyFont="1" applyFill="1" applyBorder="1" applyAlignment="1">
      <alignment horizontal="center" vertical="center"/>
    </xf>
    <xf numFmtId="0" fontId="7" fillId="12" borderId="115" xfId="0" applyFont="1" applyFill="1" applyBorder="1" applyAlignment="1">
      <alignment horizontal="center" vertical="center"/>
    </xf>
    <xf numFmtId="0" fontId="7" fillId="12" borderId="0" xfId="0" applyFont="1" applyFill="1" applyBorder="1" applyAlignment="1">
      <alignment horizontal="left" vertical="center"/>
    </xf>
    <xf numFmtId="14" fontId="7" fillId="12" borderId="41" xfId="0" applyNumberFormat="1" applyFont="1" applyFill="1" applyBorder="1" applyAlignment="1">
      <alignment horizontal="center" vertical="center"/>
    </xf>
    <xf numFmtId="14" fontId="7" fillId="12" borderId="17" xfId="0" applyNumberFormat="1" applyFont="1" applyFill="1" applyBorder="1" applyAlignment="1">
      <alignment horizontal="center" vertical="center"/>
    </xf>
    <xf numFmtId="0" fontId="4" fillId="14" borderId="86" xfId="0" applyFont="1" applyFill="1" applyBorder="1" applyAlignment="1">
      <alignment horizontal="center" vertical="center" wrapText="1"/>
    </xf>
    <xf numFmtId="0" fontId="4" fillId="14" borderId="61" xfId="0" applyFont="1" applyFill="1" applyBorder="1" applyAlignment="1">
      <alignment horizontal="center" vertical="center" wrapText="1"/>
    </xf>
    <xf numFmtId="0" fontId="4" fillId="14" borderId="108" xfId="0" applyFont="1" applyFill="1" applyBorder="1" applyAlignment="1">
      <alignment horizontal="center" vertical="center" wrapText="1"/>
    </xf>
    <xf numFmtId="0" fontId="4" fillId="14" borderId="87" xfId="0" applyFont="1" applyFill="1" applyBorder="1" applyAlignment="1">
      <alignment horizontal="center" vertical="center" wrapText="1"/>
    </xf>
    <xf numFmtId="0" fontId="4" fillId="14" borderId="67" xfId="0" applyFont="1" applyFill="1" applyBorder="1" applyAlignment="1">
      <alignment horizontal="center" vertical="center" wrapText="1"/>
    </xf>
    <xf numFmtId="0" fontId="7" fillId="14" borderId="67" xfId="0" applyFont="1" applyFill="1" applyBorder="1" applyAlignment="1">
      <alignment horizontal="center" vertical="center" wrapText="1"/>
    </xf>
    <xf numFmtId="49" fontId="7" fillId="12" borderId="67" xfId="0" applyNumberFormat="1" applyFont="1" applyFill="1" applyBorder="1" applyAlignment="1">
      <alignment horizontal="left" vertical="center" wrapText="1"/>
    </xf>
    <xf numFmtId="49" fontId="7" fillId="12" borderId="117" xfId="0" applyNumberFormat="1" applyFont="1" applyFill="1" applyBorder="1" applyAlignment="1">
      <alignment horizontal="left" vertical="center" wrapText="1"/>
    </xf>
    <xf numFmtId="0" fontId="4" fillId="12" borderId="0" xfId="0" applyFont="1" applyFill="1" applyBorder="1" applyAlignment="1">
      <alignment horizontal="left" vertical="center"/>
    </xf>
    <xf numFmtId="0" fontId="4" fillId="12" borderId="0" xfId="0" applyFont="1" applyFill="1" applyBorder="1" applyAlignment="1">
      <alignment horizontal="left" vertical="center" wrapText="1"/>
    </xf>
    <xf numFmtId="0" fontId="7" fillId="12" borderId="0" xfId="0" applyFont="1" applyFill="1" applyBorder="1" applyAlignment="1">
      <alignment horizontal="left" vertical="center" wrapText="1"/>
    </xf>
    <xf numFmtId="0" fontId="43" fillId="13" borderId="41" xfId="0" applyFont="1" applyFill="1" applyBorder="1" applyAlignment="1">
      <alignment horizontal="center" vertical="center" wrapText="1"/>
    </xf>
    <xf numFmtId="0" fontId="43" fillId="13" borderId="28" xfId="0" applyFont="1" applyFill="1" applyBorder="1" applyAlignment="1">
      <alignment horizontal="center" vertical="center" wrapText="1"/>
    </xf>
    <xf numFmtId="0" fontId="43" fillId="13" borderId="17" xfId="0" applyFont="1" applyFill="1" applyBorder="1" applyAlignment="1">
      <alignment horizontal="center" vertical="center" wrapText="1"/>
    </xf>
    <xf numFmtId="0" fontId="42" fillId="13" borderId="18" xfId="0" applyFont="1" applyFill="1" applyBorder="1" applyAlignment="1">
      <alignment horizontal="center" vertical="center"/>
    </xf>
    <xf numFmtId="0" fontId="42" fillId="13" borderId="19" xfId="0" applyFont="1" applyFill="1" applyBorder="1" applyAlignment="1">
      <alignment horizontal="center" vertical="center"/>
    </xf>
    <xf numFmtId="0" fontId="42" fillId="13" borderId="60" xfId="0" applyFont="1" applyFill="1" applyBorder="1" applyAlignment="1">
      <alignment horizontal="center" vertical="center"/>
    </xf>
    <xf numFmtId="0" fontId="42" fillId="13" borderId="95" xfId="0" applyFont="1" applyFill="1" applyBorder="1" applyAlignment="1">
      <alignment horizontal="center" vertical="center"/>
    </xf>
    <xf numFmtId="0" fontId="42" fillId="13" borderId="20" xfId="0" applyFont="1" applyFill="1" applyBorder="1" applyAlignment="1">
      <alignment horizontal="center" vertical="center"/>
    </xf>
    <xf numFmtId="0" fontId="42" fillId="13" borderId="42" xfId="0" applyFont="1" applyFill="1" applyBorder="1" applyAlignment="1">
      <alignment horizontal="center" vertical="center"/>
    </xf>
    <xf numFmtId="0" fontId="42" fillId="13" borderId="69" xfId="0" applyFont="1" applyFill="1" applyBorder="1" applyAlignment="1">
      <alignment horizontal="center" vertical="center"/>
    </xf>
    <xf numFmtId="0" fontId="42" fillId="13" borderId="97" xfId="0" applyFont="1" applyFill="1" applyBorder="1" applyAlignment="1">
      <alignment horizontal="center" vertical="center"/>
    </xf>
    <xf numFmtId="0" fontId="43" fillId="13" borderId="89" xfId="0" applyFont="1" applyFill="1" applyBorder="1" applyAlignment="1">
      <alignment horizontal="center" vertical="center" wrapText="1"/>
    </xf>
    <xf numFmtId="0" fontId="43" fillId="13" borderId="90" xfId="0" applyFont="1" applyFill="1" applyBorder="1" applyAlignment="1">
      <alignment horizontal="center" vertical="center" wrapText="1"/>
    </xf>
    <xf numFmtId="0" fontId="43" fillId="13" borderId="105" xfId="0" applyFont="1" applyFill="1" applyBorder="1" applyAlignment="1">
      <alignment horizontal="center" vertical="center" wrapText="1"/>
    </xf>
    <xf numFmtId="0" fontId="41" fillId="0" borderId="88" xfId="0" applyFont="1" applyFill="1" applyBorder="1" applyAlignment="1">
      <alignment horizontal="center" vertical="center"/>
    </xf>
    <xf numFmtId="0" fontId="41" fillId="0" borderId="51" xfId="0" applyFont="1" applyFill="1" applyBorder="1" applyAlignment="1">
      <alignment horizontal="center" vertical="center"/>
    </xf>
    <xf numFmtId="0" fontId="68" fillId="12" borderId="127" xfId="0" applyFont="1" applyFill="1" applyBorder="1" applyAlignment="1">
      <alignment horizontal="center" vertical="center"/>
    </xf>
    <xf numFmtId="0" fontId="68" fillId="12" borderId="128" xfId="0" applyFont="1" applyFill="1" applyBorder="1" applyAlignment="1">
      <alignment horizontal="center" vertical="center"/>
    </xf>
    <xf numFmtId="0" fontId="68" fillId="0" borderId="53" xfId="0" applyFont="1" applyFill="1" applyBorder="1" applyAlignment="1">
      <alignment horizontal="center" vertical="center"/>
    </xf>
    <xf numFmtId="14" fontId="68" fillId="0" borderId="88" xfId="0" applyNumberFormat="1" applyFont="1" applyFill="1" applyBorder="1" applyAlignment="1">
      <alignment horizontal="center" vertical="center"/>
    </xf>
    <xf numFmtId="14" fontId="68" fillId="0" borderId="91" xfId="0" applyNumberFormat="1" applyFont="1" applyFill="1" applyBorder="1" applyAlignment="1">
      <alignment horizontal="center" vertical="center"/>
    </xf>
    <xf numFmtId="14" fontId="68" fillId="0" borderId="51" xfId="0" applyNumberFormat="1" applyFont="1" applyFill="1" applyBorder="1" applyAlignment="1">
      <alignment horizontal="center" vertical="center"/>
    </xf>
    <xf numFmtId="0" fontId="68" fillId="12" borderId="91" xfId="0" applyFont="1" applyFill="1" applyBorder="1" applyAlignment="1" applyProtection="1">
      <alignment horizontal="center" vertical="top" wrapText="1"/>
      <protection locked="0"/>
    </xf>
    <xf numFmtId="0" fontId="68" fillId="12" borderId="51" xfId="0" applyFont="1" applyFill="1" applyBorder="1" applyAlignment="1" applyProtection="1">
      <alignment horizontal="center" vertical="top" wrapText="1"/>
      <protection locked="0"/>
    </xf>
    <xf numFmtId="0" fontId="68" fillId="12" borderId="88" xfId="0" applyFont="1" applyFill="1" applyBorder="1" applyAlignment="1">
      <alignment horizontal="center" vertical="center"/>
    </xf>
    <xf numFmtId="0" fontId="68" fillId="12" borderId="91" xfId="0" applyFont="1" applyFill="1" applyBorder="1" applyAlignment="1">
      <alignment horizontal="center" vertical="center"/>
    </xf>
    <xf numFmtId="0" fontId="68" fillId="12" borderId="51" xfId="0" applyFont="1" applyFill="1" applyBorder="1" applyAlignment="1">
      <alignment horizontal="center" vertical="center"/>
    </xf>
    <xf numFmtId="14" fontId="68" fillId="12" borderId="64" xfId="0" applyNumberFormat="1" applyFont="1" applyFill="1" applyBorder="1" applyAlignment="1">
      <alignment horizontal="center" vertical="center"/>
    </xf>
    <xf numFmtId="0" fontId="68" fillId="12" borderId="64" xfId="0" applyFont="1" applyFill="1" applyBorder="1" applyAlignment="1">
      <alignment horizontal="center" vertical="center"/>
    </xf>
    <xf numFmtId="0" fontId="41" fillId="0" borderId="53" xfId="0" applyFont="1" applyFill="1" applyBorder="1" applyAlignment="1">
      <alignment horizontal="center" vertical="center"/>
    </xf>
    <xf numFmtId="0" fontId="41" fillId="0" borderId="53" xfId="0" applyFont="1" applyFill="1" applyBorder="1" applyAlignment="1">
      <alignment horizontal="center" vertical="center" wrapText="1"/>
    </xf>
    <xf numFmtId="14" fontId="41" fillId="0" borderId="53" xfId="0" applyNumberFormat="1" applyFont="1" applyFill="1" applyBorder="1" applyAlignment="1">
      <alignment horizontal="center" vertical="center"/>
    </xf>
    <xf numFmtId="0" fontId="68" fillId="12" borderId="12" xfId="0" applyFont="1" applyFill="1" applyBorder="1" applyAlignment="1" applyProtection="1">
      <alignment horizontal="center" vertical="top" wrapText="1"/>
      <protection locked="0"/>
    </xf>
    <xf numFmtId="0" fontId="68" fillId="0" borderId="53" xfId="0" applyFont="1" applyFill="1" applyBorder="1" applyAlignment="1">
      <alignment horizontal="center" vertical="center" wrapText="1"/>
    </xf>
    <xf numFmtId="14" fontId="68" fillId="0" borderId="53" xfId="0" applyNumberFormat="1" applyFont="1" applyFill="1" applyBorder="1" applyAlignment="1">
      <alignment horizontal="center" vertical="center"/>
    </xf>
    <xf numFmtId="0" fontId="68" fillId="12" borderId="13" xfId="0" applyFont="1" applyFill="1" applyBorder="1" applyAlignment="1" applyProtection="1">
      <alignment horizontal="center" vertical="top" wrapText="1"/>
      <protection locked="0"/>
    </xf>
    <xf numFmtId="0" fontId="19" fillId="12" borderId="52" xfId="0" applyFont="1" applyFill="1" applyBorder="1" applyAlignment="1" applyProtection="1">
      <alignment horizontal="center" vertical="center" wrapText="1"/>
      <protection locked="0"/>
    </xf>
    <xf numFmtId="0" fontId="19" fillId="12" borderId="91" xfId="0" applyFont="1" applyFill="1" applyBorder="1" applyAlignment="1" applyProtection="1">
      <alignment horizontal="center" vertical="center" wrapText="1"/>
      <protection locked="0"/>
    </xf>
    <xf numFmtId="0" fontId="19" fillId="12" borderId="51" xfId="0" applyFont="1" applyFill="1" applyBorder="1" applyAlignment="1" applyProtection="1">
      <alignment horizontal="center" vertical="center" wrapText="1"/>
      <protection locked="0"/>
    </xf>
    <xf numFmtId="0" fontId="41" fillId="0" borderId="59" xfId="0" applyFont="1" applyFill="1" applyBorder="1" applyAlignment="1">
      <alignment horizontal="center" vertical="center"/>
    </xf>
    <xf numFmtId="0" fontId="19" fillId="12" borderId="91" xfId="0" applyFont="1" applyFill="1" applyBorder="1" applyAlignment="1" applyProtection="1">
      <alignment horizontal="center" vertical="top" wrapText="1"/>
      <protection locked="0"/>
    </xf>
    <xf numFmtId="0" fontId="19" fillId="12" borderId="51" xfId="0" applyFont="1" applyFill="1" applyBorder="1" applyAlignment="1" applyProtection="1">
      <alignment horizontal="center" vertical="top" wrapText="1"/>
      <protection locked="0"/>
    </xf>
    <xf numFmtId="0" fontId="41" fillId="0" borderId="91" xfId="0" applyFont="1" applyFill="1" applyBorder="1" applyAlignment="1">
      <alignment horizontal="center" vertical="center"/>
    </xf>
    <xf numFmtId="0" fontId="19" fillId="12" borderId="44" xfId="0" applyFont="1" applyFill="1" applyBorder="1" applyAlignment="1" applyProtection="1">
      <alignment horizontal="center" vertical="center" wrapText="1"/>
      <protection locked="0"/>
    </xf>
    <xf numFmtId="0" fontId="19" fillId="12" borderId="98" xfId="0" applyFont="1" applyFill="1" applyBorder="1" applyAlignment="1" applyProtection="1">
      <alignment horizontal="center" vertical="center" wrapText="1"/>
      <protection locked="0"/>
    </xf>
    <xf numFmtId="0" fontId="19" fillId="12" borderId="100" xfId="0" applyFont="1" applyFill="1" applyBorder="1" applyAlignment="1" applyProtection="1">
      <alignment horizontal="center" vertical="center" wrapText="1"/>
      <protection locked="0"/>
    </xf>
    <xf numFmtId="0" fontId="41" fillId="0" borderId="55" xfId="0" applyFont="1" applyFill="1" applyBorder="1" applyAlignment="1">
      <alignment horizontal="center" vertical="center"/>
    </xf>
    <xf numFmtId="0" fontId="41" fillId="0" borderId="32"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6" fillId="12" borderId="88" xfId="0" applyFont="1" applyFill="1" applyBorder="1" applyAlignment="1">
      <alignment horizontal="center" vertical="center" wrapText="1"/>
    </xf>
    <xf numFmtId="0" fontId="26" fillId="12" borderId="91" xfId="0" applyFont="1" applyFill="1" applyBorder="1" applyAlignment="1">
      <alignment horizontal="center" vertical="center" wrapText="1"/>
    </xf>
    <xf numFmtId="0" fontId="26" fillId="12" borderId="51" xfId="0" applyFont="1" applyFill="1" applyBorder="1" applyAlignment="1">
      <alignment horizontal="center" vertical="center" wrapText="1"/>
    </xf>
    <xf numFmtId="0" fontId="23" fillId="12" borderId="91" xfId="0" applyFont="1" applyFill="1" applyBorder="1" applyAlignment="1">
      <alignment wrapText="1"/>
    </xf>
    <xf numFmtId="0" fontId="23" fillId="12" borderId="51" xfId="0" applyFont="1" applyFill="1" applyBorder="1" applyAlignment="1">
      <alignment wrapText="1"/>
    </xf>
    <xf numFmtId="0" fontId="4" fillId="6" borderId="93" xfId="0" applyFont="1" applyFill="1" applyBorder="1" applyAlignment="1">
      <alignment horizontal="center" vertical="center" wrapText="1"/>
    </xf>
    <xf numFmtId="0" fontId="4" fillId="6" borderId="99"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99" xfId="0" applyFont="1" applyFill="1" applyBorder="1" applyAlignment="1">
      <alignment horizontal="center" vertical="center" wrapText="1"/>
    </xf>
    <xf numFmtId="0" fontId="0" fillId="0" borderId="53" xfId="0" applyBorder="1" applyAlignment="1">
      <alignment horizontal="center"/>
    </xf>
    <xf numFmtId="0" fontId="1" fillId="0" borderId="53" xfId="0" applyFont="1" applyBorder="1" applyAlignment="1">
      <alignment horizontal="center"/>
    </xf>
    <xf numFmtId="0" fontId="4" fillId="7" borderId="37" xfId="0" applyFont="1" applyFill="1" applyBorder="1" applyAlignment="1">
      <alignment horizontal="center" vertical="center" wrapText="1"/>
    </xf>
    <xf numFmtId="0" fontId="4" fillId="7" borderId="99"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99" xfId="0" applyFont="1" applyFill="1" applyBorder="1" applyAlignment="1">
      <alignment horizontal="center" vertical="center" wrapText="1"/>
    </xf>
    <xf numFmtId="0" fontId="4" fillId="11" borderId="102" xfId="0" applyFont="1" applyFill="1" applyBorder="1" applyAlignment="1">
      <alignment horizontal="center" vertical="center" wrapText="1"/>
    </xf>
    <xf numFmtId="0" fontId="49" fillId="12" borderId="127" xfId="0" applyFont="1" applyFill="1" applyBorder="1" applyAlignment="1">
      <alignment horizontal="center" vertical="center"/>
    </xf>
    <xf numFmtId="0" fontId="49" fillId="12" borderId="128" xfId="0" applyFont="1" applyFill="1" applyBorder="1" applyAlignment="1">
      <alignment horizontal="center" vertical="center"/>
    </xf>
    <xf numFmtId="0" fontId="49" fillId="12" borderId="128" xfId="0" applyFont="1" applyFill="1" applyBorder="1" applyAlignment="1">
      <alignment horizontal="center" vertical="center" wrapText="1"/>
    </xf>
    <xf numFmtId="14" fontId="49" fillId="12" borderId="128" xfId="0" applyNumberFormat="1" applyFont="1" applyFill="1" applyBorder="1" applyAlignment="1">
      <alignment horizontal="center" vertical="center"/>
    </xf>
    <xf numFmtId="0" fontId="49" fillId="12" borderId="129" xfId="0" applyFont="1" applyFill="1" applyBorder="1" applyAlignment="1">
      <alignment horizontal="center" vertical="center"/>
    </xf>
    <xf numFmtId="0" fontId="49" fillId="12" borderId="64" xfId="0" applyFont="1" applyFill="1" applyBorder="1" applyAlignment="1">
      <alignment horizontal="center" vertical="center"/>
    </xf>
    <xf numFmtId="14" fontId="49" fillId="12" borderId="64" xfId="0" applyNumberFormat="1" applyFont="1" applyFill="1" applyBorder="1" applyAlignment="1">
      <alignment horizontal="center" vertical="center"/>
    </xf>
    <xf numFmtId="0" fontId="49" fillId="12" borderId="64" xfId="0"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7"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5"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19"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43" fillId="13" borderId="86" xfId="0" applyFont="1" applyFill="1" applyBorder="1" applyAlignment="1">
      <alignment horizontal="center" vertical="center" wrapText="1"/>
    </xf>
    <xf numFmtId="0" fontId="43" fillId="13" borderId="61" xfId="0" applyFont="1" applyFill="1" applyBorder="1" applyAlignment="1">
      <alignment horizontal="center" vertical="center" wrapText="1"/>
    </xf>
    <xf numFmtId="0" fontId="43" fillId="13" borderId="108" xfId="0" applyFont="1" applyFill="1" applyBorder="1" applyAlignment="1">
      <alignment horizontal="center" vertical="center" wrapText="1"/>
    </xf>
    <xf numFmtId="0" fontId="42" fillId="13" borderId="124" xfId="0" applyFont="1" applyFill="1" applyBorder="1" applyAlignment="1">
      <alignment horizontal="center" vertical="center"/>
    </xf>
    <xf numFmtId="0" fontId="42" fillId="13" borderId="125" xfId="0" applyFont="1" applyFill="1" applyBorder="1" applyAlignment="1">
      <alignment horizontal="center" vertical="center"/>
    </xf>
    <xf numFmtId="0" fontId="42" fillId="13" borderId="126" xfId="0" applyFont="1" applyFill="1" applyBorder="1" applyAlignment="1">
      <alignment horizontal="center" vertical="center"/>
    </xf>
    <xf numFmtId="0" fontId="24" fillId="12" borderId="27"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4" fillId="12" borderId="58" xfId="0" applyFont="1" applyFill="1" applyBorder="1" applyAlignment="1">
      <alignment horizontal="center" vertical="center" wrapText="1"/>
    </xf>
    <xf numFmtId="0" fontId="23" fillId="12" borderId="37" xfId="0" applyFont="1" applyFill="1" applyBorder="1" applyAlignment="1">
      <alignment horizontal="left" vertical="top" wrapText="1"/>
    </xf>
    <xf numFmtId="0" fontId="23" fillId="12" borderId="49" xfId="0" applyFont="1" applyFill="1" applyBorder="1" applyAlignment="1">
      <alignment horizontal="left" vertical="top" wrapText="1"/>
    </xf>
    <xf numFmtId="0" fontId="23" fillId="12" borderId="50" xfId="0" applyFont="1" applyFill="1" applyBorder="1" applyAlignment="1">
      <alignment horizontal="left" vertical="top" wrapText="1"/>
    </xf>
    <xf numFmtId="0" fontId="24" fillId="12" borderId="34" xfId="0" applyFont="1" applyFill="1" applyBorder="1" applyAlignment="1">
      <alignment horizontal="center" vertical="center" wrapText="1"/>
    </xf>
    <xf numFmtId="0" fontId="24" fillId="12" borderId="36" xfId="0" applyFont="1" applyFill="1" applyBorder="1" applyAlignment="1">
      <alignment horizontal="center" vertical="center" wrapText="1"/>
    </xf>
    <xf numFmtId="0" fontId="29" fillId="12" borderId="35" xfId="0" applyFont="1" applyFill="1" applyBorder="1" applyAlignment="1">
      <alignment horizontal="justify" vertical="center" wrapText="1"/>
    </xf>
    <xf numFmtId="0" fontId="29" fillId="12" borderId="55" xfId="0" applyFont="1" applyFill="1" applyBorder="1" applyAlignment="1">
      <alignment horizontal="justify" vertical="center" wrapText="1"/>
    </xf>
    <xf numFmtId="0" fontId="23" fillId="12" borderId="35" xfId="0" applyFont="1" applyFill="1" applyBorder="1" applyAlignment="1">
      <alignment horizontal="center" vertical="center" wrapText="1"/>
    </xf>
    <xf numFmtId="0" fontId="23" fillId="12" borderId="55"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42" fillId="0" borderId="70" xfId="0" applyFont="1" applyFill="1" applyBorder="1" applyAlignment="1">
      <alignment horizontal="center" vertical="center" wrapText="1"/>
    </xf>
    <xf numFmtId="0" fontId="42" fillId="0" borderId="75" xfId="0" applyFont="1" applyFill="1" applyBorder="1" applyAlignment="1">
      <alignment horizontal="center" vertical="center" wrapText="1"/>
    </xf>
    <xf numFmtId="0" fontId="42" fillId="0" borderId="122" xfId="0" applyFont="1" applyFill="1" applyBorder="1" applyAlignment="1">
      <alignment horizontal="center" vertical="center" wrapText="1"/>
    </xf>
    <xf numFmtId="0" fontId="51" fillId="0" borderId="72" xfId="0" applyFont="1" applyFill="1" applyBorder="1" applyAlignment="1">
      <alignment horizontal="center" vertical="center" wrapText="1"/>
    </xf>
    <xf numFmtId="0" fontId="51" fillId="0" borderId="77" xfId="0" applyFont="1" applyFill="1" applyBorder="1" applyAlignment="1">
      <alignment horizontal="center" vertical="center" wrapText="1"/>
    </xf>
    <xf numFmtId="0" fontId="51" fillId="0" borderId="123" xfId="0" applyFont="1" applyFill="1" applyBorder="1" applyAlignment="1">
      <alignment horizontal="center" vertical="center" wrapText="1"/>
    </xf>
    <xf numFmtId="0" fontId="23" fillId="12" borderId="27" xfId="0" applyNumberFormat="1" applyFont="1" applyFill="1" applyBorder="1" applyAlignment="1">
      <alignment horizontal="center" vertical="center" wrapText="1"/>
    </xf>
    <xf numFmtId="0" fontId="23" fillId="12" borderId="54" xfId="0" applyNumberFormat="1" applyFont="1" applyFill="1" applyBorder="1" applyAlignment="1">
      <alignment horizontal="center" vertical="center" wrapText="1"/>
    </xf>
    <xf numFmtId="0" fontId="23" fillId="12" borderId="24" xfId="0" applyNumberFormat="1" applyFont="1" applyFill="1" applyBorder="1" applyAlignment="1">
      <alignment horizontal="center" vertical="center" wrapText="1"/>
    </xf>
    <xf numFmtId="0" fontId="49" fillId="0" borderId="87" xfId="0" applyFont="1" applyFill="1" applyBorder="1" applyAlignment="1">
      <alignment horizontal="center" vertical="center" wrapText="1"/>
    </xf>
    <xf numFmtId="0" fontId="49" fillId="0" borderId="67" xfId="0" applyFont="1" applyFill="1" applyBorder="1" applyAlignment="1">
      <alignment horizontal="center" vertical="center" wrapText="1"/>
    </xf>
    <xf numFmtId="0" fontId="48" fillId="0" borderId="67" xfId="0" applyFont="1" applyFill="1" applyBorder="1" applyAlignment="1">
      <alignment horizontal="center" vertical="center" wrapText="1"/>
    </xf>
    <xf numFmtId="0" fontId="49" fillId="0" borderId="117"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8" fillId="12" borderId="18"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25" xfId="0" applyFont="1" applyFill="1" applyBorder="1" applyAlignment="1">
      <alignment horizontal="center" vertical="center" textRotation="90" wrapText="1"/>
    </xf>
    <xf numFmtId="0" fontId="28" fillId="12" borderId="26" xfId="0" applyFont="1" applyFill="1" applyBorder="1" applyAlignment="1">
      <alignment horizontal="center" vertical="center" textRotation="90" wrapText="1"/>
    </xf>
    <xf numFmtId="0" fontId="42" fillId="0" borderId="72" xfId="0" applyFont="1" applyFill="1" applyBorder="1" applyAlignment="1">
      <alignment horizontal="center" vertical="center" wrapText="1"/>
    </xf>
    <xf numFmtId="0" fontId="42" fillId="0" borderId="77" xfId="0" applyFont="1" applyFill="1" applyBorder="1" applyAlignment="1">
      <alignment horizontal="center" vertical="center" wrapText="1"/>
    </xf>
    <xf numFmtId="0" fontId="42" fillId="0" borderId="72" xfId="0" applyFont="1" applyFill="1" applyBorder="1" applyAlignment="1">
      <alignment horizontal="center" vertical="center" textRotation="90" wrapText="1"/>
    </xf>
    <xf numFmtId="0" fontId="42" fillId="0" borderId="78" xfId="0" applyFont="1" applyFill="1" applyBorder="1" applyAlignment="1">
      <alignment horizontal="center" vertical="center" wrapText="1"/>
    </xf>
    <xf numFmtId="0" fontId="42" fillId="0" borderId="118" xfId="0" applyFont="1" applyFill="1" applyBorder="1" applyAlignment="1">
      <alignment horizontal="center" vertical="center" textRotation="90" wrapText="1"/>
    </xf>
    <xf numFmtId="0" fontId="42" fillId="0" borderId="119" xfId="0" applyFont="1" applyFill="1" applyBorder="1" applyAlignment="1">
      <alignment horizontal="center" vertical="center" wrapText="1"/>
    </xf>
    <xf numFmtId="0" fontId="42" fillId="0" borderId="120" xfId="0" applyFont="1" applyFill="1" applyBorder="1" applyAlignment="1">
      <alignment horizontal="center" vertical="center" wrapText="1"/>
    </xf>
    <xf numFmtId="0" fontId="24" fillId="12" borderId="25" xfId="0" applyFont="1" applyFill="1" applyBorder="1" applyAlignment="1">
      <alignment horizontal="center" vertical="center" textRotation="90" wrapText="1"/>
    </xf>
    <xf numFmtId="0" fontId="24" fillId="12" borderId="26" xfId="0" applyFont="1" applyFill="1" applyBorder="1" applyAlignment="1">
      <alignment horizontal="center" vertical="center" textRotation="90" wrapText="1"/>
    </xf>
    <xf numFmtId="0" fontId="49" fillId="0" borderId="75" xfId="0" applyFont="1" applyFill="1" applyBorder="1" applyAlignment="1">
      <alignment horizontal="center" vertical="center" wrapText="1"/>
    </xf>
    <xf numFmtId="0" fontId="49" fillId="0" borderId="83" xfId="0" applyFont="1" applyFill="1" applyBorder="1" applyAlignment="1">
      <alignment horizontal="center" vertical="center" wrapText="1"/>
    </xf>
    <xf numFmtId="0" fontId="43" fillId="0" borderId="72" xfId="0" applyFont="1" applyFill="1" applyBorder="1" applyAlignment="1">
      <alignment horizontal="center" vertical="center" wrapText="1"/>
    </xf>
    <xf numFmtId="0" fontId="46" fillId="0" borderId="72" xfId="0" applyFont="1" applyFill="1" applyBorder="1" applyAlignment="1">
      <alignment horizontal="center" vertical="center" wrapText="1"/>
    </xf>
    <xf numFmtId="0" fontId="46" fillId="0" borderId="77" xfId="0" applyFont="1" applyFill="1" applyBorder="1" applyAlignment="1">
      <alignment horizontal="center" vertical="center" wrapText="1"/>
    </xf>
    <xf numFmtId="0" fontId="46" fillId="0" borderId="78" xfId="0" applyFont="1" applyFill="1" applyBorder="1" applyAlignment="1">
      <alignment horizontal="center" vertical="center" wrapText="1"/>
    </xf>
    <xf numFmtId="0" fontId="43" fillId="0" borderId="72" xfId="0" applyFont="1" applyFill="1" applyBorder="1" applyAlignment="1">
      <alignment horizontal="center" vertical="center" textRotation="90" wrapText="1"/>
    </xf>
    <xf numFmtId="0" fontId="43" fillId="0" borderId="77" xfId="0" applyFont="1" applyFill="1" applyBorder="1" applyAlignment="1">
      <alignment horizontal="center" vertical="center" wrapText="1"/>
    </xf>
    <xf numFmtId="0" fontId="43" fillId="0" borderId="78" xfId="0" applyFont="1" applyFill="1" applyBorder="1" applyAlignment="1">
      <alignment horizontal="center" vertical="center" wrapText="1"/>
    </xf>
    <xf numFmtId="0" fontId="49" fillId="0" borderId="109" xfId="0" applyFont="1" applyFill="1" applyBorder="1" applyAlignment="1">
      <alignment horizontal="center" vertical="center" wrapText="1"/>
    </xf>
    <xf numFmtId="0" fontId="49" fillId="0" borderId="64" xfId="0" applyFont="1" applyFill="1" applyBorder="1" applyAlignment="1">
      <alignment horizontal="center" vertical="center" wrapText="1"/>
    </xf>
    <xf numFmtId="0" fontId="48" fillId="0" borderId="64" xfId="0" applyFont="1" applyFill="1" applyBorder="1" applyAlignment="1">
      <alignment horizontal="center" vertical="center" wrapText="1"/>
    </xf>
    <xf numFmtId="0" fontId="49" fillId="0" borderId="113" xfId="0" applyFont="1" applyFill="1" applyBorder="1" applyAlignment="1">
      <alignment horizontal="center" vertical="center" wrapText="1"/>
    </xf>
    <xf numFmtId="0" fontId="47" fillId="0" borderId="86" xfId="0" applyFont="1" applyFill="1" applyBorder="1" applyAlignment="1">
      <alignment horizontal="center" vertical="center"/>
    </xf>
    <xf numFmtId="0" fontId="47" fillId="0" borderId="61" xfId="0" applyFont="1" applyFill="1" applyBorder="1" applyAlignment="1">
      <alignment horizontal="center" vertical="center"/>
    </xf>
    <xf numFmtId="0" fontId="47" fillId="0" borderId="62" xfId="0" applyFont="1" applyFill="1" applyBorder="1" applyAlignment="1">
      <alignment horizontal="center" vertical="center"/>
    </xf>
    <xf numFmtId="0" fontId="47" fillId="0" borderId="109" xfId="0" applyFont="1" applyFill="1" applyBorder="1" applyAlignment="1">
      <alignment horizontal="center" vertical="center"/>
    </xf>
    <xf numFmtId="0" fontId="47" fillId="0" borderId="64" xfId="0" applyFont="1" applyFill="1" applyBorder="1" applyAlignment="1">
      <alignment horizontal="center" vertical="center"/>
    </xf>
    <xf numFmtId="0" fontId="47" fillId="0" borderId="65" xfId="0" applyFont="1" applyFill="1" applyBorder="1" applyAlignment="1">
      <alignment horizontal="center" vertical="center"/>
    </xf>
    <xf numFmtId="0" fontId="47" fillId="0" borderId="87" xfId="0" applyFont="1" applyFill="1" applyBorder="1" applyAlignment="1">
      <alignment horizontal="center" vertical="center"/>
    </xf>
    <xf numFmtId="0" fontId="47" fillId="0" borderId="67" xfId="0" applyFont="1" applyFill="1" applyBorder="1" applyAlignment="1">
      <alignment horizontal="center" vertical="center"/>
    </xf>
    <xf numFmtId="0" fontId="47" fillId="0" borderId="68" xfId="0" applyFont="1" applyFill="1" applyBorder="1" applyAlignment="1">
      <alignment horizontal="center" vertical="center"/>
    </xf>
    <xf numFmtId="0" fontId="48" fillId="0" borderId="106" xfId="0" applyFont="1" applyFill="1" applyBorder="1" applyAlignment="1">
      <alignment horizontal="center" vertical="center"/>
    </xf>
    <xf numFmtId="0" fontId="48" fillId="0" borderId="61" xfId="0" applyFont="1" applyFill="1" applyBorder="1" applyAlignment="1">
      <alignment horizontal="center" vertical="center"/>
    </xf>
    <xf numFmtId="0" fontId="48" fillId="0" borderId="107" xfId="0" applyFont="1" applyFill="1" applyBorder="1" applyAlignment="1">
      <alignment horizontal="center" vertical="center"/>
    </xf>
    <xf numFmtId="0" fontId="48" fillId="0" borderId="69" xfId="0" applyFont="1" applyFill="1" applyBorder="1" applyAlignment="1">
      <alignment horizontal="center" vertical="center"/>
    </xf>
    <xf numFmtId="0" fontId="41" fillId="0" borderId="61" xfId="0" applyFont="1" applyFill="1" applyBorder="1" applyAlignment="1">
      <alignment horizontal="center" vertical="center"/>
    </xf>
    <xf numFmtId="0" fontId="41" fillId="0" borderId="108" xfId="0" applyFont="1" applyFill="1" applyBorder="1" applyAlignment="1">
      <alignment horizontal="center" vertical="center"/>
    </xf>
    <xf numFmtId="0" fontId="48" fillId="0" borderId="110" xfId="0" applyFont="1" applyFill="1" applyBorder="1" applyAlignment="1">
      <alignment horizontal="center" vertical="center"/>
    </xf>
    <xf numFmtId="0" fontId="48" fillId="0" borderId="64" xfId="0" applyFont="1" applyFill="1" applyBorder="1" applyAlignment="1">
      <alignment horizontal="center" vertical="center"/>
    </xf>
    <xf numFmtId="0" fontId="41" fillId="0" borderId="64" xfId="0" applyFont="1" applyFill="1" applyBorder="1" applyAlignment="1">
      <alignment horizontal="center" vertical="center"/>
    </xf>
    <xf numFmtId="0" fontId="41" fillId="0" borderId="111" xfId="0" applyFont="1" applyFill="1" applyBorder="1" applyAlignment="1">
      <alignment horizontal="center" vertical="center"/>
    </xf>
    <xf numFmtId="0" fontId="48" fillId="0" borderId="112" xfId="0" applyFont="1" applyFill="1" applyBorder="1" applyAlignment="1">
      <alignment horizontal="center" vertical="center"/>
    </xf>
    <xf numFmtId="164" fontId="41" fillId="0" borderId="64" xfId="0" applyNumberFormat="1" applyFont="1" applyFill="1" applyBorder="1" applyAlignment="1">
      <alignment horizontal="center" vertical="center"/>
    </xf>
    <xf numFmtId="164" fontId="41" fillId="0" borderId="113" xfId="0" applyNumberFormat="1" applyFont="1" applyFill="1" applyBorder="1" applyAlignment="1">
      <alignment horizontal="center" vertical="center"/>
    </xf>
    <xf numFmtId="0" fontId="48" fillId="0" borderId="114" xfId="0" applyFont="1" applyFill="1" applyBorder="1" applyAlignment="1">
      <alignment horizontal="center" vertical="center"/>
    </xf>
    <xf numFmtId="0" fontId="48" fillId="0" borderId="67" xfId="0" applyFont="1" applyFill="1" applyBorder="1" applyAlignment="1">
      <alignment horizontal="center" vertical="center"/>
    </xf>
    <xf numFmtId="0" fontId="41" fillId="0" borderId="67" xfId="0" applyFont="1" applyFill="1" applyBorder="1" applyAlignment="1">
      <alignment horizontal="center" vertical="center"/>
    </xf>
    <xf numFmtId="0" fontId="41" fillId="0" borderId="115" xfId="0" applyFont="1" applyFill="1" applyBorder="1" applyAlignment="1">
      <alignment horizontal="center" vertical="center"/>
    </xf>
    <xf numFmtId="0" fontId="48" fillId="0" borderId="116" xfId="0" applyFont="1" applyFill="1" applyBorder="1" applyAlignment="1">
      <alignment horizontal="center" vertical="center"/>
    </xf>
    <xf numFmtId="14" fontId="41" fillId="0" borderId="67" xfId="0" applyNumberFormat="1" applyFont="1" applyFill="1" applyBorder="1" applyAlignment="1">
      <alignment horizontal="center" vertical="center" wrapText="1"/>
    </xf>
    <xf numFmtId="0" fontId="41" fillId="0" borderId="67" xfId="0" applyFont="1" applyFill="1" applyBorder="1" applyAlignment="1">
      <alignment horizontal="center" vertical="center" wrapText="1"/>
    </xf>
    <xf numFmtId="0" fontId="41" fillId="0" borderId="117" xfId="0" applyFont="1" applyFill="1" applyBorder="1" applyAlignment="1">
      <alignment horizontal="center" vertical="center" wrapText="1"/>
    </xf>
    <xf numFmtId="0" fontId="50" fillId="13" borderId="86" xfId="0" applyFont="1" applyFill="1" applyBorder="1" applyAlignment="1">
      <alignment horizontal="center" vertical="center" wrapText="1"/>
    </xf>
    <xf numFmtId="0" fontId="50" fillId="13" borderId="61" xfId="0" applyFont="1" applyFill="1" applyBorder="1" applyAlignment="1">
      <alignment horizontal="center" vertical="center" wrapText="1"/>
    </xf>
    <xf numFmtId="0" fontId="50" fillId="13" borderId="108" xfId="0" applyFont="1" applyFill="1" applyBorder="1" applyAlignment="1">
      <alignment horizontal="center" vertical="center" wrapText="1"/>
    </xf>
    <xf numFmtId="0" fontId="50" fillId="13" borderId="87" xfId="0" applyFont="1" applyFill="1" applyBorder="1" applyAlignment="1">
      <alignment horizontal="center" vertical="center" wrapText="1"/>
    </xf>
    <xf numFmtId="0" fontId="49" fillId="13" borderId="67" xfId="0" applyFont="1" applyFill="1" applyBorder="1" applyAlignment="1">
      <alignment horizontal="center" vertical="center" wrapText="1"/>
    </xf>
    <xf numFmtId="0" fontId="46" fillId="0" borderId="67" xfId="0" applyFont="1" applyFill="1" applyBorder="1" applyAlignment="1">
      <alignment horizontal="left" vertical="center" wrapText="1"/>
    </xf>
    <xf numFmtId="0" fontId="46" fillId="0" borderId="117" xfId="0" applyFont="1" applyFill="1" applyBorder="1" applyAlignment="1">
      <alignment horizontal="left" vertical="center" wrapText="1"/>
    </xf>
    <xf numFmtId="0" fontId="29" fillId="12" borderId="0" xfId="0" applyFont="1" applyFill="1" applyBorder="1" applyAlignment="1">
      <alignment horizontal="left" vertical="center" wrapText="1"/>
    </xf>
    <xf numFmtId="14" fontId="26" fillId="17" borderId="53" xfId="0" applyNumberFormat="1" applyFont="1" applyFill="1" applyBorder="1" applyAlignment="1">
      <alignment horizontal="center" vertical="center" wrapText="1"/>
    </xf>
    <xf numFmtId="0" fontId="24" fillId="17" borderId="53" xfId="0" applyFont="1" applyFill="1" applyBorder="1" applyAlignment="1">
      <alignment horizontal="center" vertical="center" wrapText="1"/>
    </xf>
    <xf numFmtId="0" fontId="50" fillId="0" borderId="86" xfId="0" applyFont="1" applyFill="1" applyBorder="1" applyAlignment="1">
      <alignment horizontal="center" vertical="center" wrapText="1"/>
    </xf>
    <xf numFmtId="0" fontId="50" fillId="0" borderId="61" xfId="0" applyFont="1" applyFill="1" applyBorder="1" applyAlignment="1">
      <alignment horizontal="center" vertical="center" wrapText="1"/>
    </xf>
    <xf numFmtId="0" fontId="50" fillId="0" borderId="108" xfId="0" applyFont="1" applyFill="1" applyBorder="1" applyAlignment="1">
      <alignment horizontal="center" vertical="center" wrapText="1"/>
    </xf>
    <xf numFmtId="0" fontId="23" fillId="12" borderId="25" xfId="0" applyFont="1" applyFill="1" applyBorder="1" applyAlignment="1">
      <alignment horizontal="center" vertical="center" wrapText="1"/>
    </xf>
    <xf numFmtId="0" fontId="23" fillId="12" borderId="7" xfId="0" applyFont="1" applyFill="1" applyBorder="1" applyAlignment="1">
      <alignment horizontal="center" vertical="center" wrapText="1"/>
    </xf>
    <xf numFmtId="0" fontId="48" fillId="0" borderId="109" xfId="0" applyFont="1" applyFill="1" applyBorder="1" applyAlignment="1">
      <alignment horizontal="center" vertical="center" wrapText="1"/>
    </xf>
    <xf numFmtId="0" fontId="48" fillId="0" borderId="113" xfId="0" applyFont="1" applyFill="1" applyBorder="1" applyAlignment="1">
      <alignment horizontal="center" vertical="center" wrapText="1"/>
    </xf>
    <xf numFmtId="0" fontId="41" fillId="0" borderId="109" xfId="0" applyFont="1" applyFill="1" applyBorder="1" applyAlignment="1">
      <alignment horizontal="left" vertical="center" wrapText="1"/>
    </xf>
    <xf numFmtId="0" fontId="41" fillId="0" borderId="64" xfId="0" applyFont="1" applyFill="1" applyBorder="1" applyAlignment="1">
      <alignment horizontal="left" vertical="center" wrapText="1"/>
    </xf>
    <xf numFmtId="0" fontId="41" fillId="0" borderId="113" xfId="0" applyFont="1" applyFill="1" applyBorder="1" applyAlignment="1">
      <alignment horizontal="left" vertical="center" wrapText="1"/>
    </xf>
    <xf numFmtId="0" fontId="41" fillId="0" borderId="109" xfId="0" applyFont="1" applyFill="1" applyBorder="1" applyAlignment="1">
      <alignment horizontal="left" vertical="center"/>
    </xf>
    <xf numFmtId="0" fontId="41" fillId="0" borderId="64" xfId="0" applyFont="1" applyFill="1" applyBorder="1" applyAlignment="1">
      <alignment horizontal="left" vertical="center"/>
    </xf>
    <xf numFmtId="0" fontId="41" fillId="0" borderId="113" xfId="0" applyFont="1" applyFill="1" applyBorder="1" applyAlignment="1">
      <alignment horizontal="left" vertical="center"/>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0"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7" fillId="9" borderId="46" xfId="0" applyFont="1" applyFill="1" applyBorder="1" applyAlignment="1" applyProtection="1">
      <alignment horizontal="center" vertical="center" wrapText="1"/>
    </xf>
    <xf numFmtId="0" fontId="37" fillId="9" borderId="16" xfId="0" applyFont="1" applyFill="1" applyBorder="1" applyAlignment="1" applyProtection="1">
      <alignment horizontal="center" vertical="center" wrapText="1"/>
    </xf>
    <xf numFmtId="0" fontId="37" fillId="9" borderId="33" xfId="0" applyFont="1" applyFill="1" applyBorder="1" applyAlignment="1" applyProtection="1">
      <alignment horizontal="center" vertical="center" wrapText="1"/>
    </xf>
    <xf numFmtId="0" fontId="37" fillId="12" borderId="46" xfId="0" applyFont="1" applyFill="1" applyBorder="1" applyAlignment="1" applyProtection="1">
      <alignment horizontal="center" vertical="center"/>
    </xf>
    <xf numFmtId="0" fontId="37" fillId="12" borderId="16"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0" fontId="37" fillId="12" borderId="46"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6" fillId="12" borderId="15" xfId="0" applyFont="1" applyFill="1" applyBorder="1" applyAlignment="1" applyProtection="1">
      <alignment horizontal="center" vertical="center" wrapText="1"/>
      <protection locked="0"/>
    </xf>
    <xf numFmtId="0" fontId="36" fillId="12" borderId="49" xfId="0" applyFont="1" applyFill="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36" fillId="12" borderId="10" xfId="0" applyFont="1" applyFill="1" applyBorder="1" applyAlignment="1" applyProtection="1">
      <alignment horizontal="center" vertical="center" wrapText="1"/>
      <protection locked="0"/>
    </xf>
    <xf numFmtId="0" fontId="36" fillId="12" borderId="48" xfId="0" applyFont="1" applyFill="1" applyBorder="1" applyAlignment="1" applyProtection="1">
      <alignment horizontal="center" vertical="center" wrapText="1"/>
      <protection locked="0"/>
    </xf>
    <xf numFmtId="0" fontId="36" fillId="12" borderId="45" xfId="0" applyFont="1" applyFill="1" applyBorder="1" applyAlignment="1" applyProtection="1">
      <alignment horizontal="center" vertical="center" wrapText="1"/>
      <protection locked="0"/>
    </xf>
    <xf numFmtId="14" fontId="36" fillId="12" borderId="35" xfId="0" applyNumberFormat="1" applyFont="1" applyFill="1" applyBorder="1" applyAlignment="1" applyProtection="1">
      <alignment horizontal="center" vertical="center" wrapText="1"/>
      <protection locked="0"/>
    </xf>
    <xf numFmtId="14" fontId="36" fillId="12" borderId="53" xfId="0" applyNumberFormat="1" applyFont="1" applyFill="1" applyBorder="1" applyAlignment="1" applyProtection="1">
      <alignment horizontal="center" vertical="center" wrapText="1"/>
      <protection locked="0"/>
    </xf>
    <xf numFmtId="9" fontId="36" fillId="12" borderId="35" xfId="2" applyFont="1" applyFill="1" applyBorder="1" applyAlignment="1" applyProtection="1">
      <alignment horizontal="center" vertical="center" wrapText="1"/>
      <protection locked="0"/>
    </xf>
    <xf numFmtId="9" fontId="36" fillId="12" borderId="31" xfId="2" applyFont="1" applyFill="1" applyBorder="1" applyAlignment="1" applyProtection="1">
      <alignment horizontal="center" vertical="center" wrapText="1"/>
      <protection locked="0"/>
    </xf>
    <xf numFmtId="9" fontId="36" fillId="12" borderId="53" xfId="2" applyFont="1" applyFill="1" applyBorder="1" applyAlignment="1" applyProtection="1">
      <alignment horizontal="center" vertical="center" wrapText="1"/>
      <protection locked="0"/>
    </xf>
    <xf numFmtId="9" fontId="36" fillId="12" borderId="59" xfId="2" applyFont="1" applyFill="1" applyBorder="1" applyAlignment="1" applyProtection="1">
      <alignment horizontal="center" vertical="center" wrapText="1"/>
      <protection locked="0"/>
    </xf>
    <xf numFmtId="0" fontId="36" fillId="12" borderId="35" xfId="0" applyFont="1" applyFill="1" applyBorder="1" applyAlignment="1" applyProtection="1">
      <alignment horizontal="center" vertical="center" wrapText="1"/>
      <protection locked="0"/>
    </xf>
    <xf numFmtId="0" fontId="36" fillId="12" borderId="53" xfId="0" applyFont="1" applyFill="1" applyBorder="1" applyAlignment="1" applyProtection="1">
      <alignment horizontal="center" vertical="center" wrapText="1"/>
      <protection locked="0"/>
    </xf>
    <xf numFmtId="0" fontId="25" fillId="12" borderId="43" xfId="0" applyFont="1" applyFill="1" applyBorder="1" applyAlignment="1" applyProtection="1">
      <alignment horizontal="center" vertical="center" wrapText="1"/>
    </xf>
    <xf numFmtId="0" fontId="25" fillId="12" borderId="142"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xf>
    <xf numFmtId="0" fontId="37" fillId="12" borderId="49" xfId="0" applyFont="1" applyFill="1" applyBorder="1" applyAlignment="1" applyProtection="1">
      <alignment horizontal="center" vertical="center"/>
    </xf>
    <xf numFmtId="0" fontId="37" fillId="12" borderId="35" xfId="0" applyFont="1" applyFill="1" applyBorder="1" applyAlignment="1" applyProtection="1">
      <alignment horizontal="center" vertical="center"/>
    </xf>
    <xf numFmtId="0" fontId="37" fillId="12" borderId="53" xfId="0" applyFont="1" applyFill="1" applyBorder="1" applyAlignment="1" applyProtection="1">
      <alignment horizontal="center" vertical="center"/>
    </xf>
    <xf numFmtId="0" fontId="11" fillId="12" borderId="15" xfId="0" applyFont="1" applyFill="1" applyBorder="1" applyAlignment="1" applyProtection="1">
      <alignment horizontal="center" vertical="center" wrapText="1"/>
      <protection locked="0"/>
    </xf>
    <xf numFmtId="0" fontId="11" fillId="12" borderId="49"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53" xfId="0" applyFont="1" applyFill="1" applyBorder="1" applyAlignment="1" applyProtection="1">
      <alignment horizontal="center" vertical="center" wrapText="1"/>
    </xf>
    <xf numFmtId="0" fontId="25" fillId="12" borderId="38" xfId="0" applyFont="1" applyFill="1" applyBorder="1" applyAlignment="1" applyProtection="1">
      <alignment horizontal="left" vertical="center" wrapText="1"/>
    </xf>
    <xf numFmtId="0" fontId="25" fillId="12" borderId="37" xfId="0" applyFont="1" applyFill="1" applyBorder="1" applyAlignment="1" applyProtection="1">
      <alignment horizontal="left" vertical="center" wrapText="1"/>
    </xf>
    <xf numFmtId="0" fontId="25" fillId="12" borderId="27" xfId="0" applyFont="1" applyFill="1" applyBorder="1" applyAlignment="1" applyProtection="1">
      <alignment horizontal="center" vertical="center" wrapText="1"/>
    </xf>
    <xf numFmtId="0" fontId="25" fillId="12" borderId="26" xfId="0" applyFont="1" applyFill="1" applyBorder="1" applyAlignment="1" applyProtection="1">
      <alignment horizontal="center" vertical="center" wrapText="1"/>
    </xf>
    <xf numFmtId="0" fontId="25" fillId="12" borderId="143" xfId="0" applyFont="1" applyFill="1" applyBorder="1" applyAlignment="1" applyProtection="1">
      <alignment horizontal="left" vertical="center" wrapText="1"/>
    </xf>
    <xf numFmtId="0" fontId="25" fillId="12" borderId="51" xfId="0" applyFont="1" applyFill="1" applyBorder="1" applyAlignment="1" applyProtection="1">
      <alignment horizontal="left" vertical="center" wrapText="1"/>
    </xf>
    <xf numFmtId="1" fontId="25" fillId="12" borderId="35" xfId="0" applyNumberFormat="1" applyFont="1" applyFill="1" applyBorder="1" applyAlignment="1" applyProtection="1">
      <alignment horizontal="center" vertical="center" wrapText="1"/>
    </xf>
    <xf numFmtId="1" fontId="25" fillId="12" borderId="53" xfId="0" applyNumberFormat="1" applyFont="1" applyFill="1" applyBorder="1" applyAlignment="1" applyProtection="1">
      <alignment horizontal="center" vertical="center" wrapText="1"/>
    </xf>
    <xf numFmtId="0" fontId="25" fillId="12" borderId="35" xfId="0" applyFont="1" applyFill="1" applyBorder="1" applyAlignment="1" applyProtection="1">
      <alignment horizontal="center" vertical="center"/>
    </xf>
    <xf numFmtId="0" fontId="25" fillId="12" borderId="53" xfId="0" applyFont="1" applyFill="1" applyBorder="1" applyAlignment="1" applyProtection="1">
      <alignment horizontal="center" vertical="center"/>
    </xf>
    <xf numFmtId="0" fontId="25" fillId="13" borderId="78"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11" fillId="12" borderId="35" xfId="0" applyFont="1" applyFill="1" applyBorder="1" applyAlignment="1" applyProtection="1">
      <alignment horizontal="center" vertical="center" wrapText="1"/>
      <protection locked="0"/>
    </xf>
    <xf numFmtId="0" fontId="11" fillId="12" borderId="53" xfId="0" applyFont="1" applyFill="1" applyBorder="1" applyAlignment="1" applyProtection="1">
      <alignment horizontal="center" vertical="center" wrapText="1"/>
      <protection locked="0"/>
    </xf>
    <xf numFmtId="0" fontId="11" fillId="12" borderId="55" xfId="0" applyFont="1" applyFill="1" applyBorder="1" applyAlignment="1" applyProtection="1">
      <alignment horizontal="center" vertical="center" wrapText="1"/>
      <protection locked="0"/>
    </xf>
    <xf numFmtId="0" fontId="25" fillId="12" borderId="46" xfId="0"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wrapText="1"/>
    </xf>
    <xf numFmtId="1" fontId="25" fillId="12" borderId="46" xfId="0" applyNumberFormat="1" applyFont="1" applyFill="1" applyBorder="1" applyAlignment="1" applyProtection="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46" xfId="0" applyFont="1" applyFill="1" applyBorder="1" applyAlignment="1" applyProtection="1">
      <alignment horizontal="center" vertical="center"/>
    </xf>
    <xf numFmtId="0" fontId="25" fillId="12" borderId="15" xfId="0" applyFont="1" applyFill="1" applyBorder="1" applyAlignment="1" applyProtection="1">
      <alignment horizontal="center" vertical="center"/>
    </xf>
    <xf numFmtId="0" fontId="25" fillId="12" borderId="49" xfId="0" applyFont="1" applyFill="1" applyBorder="1" applyAlignment="1" applyProtection="1">
      <alignment horizontal="center" vertical="center" wrapText="1"/>
    </xf>
    <xf numFmtId="0" fontId="25" fillId="12" borderId="16" xfId="0" applyFont="1" applyFill="1" applyBorder="1" applyAlignment="1" applyProtection="1">
      <alignment horizontal="center" vertical="center" wrapText="1"/>
    </xf>
    <xf numFmtId="0" fontId="25" fillId="12" borderId="33" xfId="0" applyFont="1" applyFill="1" applyBorder="1" applyAlignment="1" applyProtection="1">
      <alignment horizontal="center" vertical="center" wrapText="1"/>
    </xf>
    <xf numFmtId="0" fontId="23" fillId="12" borderId="49"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37" fillId="12" borderId="15" xfId="0" applyFont="1" applyFill="1" applyBorder="1" applyAlignment="1" applyProtection="1">
      <alignment horizontal="center" vertical="center" wrapText="1"/>
    </xf>
    <xf numFmtId="0" fontId="37" fillId="12" borderId="49" xfId="0" applyFont="1" applyFill="1" applyBorder="1" applyAlignment="1" applyProtection="1">
      <alignment horizontal="center" vertical="center" wrapText="1"/>
    </xf>
    <xf numFmtId="0" fontId="36" fillId="12" borderId="46"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0" fontId="25" fillId="13" borderId="81" xfId="0" applyFont="1" applyFill="1" applyBorder="1" applyAlignment="1">
      <alignment horizontal="center" vertical="center" wrapText="1"/>
    </xf>
    <xf numFmtId="0" fontId="25" fillId="13" borderId="82" xfId="0" applyFont="1" applyFill="1" applyBorder="1" applyAlignment="1">
      <alignment horizontal="center" vertical="center" wrapText="1"/>
    </xf>
    <xf numFmtId="0" fontId="25" fillId="13" borderId="85" xfId="0" applyFont="1" applyFill="1" applyBorder="1" applyAlignment="1">
      <alignment horizontal="center" vertical="center" wrapText="1"/>
    </xf>
    <xf numFmtId="0" fontId="25" fillId="13" borderId="63"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72"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25" fillId="13" borderId="72" xfId="0" applyFont="1" applyFill="1" applyBorder="1" applyAlignment="1" applyProtection="1">
      <alignment horizontal="center"/>
    </xf>
    <xf numFmtId="0" fontId="25" fillId="13" borderId="95" xfId="0" applyFont="1" applyFill="1" applyBorder="1" applyAlignment="1" applyProtection="1">
      <alignment horizontal="center" vertical="center"/>
    </xf>
    <xf numFmtId="0" fontId="25" fillId="13" borderId="96" xfId="0" applyFont="1" applyFill="1" applyBorder="1" applyAlignment="1" applyProtection="1">
      <alignment horizontal="center" vertical="center"/>
    </xf>
    <xf numFmtId="9" fontId="36" fillId="12" borderId="141" xfId="0" applyNumberFormat="1" applyFont="1" applyFill="1" applyBorder="1" applyAlignment="1" applyProtection="1">
      <alignment horizontal="center" vertical="center" wrapText="1"/>
      <protection locked="0"/>
    </xf>
    <xf numFmtId="9" fontId="36" fillId="12" borderId="20" xfId="0" applyNumberFormat="1" applyFont="1" applyFill="1" applyBorder="1" applyAlignment="1" applyProtection="1">
      <alignment horizontal="center" vertical="center" wrapText="1"/>
      <protection locked="0"/>
    </xf>
    <xf numFmtId="9" fontId="36" fillId="12" borderId="48" xfId="0" applyNumberFormat="1" applyFont="1" applyFill="1" applyBorder="1" applyAlignment="1" applyProtection="1">
      <alignment horizontal="center" vertical="center" wrapText="1"/>
      <protection locked="0"/>
    </xf>
    <xf numFmtId="9" fontId="36" fillId="12" borderId="5" xfId="0" applyNumberFormat="1" applyFont="1" applyFill="1" applyBorder="1" applyAlignment="1" applyProtection="1">
      <alignment horizontal="center" vertical="center" wrapText="1"/>
      <protection locked="0"/>
    </xf>
    <xf numFmtId="0" fontId="25" fillId="13" borderId="19" xfId="0" applyFont="1" applyFill="1" applyBorder="1" applyAlignment="1" applyProtection="1">
      <alignment horizontal="center" vertical="center"/>
    </xf>
    <xf numFmtId="0" fontId="25" fillId="13" borderId="60"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95" xfId="0" applyFont="1" applyFill="1" applyBorder="1" applyAlignment="1" applyProtection="1">
      <alignment horizontal="center" vertical="center" wrapText="1"/>
    </xf>
    <xf numFmtId="0" fontId="25" fillId="13" borderId="60"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97"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73" xfId="0" applyFont="1" applyFill="1" applyBorder="1" applyAlignment="1">
      <alignment horizontal="center" vertical="center" wrapText="1"/>
    </xf>
    <xf numFmtId="0" fontId="25" fillId="13" borderId="74" xfId="0" applyFont="1" applyFill="1" applyBorder="1" applyAlignment="1">
      <alignment horizontal="center" vertical="center" wrapText="1"/>
    </xf>
    <xf numFmtId="0" fontId="25" fillId="12" borderId="18" xfId="0" applyFont="1" applyFill="1" applyBorder="1" applyAlignment="1" applyProtection="1">
      <alignment horizontal="center" vertical="center" wrapText="1"/>
    </xf>
    <xf numFmtId="0" fontId="25" fillId="12" borderId="21" xfId="0" applyFont="1" applyFill="1" applyBorder="1" applyAlignment="1" applyProtection="1">
      <alignment horizontal="center" vertical="center" wrapText="1"/>
    </xf>
    <xf numFmtId="0" fontId="25" fillId="12" borderId="22"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92"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30" fillId="12" borderId="0" xfId="0" applyFont="1" applyFill="1" applyBorder="1" applyAlignment="1" applyProtection="1">
      <alignment horizontal="left" vertical="top"/>
    </xf>
    <xf numFmtId="165" fontId="25" fillId="12" borderId="61" xfId="0" applyNumberFormat="1" applyFont="1" applyFill="1" applyBorder="1" applyAlignment="1">
      <alignment horizontal="center" vertical="center"/>
    </xf>
    <xf numFmtId="165" fontId="25" fillId="12" borderId="62"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7" xfId="0" applyFont="1" applyFill="1" applyBorder="1" applyAlignment="1">
      <alignment horizontal="center" vertical="center"/>
    </xf>
    <xf numFmtId="0" fontId="27" fillId="13" borderId="67" xfId="0" applyFont="1" applyFill="1" applyBorder="1" applyAlignment="1">
      <alignment horizontal="center" vertical="center"/>
    </xf>
    <xf numFmtId="0" fontId="27" fillId="13" borderId="68"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38" fillId="0" borderId="18" xfId="0" applyFont="1" applyBorder="1" applyAlignment="1">
      <alignment horizontal="center" vertical="center"/>
    </xf>
    <xf numFmtId="0" fontId="38" fillId="0" borderId="60" xfId="0" applyFont="1" applyBorder="1" applyAlignment="1">
      <alignment horizontal="center" vertical="center"/>
    </xf>
    <xf numFmtId="0" fontId="38" fillId="0" borderId="21" xfId="0" applyFont="1" applyBorder="1" applyAlignment="1">
      <alignment horizontal="center" vertical="center"/>
    </xf>
    <xf numFmtId="0" fontId="38" fillId="0" borderId="63" xfId="0" applyFont="1" applyBorder="1" applyAlignment="1">
      <alignment horizontal="center" vertical="center"/>
    </xf>
    <xf numFmtId="0" fontId="38" fillId="0" borderId="22" xfId="0" applyFont="1" applyBorder="1" applyAlignment="1">
      <alignment horizontal="center" vertical="center"/>
    </xf>
    <xf numFmtId="0" fontId="38" fillId="0" borderId="66" xfId="0" applyFont="1" applyBorder="1" applyAlignment="1">
      <alignment horizontal="center" vertical="center"/>
    </xf>
    <xf numFmtId="0" fontId="27" fillId="0" borderId="61" xfId="0" applyFont="1" applyBorder="1" applyAlignment="1">
      <alignment horizontal="center" vertical="center"/>
    </xf>
    <xf numFmtId="0" fontId="31" fillId="12" borderId="61" xfId="0" applyFont="1" applyFill="1" applyBorder="1" applyAlignment="1">
      <alignment horizontal="center" vertical="center"/>
    </xf>
    <xf numFmtId="0" fontId="31" fillId="12" borderId="62"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164" fontId="31" fillId="12" borderId="53" xfId="0" applyNumberFormat="1"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4" fontId="31" fillId="12" borderId="55" xfId="0" applyNumberFormat="1" applyFont="1" applyFill="1" applyBorder="1" applyAlignment="1">
      <alignment horizontal="center" vertical="center"/>
    </xf>
    <xf numFmtId="0" fontId="24" fillId="18" borderId="27" xfId="0" applyFont="1" applyFill="1" applyBorder="1" applyAlignment="1">
      <alignment horizontal="center" vertical="center" wrapText="1"/>
    </xf>
    <xf numFmtId="0" fontId="24" fillId="18" borderId="58" xfId="0" applyFont="1" applyFill="1" applyBorder="1" applyAlignment="1">
      <alignment horizontal="center" vertical="center" wrapText="1"/>
    </xf>
    <xf numFmtId="0" fontId="24" fillId="18" borderId="156" xfId="0" applyFont="1" applyFill="1" applyBorder="1" applyAlignment="1">
      <alignment horizontal="center" vertical="center" wrapText="1"/>
    </xf>
    <xf numFmtId="0" fontId="24" fillId="18" borderId="103" xfId="0" applyFont="1" applyFill="1" applyBorder="1" applyAlignment="1">
      <alignment horizontal="center" vertical="center" wrapText="1"/>
    </xf>
    <xf numFmtId="0" fontId="24" fillId="18" borderId="104" xfId="0" applyFont="1" applyFill="1" applyBorder="1" applyAlignment="1">
      <alignment horizontal="center" vertical="center" wrapText="1"/>
    </xf>
    <xf numFmtId="0" fontId="63" fillId="18" borderId="26" xfId="0" applyFont="1" applyFill="1" applyBorder="1" applyAlignment="1">
      <alignment horizontal="center" vertical="center" wrapText="1"/>
    </xf>
    <xf numFmtId="0" fontId="63" fillId="18" borderId="40" xfId="0" applyFont="1" applyFill="1" applyBorder="1" applyAlignment="1">
      <alignment horizontal="center" vertical="center" wrapText="1"/>
    </xf>
    <xf numFmtId="0" fontId="63" fillId="18" borderId="43" xfId="0" applyFont="1" applyFill="1" applyBorder="1" applyAlignment="1">
      <alignment horizontal="center" vertical="center" wrapText="1"/>
    </xf>
    <xf numFmtId="0" fontId="63" fillId="18" borderId="23" xfId="0" applyFont="1" applyFill="1" applyBorder="1" applyAlignment="1">
      <alignment horizontal="center" vertical="center" wrapText="1"/>
    </xf>
    <xf numFmtId="0" fontId="63" fillId="18" borderId="12" xfId="0" applyFont="1" applyFill="1" applyBorder="1" applyAlignment="1">
      <alignment horizontal="center" vertical="center" wrapText="1"/>
    </xf>
    <xf numFmtId="0" fontId="63" fillId="18" borderId="158" xfId="0" applyFont="1" applyFill="1" applyBorder="1" applyAlignment="1">
      <alignment horizontal="center" vertical="center" wrapText="1"/>
    </xf>
    <xf numFmtId="0" fontId="61" fillId="12" borderId="159" xfId="0" applyFont="1" applyFill="1" applyBorder="1" applyAlignment="1">
      <alignment horizontal="center" vertical="center" wrapText="1"/>
    </xf>
    <xf numFmtId="0" fontId="61" fillId="12" borderId="160" xfId="0" applyFont="1" applyFill="1" applyBorder="1" applyAlignment="1">
      <alignment horizontal="center" vertical="center" wrapText="1"/>
    </xf>
    <xf numFmtId="0" fontId="64" fillId="12" borderId="142" xfId="0" applyFont="1" applyFill="1" applyBorder="1" applyAlignment="1">
      <alignment horizontal="center" vertical="center" wrapText="1"/>
    </xf>
    <xf numFmtId="0" fontId="64" fillId="12" borderId="9" xfId="0" applyFont="1" applyFill="1" applyBorder="1" applyAlignment="1">
      <alignment horizontal="center" vertical="center" wrapText="1"/>
    </xf>
    <xf numFmtId="0" fontId="64" fillId="12" borderId="157" xfId="0" applyFont="1" applyFill="1" applyBorder="1" applyAlignment="1">
      <alignment horizontal="center" vertical="center" wrapText="1"/>
    </xf>
    <xf numFmtId="0" fontId="64" fillId="12" borderId="21" xfId="0" applyFont="1" applyFill="1" applyBorder="1" applyAlignment="1">
      <alignment horizontal="center" vertical="center" wrapText="1"/>
    </xf>
    <xf numFmtId="0" fontId="64" fillId="12" borderId="0" xfId="0" applyFont="1" applyFill="1" applyAlignment="1">
      <alignment horizontal="center" vertical="center" wrapText="1"/>
    </xf>
    <xf numFmtId="0" fontId="64" fillId="12" borderId="5" xfId="0" applyFont="1" applyFill="1" applyBorder="1" applyAlignment="1">
      <alignment horizontal="center" vertical="center" wrapText="1"/>
    </xf>
    <xf numFmtId="0" fontId="64" fillId="12" borderId="22" xfId="0" applyFont="1" applyFill="1" applyBorder="1" applyAlignment="1">
      <alignment horizontal="center" vertical="center" wrapText="1"/>
    </xf>
    <xf numFmtId="0" fontId="64" fillId="12" borderId="2" xfId="0" applyFont="1" applyFill="1" applyBorder="1" applyAlignment="1">
      <alignment horizontal="center" vertical="center" wrapText="1"/>
    </xf>
    <xf numFmtId="0" fontId="64" fillId="12" borderId="6" xfId="0" applyFont="1" applyFill="1" applyBorder="1" applyAlignment="1">
      <alignment horizontal="center" vertical="center" wrapText="1"/>
    </xf>
    <xf numFmtId="0" fontId="63" fillId="18" borderId="101" xfId="0" applyFont="1" applyFill="1" applyBorder="1" applyAlignment="1">
      <alignment horizontal="center" vertical="center" wrapText="1"/>
    </xf>
    <xf numFmtId="0" fontId="63" fillId="18" borderId="22" xfId="0" applyFont="1" applyFill="1" applyBorder="1" applyAlignment="1">
      <alignment horizontal="center" vertical="center" wrapText="1"/>
    </xf>
    <xf numFmtId="0" fontId="63" fillId="18" borderId="2" xfId="0" applyFont="1" applyFill="1" applyBorder="1" applyAlignment="1">
      <alignment horizontal="center" vertical="center" wrapText="1"/>
    </xf>
    <xf numFmtId="0" fontId="63" fillId="18" borderId="6" xfId="0" applyFont="1" applyFill="1" applyBorder="1" applyAlignment="1">
      <alignment horizontal="center" vertical="center" wrapText="1"/>
    </xf>
    <xf numFmtId="0" fontId="63" fillId="18" borderId="21" xfId="0" applyFont="1" applyFill="1" applyBorder="1" applyAlignment="1">
      <alignment horizontal="center" vertical="center" wrapText="1"/>
    </xf>
    <xf numFmtId="0" fontId="64" fillId="12" borderId="15" xfId="0" applyFont="1" applyFill="1" applyBorder="1" applyAlignment="1">
      <alignment horizontal="left" vertical="center" wrapText="1"/>
    </xf>
    <xf numFmtId="0" fontId="64" fillId="12" borderId="55" xfId="0" applyFont="1" applyFill="1" applyBorder="1" applyAlignment="1">
      <alignment horizontal="left" vertical="center" wrapText="1"/>
    </xf>
    <xf numFmtId="0" fontId="61" fillId="0" borderId="15" xfId="0" applyFont="1" applyBorder="1" applyAlignment="1">
      <alignment horizontal="center" vertical="center"/>
    </xf>
    <xf numFmtId="0" fontId="61" fillId="0" borderId="55" xfId="0" applyFont="1" applyBorder="1" applyAlignment="1">
      <alignment horizontal="center" vertical="center"/>
    </xf>
    <xf numFmtId="0" fontId="61" fillId="0" borderId="15" xfId="0" applyFont="1" applyBorder="1" applyAlignment="1">
      <alignment horizontal="left" vertical="center" wrapText="1"/>
    </xf>
    <xf numFmtId="0" fontId="61" fillId="0" borderId="55" xfId="0" applyFont="1" applyBorder="1" applyAlignment="1">
      <alignment horizontal="left" vertical="center" wrapText="1"/>
    </xf>
    <xf numFmtId="0" fontId="4" fillId="11" borderId="53"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30" fillId="12" borderId="35" xfId="0" applyFont="1" applyFill="1" applyBorder="1" applyAlignment="1" applyProtection="1">
      <alignment horizontal="left" vertical="center" wrapText="1"/>
      <protection locked="0"/>
    </xf>
    <xf numFmtId="0" fontId="30" fillId="12" borderId="15" xfId="0" applyFont="1" applyFill="1" applyBorder="1" applyAlignment="1" applyProtection="1">
      <alignment horizontal="left" vertical="center" wrapText="1"/>
      <protection locked="0"/>
    </xf>
    <xf numFmtId="0" fontId="30" fillId="12" borderId="53" xfId="0" applyFont="1" applyFill="1" applyBorder="1" applyAlignment="1" applyProtection="1">
      <alignment horizontal="left" vertical="center" wrapText="1"/>
      <protection locked="0"/>
    </xf>
    <xf numFmtId="0" fontId="30" fillId="12" borderId="55" xfId="0" applyFont="1" applyFill="1" applyBorder="1" applyAlignment="1" applyProtection="1">
      <alignment horizontal="left" vertical="center" wrapText="1"/>
      <protection locked="0"/>
    </xf>
    <xf numFmtId="0" fontId="25" fillId="13" borderId="78" xfId="0" applyFont="1" applyFill="1" applyBorder="1" applyAlignment="1" applyProtection="1">
      <alignment horizontal="center" vertical="center" textRotation="90" wrapText="1"/>
    </xf>
    <xf numFmtId="0" fontId="25" fillId="13" borderId="77" xfId="0" applyFont="1" applyFill="1" applyBorder="1" applyAlignment="1" applyProtection="1">
      <alignment horizontal="center" vertical="center" textRotation="90" wrapText="1"/>
    </xf>
    <xf numFmtId="0" fontId="25" fillId="13" borderId="77" xfId="0" applyFont="1" applyFill="1" applyBorder="1" applyAlignment="1">
      <alignment vertical="center" wrapText="1"/>
    </xf>
    <xf numFmtId="0" fontId="25" fillId="13" borderId="84" xfId="0" applyFont="1" applyFill="1" applyBorder="1" applyAlignment="1" applyProtection="1">
      <alignment horizontal="center" vertical="center" textRotation="90" wrapText="1"/>
    </xf>
    <xf numFmtId="0" fontId="25" fillId="13" borderId="78" xfId="0" applyFont="1" applyFill="1" applyBorder="1" applyAlignment="1" applyProtection="1">
      <alignment horizontal="center" vertical="center" wrapText="1"/>
    </xf>
  </cellXfs>
  <cellStyles count="3">
    <cellStyle name="Normal" xfId="0" builtinId="0"/>
    <cellStyle name="Normal 2" xfId="1"/>
    <cellStyle name="Porcentaje" xfId="2" builtinId="5"/>
  </cellStyles>
  <dxfs count="191">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3</xdr:row>
      <xdr:rowOff>104610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v>0</v>
          </cell>
        </row>
        <row r="42">
          <cell r="B42">
            <v>6</v>
          </cell>
          <cell r="C42" t="str">
            <v>Riesgo Bajo (Z-4)</v>
          </cell>
          <cell r="D42">
            <v>0</v>
          </cell>
        </row>
        <row r="43">
          <cell r="B43">
            <v>7</v>
          </cell>
          <cell r="C43" t="str">
            <v>Riesgo Moderado (Z-8)</v>
          </cell>
          <cell r="D43">
            <v>0</v>
          </cell>
        </row>
        <row r="44">
          <cell r="B44">
            <v>11</v>
          </cell>
          <cell r="C44" t="str">
            <v>Riesgo Alto (Z-15)</v>
          </cell>
          <cell r="D44">
            <v>0</v>
          </cell>
        </row>
        <row r="45">
          <cell r="B45">
            <v>12</v>
          </cell>
          <cell r="C45" t="str">
            <v>Riesgo Bajo (Z-5)</v>
          </cell>
          <cell r="D45">
            <v>0</v>
          </cell>
        </row>
        <row r="46">
          <cell r="B46">
            <v>13</v>
          </cell>
          <cell r="C46" t="str">
            <v>Riesgo Alto (Z17)</v>
          </cell>
          <cell r="D46">
            <v>0</v>
          </cell>
        </row>
        <row r="47">
          <cell r="B47">
            <v>14</v>
          </cell>
          <cell r="C47" t="str">
            <v>Riesgo Moderado (Z-9)</v>
          </cell>
          <cell r="D47">
            <v>0</v>
          </cell>
        </row>
        <row r="48">
          <cell r="B48">
            <v>18</v>
          </cell>
          <cell r="C48" t="str">
            <v>Riesgo Moderado (Z-7)</v>
          </cell>
          <cell r="D48">
            <v>0</v>
          </cell>
        </row>
        <row r="49">
          <cell r="B49">
            <v>21</v>
          </cell>
          <cell r="C49" t="str">
            <v>Riesgo Alto (Z-13)</v>
          </cell>
          <cell r="D49">
            <v>0</v>
          </cell>
        </row>
        <row r="50">
          <cell r="B50">
            <v>22</v>
          </cell>
          <cell r="C50" t="str">
            <v>Riesgo Alto (Z-16)</v>
          </cell>
          <cell r="D50">
            <v>0</v>
          </cell>
        </row>
        <row r="51">
          <cell r="B51">
            <v>24</v>
          </cell>
          <cell r="C51" t="str">
            <v>Riesgo Alto (Z-11)</v>
          </cell>
          <cell r="D51">
            <v>0</v>
          </cell>
        </row>
        <row r="52">
          <cell r="B52">
            <v>26</v>
          </cell>
          <cell r="C52" t="str">
            <v>Riesgo Extremo (Z-22)</v>
          </cell>
          <cell r="D52">
            <v>0</v>
          </cell>
        </row>
        <row r="53">
          <cell r="B53">
            <v>28</v>
          </cell>
          <cell r="C53" t="str">
            <v>Riesgo Alto (Z-14)</v>
          </cell>
          <cell r="D53">
            <v>0</v>
          </cell>
        </row>
        <row r="54">
          <cell r="B54">
            <v>30</v>
          </cell>
          <cell r="C54" t="str">
            <v>Riesgo Alto (Z-12)</v>
          </cell>
          <cell r="D54">
            <v>0</v>
          </cell>
        </row>
        <row r="55">
          <cell r="B55">
            <v>33</v>
          </cell>
          <cell r="C55" t="str">
            <v>Riesgo Extremo (Z-19)</v>
          </cell>
          <cell r="D55">
            <v>0</v>
          </cell>
        </row>
        <row r="56">
          <cell r="B56">
            <v>35</v>
          </cell>
          <cell r="C56" t="str">
            <v>Riesgo Extremo (Z-18)</v>
          </cell>
          <cell r="D56">
            <v>0</v>
          </cell>
        </row>
        <row r="57">
          <cell r="B57">
            <v>39</v>
          </cell>
          <cell r="C57" t="str">
            <v>Riesgo Extremo (Z-23)</v>
          </cell>
          <cell r="D57">
            <v>0</v>
          </cell>
        </row>
        <row r="58">
          <cell r="B58">
            <v>44</v>
          </cell>
          <cell r="C58" t="str">
            <v>Riesgo Extremo (Z-20)</v>
          </cell>
          <cell r="D58">
            <v>0</v>
          </cell>
        </row>
        <row r="59">
          <cell r="B59">
            <v>52</v>
          </cell>
          <cell r="C59" t="str">
            <v>Riesgo Extremo (Z-24)</v>
          </cell>
          <cell r="D59">
            <v>0</v>
          </cell>
        </row>
        <row r="60">
          <cell r="B60">
            <v>55</v>
          </cell>
          <cell r="C60" t="str">
            <v>Riesgo Extremo (Z-21)</v>
          </cell>
          <cell r="D60">
            <v>0</v>
          </cell>
        </row>
        <row r="61">
          <cell r="B61">
            <v>65</v>
          </cell>
          <cell r="C61" t="str">
            <v>Riesgo Extremo (Z-25)</v>
          </cell>
          <cell r="D61">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0"/>
  <sheetViews>
    <sheetView topLeftCell="A7" workbookViewId="0">
      <selection activeCell="C9" sqref="C9"/>
    </sheetView>
  </sheetViews>
  <sheetFormatPr baseColWidth="10" defaultColWidth="9.85546875" defaultRowHeight="12.75" x14ac:dyDescent="0.2"/>
  <cols>
    <col min="1" max="1" width="4.7109375" style="328" customWidth="1"/>
    <col min="2" max="2" width="10.85546875" style="328" bestFit="1" customWidth="1"/>
    <col min="3" max="3" width="25" style="328" bestFit="1" customWidth="1"/>
    <col min="4" max="4" width="32.5703125" style="328" bestFit="1" customWidth="1"/>
    <col min="5" max="5" width="39.5703125" style="328" customWidth="1"/>
    <col min="6" max="6" width="29.42578125" style="328" bestFit="1" customWidth="1"/>
    <col min="7" max="7" width="17.42578125" style="328" customWidth="1"/>
    <col min="8" max="8" width="68.42578125" style="328" customWidth="1"/>
    <col min="9" max="16384" width="9.85546875" style="328"/>
  </cols>
  <sheetData>
    <row r="1" spans="2:8" ht="13.5" thickBot="1" x14ac:dyDescent="0.25"/>
    <row r="2" spans="2:8" ht="13.5" thickBot="1" x14ac:dyDescent="0.25">
      <c r="B2" s="473" t="s">
        <v>337</v>
      </c>
      <c r="C2" s="474"/>
      <c r="D2" s="474"/>
      <c r="E2" s="474"/>
      <c r="F2" s="475"/>
    </row>
    <row r="3" spans="2:8" ht="13.5" thickBot="1" x14ac:dyDescent="0.25"/>
    <row r="4" spans="2:8" x14ac:dyDescent="0.2">
      <c r="B4" s="476" t="s">
        <v>308</v>
      </c>
      <c r="C4" s="479" t="s">
        <v>338</v>
      </c>
      <c r="D4" s="480"/>
      <c r="E4" s="480"/>
      <c r="F4" s="481"/>
    </row>
    <row r="5" spans="2:8" x14ac:dyDescent="0.2">
      <c r="B5" s="477"/>
      <c r="C5" s="482"/>
      <c r="D5" s="483"/>
      <c r="E5" s="483"/>
      <c r="F5" s="484"/>
    </row>
    <row r="6" spans="2:8" ht="32.25" customHeight="1" thickBot="1" x14ac:dyDescent="0.25">
      <c r="B6" s="478"/>
      <c r="C6" s="485"/>
      <c r="D6" s="486"/>
      <c r="E6" s="486"/>
      <c r="F6" s="487"/>
    </row>
    <row r="7" spans="2:8" ht="13.5" thickBot="1" x14ac:dyDescent="0.25"/>
    <row r="8" spans="2:8" ht="51" customHeight="1" thickBot="1" x14ac:dyDescent="0.25">
      <c r="B8" s="338" t="s">
        <v>309</v>
      </c>
      <c r="C8" s="339" t="s">
        <v>310</v>
      </c>
      <c r="D8" s="339" t="s">
        <v>339</v>
      </c>
      <c r="E8" s="339" t="s">
        <v>311</v>
      </c>
      <c r="F8" s="340" t="s">
        <v>312</v>
      </c>
      <c r="G8" s="341" t="s">
        <v>340</v>
      </c>
      <c r="H8" s="341" t="s">
        <v>341</v>
      </c>
    </row>
    <row r="9" spans="2:8" ht="65.25" customHeight="1" x14ac:dyDescent="0.2">
      <c r="B9" s="494" t="s">
        <v>313</v>
      </c>
      <c r="C9" s="342" t="s">
        <v>342</v>
      </c>
      <c r="D9" s="342" t="s">
        <v>343</v>
      </c>
      <c r="E9" s="496"/>
      <c r="F9" s="460" t="s">
        <v>344</v>
      </c>
      <c r="G9" s="105" t="s">
        <v>345</v>
      </c>
      <c r="H9" s="329"/>
    </row>
    <row r="10" spans="2:8" ht="63.75" x14ac:dyDescent="0.2">
      <c r="B10" s="495"/>
      <c r="C10" s="342" t="s">
        <v>346</v>
      </c>
      <c r="D10" s="342" t="s">
        <v>347</v>
      </c>
      <c r="E10" s="497"/>
      <c r="F10" s="343"/>
      <c r="G10" s="105"/>
      <c r="H10" s="329"/>
    </row>
    <row r="11" spans="2:8" ht="140.25" x14ac:dyDescent="0.2">
      <c r="B11" s="495"/>
      <c r="C11" s="342" t="s">
        <v>348</v>
      </c>
      <c r="D11" s="342" t="s">
        <v>343</v>
      </c>
      <c r="E11" s="497"/>
      <c r="F11" s="343"/>
      <c r="G11" s="105" t="s">
        <v>349</v>
      </c>
      <c r="H11" s="330" t="s">
        <v>399</v>
      </c>
    </row>
    <row r="12" spans="2:8" ht="25.5" x14ac:dyDescent="0.2">
      <c r="B12" s="495"/>
      <c r="C12" s="342"/>
      <c r="D12" s="342"/>
      <c r="E12" s="497"/>
      <c r="F12" s="344" t="s">
        <v>350</v>
      </c>
      <c r="G12" s="105"/>
      <c r="H12" s="329"/>
    </row>
    <row r="13" spans="2:8" ht="25.5" x14ac:dyDescent="0.2">
      <c r="B13" s="495"/>
      <c r="C13" s="342" t="s">
        <v>351</v>
      </c>
      <c r="D13" s="342" t="s">
        <v>352</v>
      </c>
      <c r="E13" s="497"/>
      <c r="F13" s="343"/>
      <c r="G13" s="105"/>
      <c r="H13" s="329"/>
    </row>
    <row r="14" spans="2:8" ht="22.5" customHeight="1" x14ac:dyDescent="0.2">
      <c r="B14" s="495"/>
      <c r="C14" s="342" t="s">
        <v>353</v>
      </c>
      <c r="D14" s="342" t="s">
        <v>354</v>
      </c>
      <c r="E14" s="497"/>
      <c r="F14" s="331"/>
      <c r="G14" s="105"/>
      <c r="H14" s="329"/>
    </row>
    <row r="15" spans="2:8" ht="77.25" thickBot="1" x14ac:dyDescent="0.25">
      <c r="B15" s="495"/>
      <c r="C15" s="342" t="s">
        <v>355</v>
      </c>
      <c r="D15" s="342" t="s">
        <v>343</v>
      </c>
      <c r="E15" s="497"/>
      <c r="F15" s="331"/>
      <c r="G15" s="105" t="s">
        <v>356</v>
      </c>
      <c r="H15" s="330" t="s">
        <v>400</v>
      </c>
    </row>
    <row r="16" spans="2:8" ht="247.5" customHeight="1" x14ac:dyDescent="0.2">
      <c r="B16" s="498" t="s">
        <v>314</v>
      </c>
      <c r="C16" s="332" t="s">
        <v>357</v>
      </c>
      <c r="D16" s="342" t="s">
        <v>358</v>
      </c>
      <c r="E16" s="459"/>
      <c r="F16" s="460" t="s">
        <v>344</v>
      </c>
      <c r="G16" s="105" t="s">
        <v>345</v>
      </c>
      <c r="H16" s="383" t="s">
        <v>401</v>
      </c>
    </row>
    <row r="17" spans="2:8" ht="51" x14ac:dyDescent="0.2">
      <c r="B17" s="499"/>
      <c r="C17" s="332" t="s">
        <v>359</v>
      </c>
      <c r="D17" s="342" t="s">
        <v>360</v>
      </c>
      <c r="E17" s="461" t="s">
        <v>361</v>
      </c>
      <c r="F17" s="460" t="s">
        <v>362</v>
      </c>
      <c r="G17" s="329"/>
      <c r="H17" s="329"/>
    </row>
    <row r="18" spans="2:8" ht="63.75" x14ac:dyDescent="0.2">
      <c r="B18" s="499"/>
      <c r="C18" s="332" t="s">
        <v>363</v>
      </c>
      <c r="D18" s="342" t="s">
        <v>364</v>
      </c>
      <c r="E18" s="461" t="s">
        <v>365</v>
      </c>
      <c r="F18" s="460" t="s">
        <v>366</v>
      </c>
      <c r="G18" s="329"/>
      <c r="H18" s="329"/>
    </row>
    <row r="19" spans="2:8" ht="38.25" x14ac:dyDescent="0.2">
      <c r="B19" s="499"/>
      <c r="C19" s="332" t="s">
        <v>367</v>
      </c>
      <c r="D19" s="342" t="s">
        <v>368</v>
      </c>
      <c r="E19" s="461" t="s">
        <v>369</v>
      </c>
      <c r="F19" s="460" t="s">
        <v>370</v>
      </c>
      <c r="G19" s="329"/>
      <c r="H19" s="329"/>
    </row>
    <row r="20" spans="2:8" ht="38.25" x14ac:dyDescent="0.2">
      <c r="B20" s="499"/>
      <c r="C20" s="332" t="s">
        <v>371</v>
      </c>
      <c r="D20" s="342" t="s">
        <v>372</v>
      </c>
      <c r="E20" s="461" t="s">
        <v>373</v>
      </c>
      <c r="F20" s="460" t="s">
        <v>374</v>
      </c>
      <c r="G20" s="329"/>
      <c r="H20" s="329"/>
    </row>
    <row r="21" spans="2:8" ht="38.25" x14ac:dyDescent="0.2">
      <c r="B21" s="499"/>
      <c r="C21" s="332" t="s">
        <v>375</v>
      </c>
      <c r="D21" s="342" t="s">
        <v>376</v>
      </c>
      <c r="E21" s="462"/>
      <c r="F21" s="461"/>
      <c r="G21" s="333"/>
      <c r="H21" s="333"/>
    </row>
    <row r="22" spans="2:8" ht="38.25" x14ac:dyDescent="0.2">
      <c r="B22" s="499"/>
      <c r="C22" s="331" t="s">
        <v>377</v>
      </c>
      <c r="D22" s="342" t="s">
        <v>378</v>
      </c>
      <c r="E22" s="461" t="s">
        <v>379</v>
      </c>
      <c r="F22" s="462"/>
      <c r="G22" s="333"/>
      <c r="H22" s="333"/>
    </row>
    <row r="23" spans="2:8" ht="38.25" x14ac:dyDescent="0.2">
      <c r="B23" s="499"/>
      <c r="C23" s="332" t="s">
        <v>380</v>
      </c>
      <c r="D23" s="342" t="s">
        <v>381</v>
      </c>
      <c r="E23" s="462"/>
      <c r="F23" s="462"/>
      <c r="G23" s="333"/>
      <c r="H23" s="333"/>
    </row>
    <row r="24" spans="2:8" ht="25.5" x14ac:dyDescent="0.2">
      <c r="B24" s="499"/>
      <c r="C24" s="332" t="s">
        <v>382</v>
      </c>
      <c r="D24" s="342" t="s">
        <v>383</v>
      </c>
      <c r="E24" s="462"/>
      <c r="F24" s="462"/>
      <c r="G24" s="333"/>
      <c r="H24" s="333"/>
    </row>
    <row r="25" spans="2:8" ht="13.5" thickBot="1" x14ac:dyDescent="0.25">
      <c r="B25" s="500"/>
      <c r="D25" s="346"/>
      <c r="E25" s="462"/>
      <c r="F25" s="462"/>
      <c r="G25" s="333"/>
      <c r="H25" s="333"/>
    </row>
    <row r="26" spans="2:8" x14ac:dyDescent="0.2">
      <c r="B26" s="491" t="s">
        <v>315</v>
      </c>
      <c r="C26" s="347"/>
      <c r="D26" s="342"/>
      <c r="E26" s="488" t="s">
        <v>384</v>
      </c>
      <c r="F26" s="488"/>
      <c r="G26" s="333"/>
      <c r="H26" s="333"/>
    </row>
    <row r="27" spans="2:8" ht="38.25" x14ac:dyDescent="0.2">
      <c r="B27" s="492"/>
      <c r="C27" s="334" t="s">
        <v>385</v>
      </c>
      <c r="D27" s="342" t="s">
        <v>386</v>
      </c>
      <c r="E27" s="489"/>
      <c r="F27" s="489"/>
      <c r="G27" s="333"/>
      <c r="H27" s="333"/>
    </row>
    <row r="28" spans="2:8" ht="51" x14ac:dyDescent="0.2">
      <c r="B28" s="492"/>
      <c r="C28" s="334" t="s">
        <v>387</v>
      </c>
      <c r="D28" s="342" t="s">
        <v>388</v>
      </c>
      <c r="E28" s="489"/>
      <c r="F28" s="489"/>
      <c r="G28" s="333"/>
      <c r="H28" s="333"/>
    </row>
    <row r="29" spans="2:8" ht="51" x14ac:dyDescent="0.2">
      <c r="B29" s="492"/>
      <c r="C29" s="334" t="s">
        <v>389</v>
      </c>
      <c r="D29" s="342" t="s">
        <v>390</v>
      </c>
      <c r="E29" s="489"/>
      <c r="F29" s="489"/>
      <c r="G29" s="333"/>
      <c r="H29" s="333"/>
    </row>
    <row r="30" spans="2:8" ht="76.5" x14ac:dyDescent="0.2">
      <c r="B30" s="492"/>
      <c r="C30" s="334" t="s">
        <v>391</v>
      </c>
      <c r="D30" s="342" t="s">
        <v>392</v>
      </c>
      <c r="E30" s="489"/>
      <c r="F30" s="489"/>
    </row>
    <row r="31" spans="2:8" x14ac:dyDescent="0.2">
      <c r="B31" s="492"/>
      <c r="C31" s="335"/>
      <c r="D31" s="342"/>
      <c r="E31" s="489"/>
      <c r="F31" s="489"/>
    </row>
    <row r="32" spans="2:8" x14ac:dyDescent="0.2">
      <c r="B32" s="492"/>
      <c r="C32" s="348"/>
      <c r="D32" s="342"/>
      <c r="E32" s="489"/>
      <c r="F32" s="489"/>
    </row>
    <row r="33" spans="2:6" x14ac:dyDescent="0.2">
      <c r="B33" s="492"/>
      <c r="C33" s="348"/>
      <c r="D33" s="342"/>
      <c r="E33" s="489"/>
      <c r="F33" s="489"/>
    </row>
    <row r="34" spans="2:6" ht="13.5" thickBot="1" x14ac:dyDescent="0.25">
      <c r="B34" s="493"/>
      <c r="C34" s="349"/>
      <c r="D34" s="350"/>
      <c r="E34" s="490"/>
      <c r="F34" s="490"/>
    </row>
    <row r="35" spans="2:6" ht="38.25" x14ac:dyDescent="0.2">
      <c r="B35" s="491" t="s">
        <v>316</v>
      </c>
      <c r="C35" s="336" t="s">
        <v>393</v>
      </c>
      <c r="D35" s="342" t="s">
        <v>394</v>
      </c>
      <c r="E35" s="488"/>
      <c r="F35" s="488"/>
    </row>
    <row r="36" spans="2:6" ht="38.25" x14ac:dyDescent="0.2">
      <c r="B36" s="492"/>
      <c r="C36" s="334" t="s">
        <v>395</v>
      </c>
      <c r="D36" s="342" t="s">
        <v>396</v>
      </c>
      <c r="E36" s="489"/>
      <c r="F36" s="489"/>
    </row>
    <row r="37" spans="2:6" ht="63.75" x14ac:dyDescent="0.2">
      <c r="B37" s="492"/>
      <c r="C37" s="334" t="s">
        <v>397</v>
      </c>
      <c r="D37" s="342" t="s">
        <v>398</v>
      </c>
      <c r="E37" s="489"/>
      <c r="F37" s="489"/>
    </row>
    <row r="38" spans="2:6" x14ac:dyDescent="0.2">
      <c r="B38" s="492"/>
      <c r="C38" s="334"/>
      <c r="D38" s="345"/>
      <c r="E38" s="489"/>
      <c r="F38" s="489"/>
    </row>
    <row r="39" spans="2:6" x14ac:dyDescent="0.2">
      <c r="B39" s="492"/>
      <c r="C39" s="334"/>
      <c r="D39" s="345"/>
      <c r="E39" s="489"/>
      <c r="F39" s="489"/>
    </row>
    <row r="40" spans="2:6" ht="13.5" thickBot="1" x14ac:dyDescent="0.25">
      <c r="B40" s="493"/>
      <c r="C40" s="337"/>
      <c r="D40" s="350"/>
      <c r="E40" s="490"/>
      <c r="F40" s="490"/>
    </row>
  </sheetData>
  <mergeCells count="12">
    <mergeCell ref="B2:F2"/>
    <mergeCell ref="B4:B6"/>
    <mergeCell ref="C4:F6"/>
    <mergeCell ref="F26:F34"/>
    <mergeCell ref="B35:B40"/>
    <mergeCell ref="E35:E40"/>
    <mergeCell ref="F35:F40"/>
    <mergeCell ref="B9:B15"/>
    <mergeCell ref="E9:E15"/>
    <mergeCell ref="B16:B25"/>
    <mergeCell ref="B26:B34"/>
    <mergeCell ref="E26:E34"/>
  </mergeCells>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25"/>
  <sheetViews>
    <sheetView topLeftCell="D11" workbookViewId="0">
      <selection activeCell="G12" sqref="G12"/>
    </sheetView>
  </sheetViews>
  <sheetFormatPr baseColWidth="10" defaultRowHeight="12.75" x14ac:dyDescent="0.2"/>
  <cols>
    <col min="1" max="1" width="13.7109375" style="354" customWidth="1"/>
    <col min="2" max="2" width="25.140625" style="354" customWidth="1"/>
    <col min="3" max="3" width="32.7109375" style="354" customWidth="1"/>
    <col min="4" max="6" width="15.85546875" style="354" customWidth="1"/>
    <col min="7" max="7" width="73.5703125" style="354" customWidth="1"/>
    <col min="8" max="8" width="15.85546875" style="354" customWidth="1"/>
    <col min="9" max="9" width="31.140625" style="354" customWidth="1"/>
    <col min="10" max="12" width="15.85546875" style="354" customWidth="1"/>
    <col min="13" max="13" width="31.7109375" style="354" customWidth="1"/>
    <col min="14" max="14" width="13.85546875" style="353" bestFit="1" customWidth="1"/>
    <col min="15" max="30" width="11.42578125" style="353"/>
    <col min="31" max="31" width="16.28515625" style="353" customWidth="1"/>
    <col min="32" max="40" width="11.42578125" style="353"/>
    <col min="41" max="41" width="20.42578125" style="353" customWidth="1"/>
    <col min="42" max="42" width="11.42578125" style="353"/>
    <col min="43" max="43" width="15.5703125" style="353" customWidth="1"/>
    <col min="44" max="83" width="11.42578125" style="353"/>
    <col min="84" max="256" width="11.42578125" style="354"/>
    <col min="257" max="257" width="13.7109375" style="354" customWidth="1"/>
    <col min="258" max="258" width="25.140625" style="354" customWidth="1"/>
    <col min="259" max="259" width="32.7109375" style="354" customWidth="1"/>
    <col min="260" max="260" width="17.5703125" style="354" customWidth="1"/>
    <col min="261" max="261" width="14.85546875" style="354" customWidth="1"/>
    <col min="262" max="262" width="24.5703125" style="354" customWidth="1"/>
    <col min="263" max="263" width="73.5703125" style="354" customWidth="1"/>
    <col min="264" max="264" width="35.140625" style="354" customWidth="1"/>
    <col min="265" max="265" width="10.5703125" style="354" customWidth="1"/>
    <col min="266" max="266" width="11.140625" style="354" customWidth="1"/>
    <col min="267" max="267" width="40.7109375" style="354" customWidth="1"/>
    <col min="268" max="268" width="38.140625" style="354" customWidth="1"/>
    <col min="269" max="269" width="31.7109375" style="354" customWidth="1"/>
    <col min="270" max="270" width="13.85546875" style="354" bestFit="1" customWidth="1"/>
    <col min="271" max="512" width="11.42578125" style="354"/>
    <col min="513" max="513" width="13.7109375" style="354" customWidth="1"/>
    <col min="514" max="514" width="25.140625" style="354" customWidth="1"/>
    <col min="515" max="515" width="32.7109375" style="354" customWidth="1"/>
    <col min="516" max="516" width="17.5703125" style="354" customWidth="1"/>
    <col min="517" max="517" width="14.85546875" style="354" customWidth="1"/>
    <col min="518" max="518" width="24.5703125" style="354" customWidth="1"/>
    <col min="519" max="519" width="73.5703125" style="354" customWidth="1"/>
    <col min="520" max="520" width="35.140625" style="354" customWidth="1"/>
    <col min="521" max="521" width="10.5703125" style="354" customWidth="1"/>
    <col min="522" max="522" width="11.140625" style="354" customWidth="1"/>
    <col min="523" max="523" width="40.7109375" style="354" customWidth="1"/>
    <col min="524" max="524" width="38.140625" style="354" customWidth="1"/>
    <col min="525" max="525" width="31.7109375" style="354" customWidth="1"/>
    <col min="526" max="526" width="13.85546875" style="354" bestFit="1" customWidth="1"/>
    <col min="527" max="768" width="11.42578125" style="354"/>
    <col min="769" max="769" width="13.7109375" style="354" customWidth="1"/>
    <col min="770" max="770" width="25.140625" style="354" customWidth="1"/>
    <col min="771" max="771" width="32.7109375" style="354" customWidth="1"/>
    <col min="772" max="772" width="17.5703125" style="354" customWidth="1"/>
    <col min="773" max="773" width="14.85546875" style="354" customWidth="1"/>
    <col min="774" max="774" width="24.5703125" style="354" customWidth="1"/>
    <col min="775" max="775" width="73.5703125" style="354" customWidth="1"/>
    <col min="776" max="776" width="35.140625" style="354" customWidth="1"/>
    <col min="777" max="777" width="10.5703125" style="354" customWidth="1"/>
    <col min="778" max="778" width="11.140625" style="354" customWidth="1"/>
    <col min="779" max="779" width="40.7109375" style="354" customWidth="1"/>
    <col min="780" max="780" width="38.140625" style="354" customWidth="1"/>
    <col min="781" max="781" width="31.7109375" style="354" customWidth="1"/>
    <col min="782" max="782" width="13.85546875" style="354" bestFit="1" customWidth="1"/>
    <col min="783" max="1024" width="11.42578125" style="354"/>
    <col min="1025" max="1025" width="13.7109375" style="354" customWidth="1"/>
    <col min="1026" max="1026" width="25.140625" style="354" customWidth="1"/>
    <col min="1027" max="1027" width="32.7109375" style="354" customWidth="1"/>
    <col min="1028" max="1028" width="17.5703125" style="354" customWidth="1"/>
    <col min="1029" max="1029" width="14.85546875" style="354" customWidth="1"/>
    <col min="1030" max="1030" width="24.5703125" style="354" customWidth="1"/>
    <col min="1031" max="1031" width="73.5703125" style="354" customWidth="1"/>
    <col min="1032" max="1032" width="35.140625" style="354" customWidth="1"/>
    <col min="1033" max="1033" width="10.5703125" style="354" customWidth="1"/>
    <col min="1034" max="1034" width="11.140625" style="354" customWidth="1"/>
    <col min="1035" max="1035" width="40.7109375" style="354" customWidth="1"/>
    <col min="1036" max="1036" width="38.140625" style="354" customWidth="1"/>
    <col min="1037" max="1037" width="31.7109375" style="354" customWidth="1"/>
    <col min="1038" max="1038" width="13.85546875" style="354" bestFit="1" customWidth="1"/>
    <col min="1039" max="1280" width="11.42578125" style="354"/>
    <col min="1281" max="1281" width="13.7109375" style="354" customWidth="1"/>
    <col min="1282" max="1282" width="25.140625" style="354" customWidth="1"/>
    <col min="1283" max="1283" width="32.7109375" style="354" customWidth="1"/>
    <col min="1284" max="1284" width="17.5703125" style="354" customWidth="1"/>
    <col min="1285" max="1285" width="14.85546875" style="354" customWidth="1"/>
    <col min="1286" max="1286" width="24.5703125" style="354" customWidth="1"/>
    <col min="1287" max="1287" width="73.5703125" style="354" customWidth="1"/>
    <col min="1288" max="1288" width="35.140625" style="354" customWidth="1"/>
    <col min="1289" max="1289" width="10.5703125" style="354" customWidth="1"/>
    <col min="1290" max="1290" width="11.140625" style="354" customWidth="1"/>
    <col min="1291" max="1291" width="40.7109375" style="354" customWidth="1"/>
    <col min="1292" max="1292" width="38.140625" style="354" customWidth="1"/>
    <col min="1293" max="1293" width="31.7109375" style="354" customWidth="1"/>
    <col min="1294" max="1294" width="13.85546875" style="354" bestFit="1" customWidth="1"/>
    <col min="1295" max="1536" width="11.42578125" style="354"/>
    <col min="1537" max="1537" width="13.7109375" style="354" customWidth="1"/>
    <col min="1538" max="1538" width="25.140625" style="354" customWidth="1"/>
    <col min="1539" max="1539" width="32.7109375" style="354" customWidth="1"/>
    <col min="1540" max="1540" width="17.5703125" style="354" customWidth="1"/>
    <col min="1541" max="1541" width="14.85546875" style="354" customWidth="1"/>
    <col min="1542" max="1542" width="24.5703125" style="354" customWidth="1"/>
    <col min="1543" max="1543" width="73.5703125" style="354" customWidth="1"/>
    <col min="1544" max="1544" width="35.140625" style="354" customWidth="1"/>
    <col min="1545" max="1545" width="10.5703125" style="354" customWidth="1"/>
    <col min="1546" max="1546" width="11.140625" style="354" customWidth="1"/>
    <col min="1547" max="1547" width="40.7109375" style="354" customWidth="1"/>
    <col min="1548" max="1548" width="38.140625" style="354" customWidth="1"/>
    <col min="1549" max="1549" width="31.7109375" style="354" customWidth="1"/>
    <col min="1550" max="1550" width="13.85546875" style="354" bestFit="1" customWidth="1"/>
    <col min="1551" max="1792" width="11.42578125" style="354"/>
    <col min="1793" max="1793" width="13.7109375" style="354" customWidth="1"/>
    <col min="1794" max="1794" width="25.140625" style="354" customWidth="1"/>
    <col min="1795" max="1795" width="32.7109375" style="354" customWidth="1"/>
    <col min="1796" max="1796" width="17.5703125" style="354" customWidth="1"/>
    <col min="1797" max="1797" width="14.85546875" style="354" customWidth="1"/>
    <col min="1798" max="1798" width="24.5703125" style="354" customWidth="1"/>
    <col min="1799" max="1799" width="73.5703125" style="354" customWidth="1"/>
    <col min="1800" max="1800" width="35.140625" style="354" customWidth="1"/>
    <col min="1801" max="1801" width="10.5703125" style="354" customWidth="1"/>
    <col min="1802" max="1802" width="11.140625" style="354" customWidth="1"/>
    <col min="1803" max="1803" width="40.7109375" style="354" customWidth="1"/>
    <col min="1804" max="1804" width="38.140625" style="354" customWidth="1"/>
    <col min="1805" max="1805" width="31.7109375" style="354" customWidth="1"/>
    <col min="1806" max="1806" width="13.85546875" style="354" bestFit="1" customWidth="1"/>
    <col min="1807" max="2048" width="11.42578125" style="354"/>
    <col min="2049" max="2049" width="13.7109375" style="354" customWidth="1"/>
    <col min="2050" max="2050" width="25.140625" style="354" customWidth="1"/>
    <col min="2051" max="2051" width="32.7109375" style="354" customWidth="1"/>
    <col min="2052" max="2052" width="17.5703125" style="354" customWidth="1"/>
    <col min="2053" max="2053" width="14.85546875" style="354" customWidth="1"/>
    <col min="2054" max="2054" width="24.5703125" style="354" customWidth="1"/>
    <col min="2055" max="2055" width="73.5703125" style="354" customWidth="1"/>
    <col min="2056" max="2056" width="35.140625" style="354" customWidth="1"/>
    <col min="2057" max="2057" width="10.5703125" style="354" customWidth="1"/>
    <col min="2058" max="2058" width="11.140625" style="354" customWidth="1"/>
    <col min="2059" max="2059" width="40.7109375" style="354" customWidth="1"/>
    <col min="2060" max="2060" width="38.140625" style="354" customWidth="1"/>
    <col min="2061" max="2061" width="31.7109375" style="354" customWidth="1"/>
    <col min="2062" max="2062" width="13.85546875" style="354" bestFit="1" customWidth="1"/>
    <col min="2063" max="2304" width="11.42578125" style="354"/>
    <col min="2305" max="2305" width="13.7109375" style="354" customWidth="1"/>
    <col min="2306" max="2306" width="25.140625" style="354" customWidth="1"/>
    <col min="2307" max="2307" width="32.7109375" style="354" customWidth="1"/>
    <col min="2308" max="2308" width="17.5703125" style="354" customWidth="1"/>
    <col min="2309" max="2309" width="14.85546875" style="354" customWidth="1"/>
    <col min="2310" max="2310" width="24.5703125" style="354" customWidth="1"/>
    <col min="2311" max="2311" width="73.5703125" style="354" customWidth="1"/>
    <col min="2312" max="2312" width="35.140625" style="354" customWidth="1"/>
    <col min="2313" max="2313" width="10.5703125" style="354" customWidth="1"/>
    <col min="2314" max="2314" width="11.140625" style="354" customWidth="1"/>
    <col min="2315" max="2315" width="40.7109375" style="354" customWidth="1"/>
    <col min="2316" max="2316" width="38.140625" style="354" customWidth="1"/>
    <col min="2317" max="2317" width="31.7109375" style="354" customWidth="1"/>
    <col min="2318" max="2318" width="13.85546875" style="354" bestFit="1" customWidth="1"/>
    <col min="2319" max="2560" width="11.42578125" style="354"/>
    <col min="2561" max="2561" width="13.7109375" style="354" customWidth="1"/>
    <col min="2562" max="2562" width="25.140625" style="354" customWidth="1"/>
    <col min="2563" max="2563" width="32.7109375" style="354" customWidth="1"/>
    <col min="2564" max="2564" width="17.5703125" style="354" customWidth="1"/>
    <col min="2565" max="2565" width="14.85546875" style="354" customWidth="1"/>
    <col min="2566" max="2566" width="24.5703125" style="354" customWidth="1"/>
    <col min="2567" max="2567" width="73.5703125" style="354" customWidth="1"/>
    <col min="2568" max="2568" width="35.140625" style="354" customWidth="1"/>
    <col min="2569" max="2569" width="10.5703125" style="354" customWidth="1"/>
    <col min="2570" max="2570" width="11.140625" style="354" customWidth="1"/>
    <col min="2571" max="2571" width="40.7109375" style="354" customWidth="1"/>
    <col min="2572" max="2572" width="38.140625" style="354" customWidth="1"/>
    <col min="2573" max="2573" width="31.7109375" style="354" customWidth="1"/>
    <col min="2574" max="2574" width="13.85546875" style="354" bestFit="1" customWidth="1"/>
    <col min="2575" max="2816" width="11.42578125" style="354"/>
    <col min="2817" max="2817" width="13.7109375" style="354" customWidth="1"/>
    <col min="2818" max="2818" width="25.140625" style="354" customWidth="1"/>
    <col min="2819" max="2819" width="32.7109375" style="354" customWidth="1"/>
    <col min="2820" max="2820" width="17.5703125" style="354" customWidth="1"/>
    <col min="2821" max="2821" width="14.85546875" style="354" customWidth="1"/>
    <col min="2822" max="2822" width="24.5703125" style="354" customWidth="1"/>
    <col min="2823" max="2823" width="73.5703125" style="354" customWidth="1"/>
    <col min="2824" max="2824" width="35.140625" style="354" customWidth="1"/>
    <col min="2825" max="2825" width="10.5703125" style="354" customWidth="1"/>
    <col min="2826" max="2826" width="11.140625" style="354" customWidth="1"/>
    <col min="2827" max="2827" width="40.7109375" style="354" customWidth="1"/>
    <col min="2828" max="2828" width="38.140625" style="354" customWidth="1"/>
    <col min="2829" max="2829" width="31.7109375" style="354" customWidth="1"/>
    <col min="2830" max="2830" width="13.85546875" style="354" bestFit="1" customWidth="1"/>
    <col min="2831" max="3072" width="11.42578125" style="354"/>
    <col min="3073" max="3073" width="13.7109375" style="354" customWidth="1"/>
    <col min="3074" max="3074" width="25.140625" style="354" customWidth="1"/>
    <col min="3075" max="3075" width="32.7109375" style="354" customWidth="1"/>
    <col min="3076" max="3076" width="17.5703125" style="354" customWidth="1"/>
    <col min="3077" max="3077" width="14.85546875" style="354" customWidth="1"/>
    <col min="3078" max="3078" width="24.5703125" style="354" customWidth="1"/>
    <col min="3079" max="3079" width="73.5703125" style="354" customWidth="1"/>
    <col min="3080" max="3080" width="35.140625" style="354" customWidth="1"/>
    <col min="3081" max="3081" width="10.5703125" style="354" customWidth="1"/>
    <col min="3082" max="3082" width="11.140625" style="354" customWidth="1"/>
    <col min="3083" max="3083" width="40.7109375" style="354" customWidth="1"/>
    <col min="3084" max="3084" width="38.140625" style="354" customWidth="1"/>
    <col min="3085" max="3085" width="31.7109375" style="354" customWidth="1"/>
    <col min="3086" max="3086" width="13.85546875" style="354" bestFit="1" customWidth="1"/>
    <col min="3087" max="3328" width="11.42578125" style="354"/>
    <col min="3329" max="3329" width="13.7109375" style="354" customWidth="1"/>
    <col min="3330" max="3330" width="25.140625" style="354" customWidth="1"/>
    <col min="3331" max="3331" width="32.7109375" style="354" customWidth="1"/>
    <col min="3332" max="3332" width="17.5703125" style="354" customWidth="1"/>
    <col min="3333" max="3333" width="14.85546875" style="354" customWidth="1"/>
    <col min="3334" max="3334" width="24.5703125" style="354" customWidth="1"/>
    <col min="3335" max="3335" width="73.5703125" style="354" customWidth="1"/>
    <col min="3336" max="3336" width="35.140625" style="354" customWidth="1"/>
    <col min="3337" max="3337" width="10.5703125" style="354" customWidth="1"/>
    <col min="3338" max="3338" width="11.140625" style="354" customWidth="1"/>
    <col min="3339" max="3339" width="40.7109375" style="354" customWidth="1"/>
    <col min="3340" max="3340" width="38.140625" style="354" customWidth="1"/>
    <col min="3341" max="3341" width="31.7109375" style="354" customWidth="1"/>
    <col min="3342" max="3342" width="13.85546875" style="354" bestFit="1" customWidth="1"/>
    <col min="3343" max="3584" width="11.42578125" style="354"/>
    <col min="3585" max="3585" width="13.7109375" style="354" customWidth="1"/>
    <col min="3586" max="3586" width="25.140625" style="354" customWidth="1"/>
    <col min="3587" max="3587" width="32.7109375" style="354" customWidth="1"/>
    <col min="3588" max="3588" width="17.5703125" style="354" customWidth="1"/>
    <col min="3589" max="3589" width="14.85546875" style="354" customWidth="1"/>
    <col min="3590" max="3590" width="24.5703125" style="354" customWidth="1"/>
    <col min="3591" max="3591" width="73.5703125" style="354" customWidth="1"/>
    <col min="3592" max="3592" width="35.140625" style="354" customWidth="1"/>
    <col min="3593" max="3593" width="10.5703125" style="354" customWidth="1"/>
    <col min="3594" max="3594" width="11.140625" style="354" customWidth="1"/>
    <col min="3595" max="3595" width="40.7109375" style="354" customWidth="1"/>
    <col min="3596" max="3596" width="38.140625" style="354" customWidth="1"/>
    <col min="3597" max="3597" width="31.7109375" style="354" customWidth="1"/>
    <col min="3598" max="3598" width="13.85546875" style="354" bestFit="1" customWidth="1"/>
    <col min="3599" max="3840" width="11.42578125" style="354"/>
    <col min="3841" max="3841" width="13.7109375" style="354" customWidth="1"/>
    <col min="3842" max="3842" width="25.140625" style="354" customWidth="1"/>
    <col min="3843" max="3843" width="32.7109375" style="354" customWidth="1"/>
    <col min="3844" max="3844" width="17.5703125" style="354" customWidth="1"/>
    <col min="3845" max="3845" width="14.85546875" style="354" customWidth="1"/>
    <col min="3846" max="3846" width="24.5703125" style="354" customWidth="1"/>
    <col min="3847" max="3847" width="73.5703125" style="354" customWidth="1"/>
    <col min="3848" max="3848" width="35.140625" style="354" customWidth="1"/>
    <col min="3849" max="3849" width="10.5703125" style="354" customWidth="1"/>
    <col min="3850" max="3850" width="11.140625" style="354" customWidth="1"/>
    <col min="3851" max="3851" width="40.7109375" style="354" customWidth="1"/>
    <col min="3852" max="3852" width="38.140625" style="354" customWidth="1"/>
    <col min="3853" max="3853" width="31.7109375" style="354" customWidth="1"/>
    <col min="3854" max="3854" width="13.85546875" style="354" bestFit="1" customWidth="1"/>
    <col min="3855" max="4096" width="11.42578125" style="354"/>
    <col min="4097" max="4097" width="13.7109375" style="354" customWidth="1"/>
    <col min="4098" max="4098" width="25.140625" style="354" customWidth="1"/>
    <col min="4099" max="4099" width="32.7109375" style="354" customWidth="1"/>
    <col min="4100" max="4100" width="17.5703125" style="354" customWidth="1"/>
    <col min="4101" max="4101" width="14.85546875" style="354" customWidth="1"/>
    <col min="4102" max="4102" width="24.5703125" style="354" customWidth="1"/>
    <col min="4103" max="4103" width="73.5703125" style="354" customWidth="1"/>
    <col min="4104" max="4104" width="35.140625" style="354" customWidth="1"/>
    <col min="4105" max="4105" width="10.5703125" style="354" customWidth="1"/>
    <col min="4106" max="4106" width="11.140625" style="354" customWidth="1"/>
    <col min="4107" max="4107" width="40.7109375" style="354" customWidth="1"/>
    <col min="4108" max="4108" width="38.140625" style="354" customWidth="1"/>
    <col min="4109" max="4109" width="31.7109375" style="354" customWidth="1"/>
    <col min="4110" max="4110" width="13.85546875" style="354" bestFit="1" customWidth="1"/>
    <col min="4111" max="4352" width="11.42578125" style="354"/>
    <col min="4353" max="4353" width="13.7109375" style="354" customWidth="1"/>
    <col min="4354" max="4354" width="25.140625" style="354" customWidth="1"/>
    <col min="4355" max="4355" width="32.7109375" style="354" customWidth="1"/>
    <col min="4356" max="4356" width="17.5703125" style="354" customWidth="1"/>
    <col min="4357" max="4357" width="14.85546875" style="354" customWidth="1"/>
    <col min="4358" max="4358" width="24.5703125" style="354" customWidth="1"/>
    <col min="4359" max="4359" width="73.5703125" style="354" customWidth="1"/>
    <col min="4360" max="4360" width="35.140625" style="354" customWidth="1"/>
    <col min="4361" max="4361" width="10.5703125" style="354" customWidth="1"/>
    <col min="4362" max="4362" width="11.140625" style="354" customWidth="1"/>
    <col min="4363" max="4363" width="40.7109375" style="354" customWidth="1"/>
    <col min="4364" max="4364" width="38.140625" style="354" customWidth="1"/>
    <col min="4365" max="4365" width="31.7109375" style="354" customWidth="1"/>
    <col min="4366" max="4366" width="13.85546875" style="354" bestFit="1" customWidth="1"/>
    <col min="4367" max="4608" width="11.42578125" style="354"/>
    <col min="4609" max="4609" width="13.7109375" style="354" customWidth="1"/>
    <col min="4610" max="4610" width="25.140625" style="354" customWidth="1"/>
    <col min="4611" max="4611" width="32.7109375" style="354" customWidth="1"/>
    <col min="4612" max="4612" width="17.5703125" style="354" customWidth="1"/>
    <col min="4613" max="4613" width="14.85546875" style="354" customWidth="1"/>
    <col min="4614" max="4614" width="24.5703125" style="354" customWidth="1"/>
    <col min="4615" max="4615" width="73.5703125" style="354" customWidth="1"/>
    <col min="4616" max="4616" width="35.140625" style="354" customWidth="1"/>
    <col min="4617" max="4617" width="10.5703125" style="354" customWidth="1"/>
    <col min="4618" max="4618" width="11.140625" style="354" customWidth="1"/>
    <col min="4619" max="4619" width="40.7109375" style="354" customWidth="1"/>
    <col min="4620" max="4620" width="38.140625" style="354" customWidth="1"/>
    <col min="4621" max="4621" width="31.7109375" style="354" customWidth="1"/>
    <col min="4622" max="4622" width="13.85546875" style="354" bestFit="1" customWidth="1"/>
    <col min="4623" max="4864" width="11.42578125" style="354"/>
    <col min="4865" max="4865" width="13.7109375" style="354" customWidth="1"/>
    <col min="4866" max="4866" width="25.140625" style="354" customWidth="1"/>
    <col min="4867" max="4867" width="32.7109375" style="354" customWidth="1"/>
    <col min="4868" max="4868" width="17.5703125" style="354" customWidth="1"/>
    <col min="4869" max="4869" width="14.85546875" style="354" customWidth="1"/>
    <col min="4870" max="4870" width="24.5703125" style="354" customWidth="1"/>
    <col min="4871" max="4871" width="73.5703125" style="354" customWidth="1"/>
    <col min="4872" max="4872" width="35.140625" style="354" customWidth="1"/>
    <col min="4873" max="4873" width="10.5703125" style="354" customWidth="1"/>
    <col min="4874" max="4874" width="11.140625" style="354" customWidth="1"/>
    <col min="4875" max="4875" width="40.7109375" style="354" customWidth="1"/>
    <col min="4876" max="4876" width="38.140625" style="354" customWidth="1"/>
    <col min="4877" max="4877" width="31.7109375" style="354" customWidth="1"/>
    <col min="4878" max="4878" width="13.85546875" style="354" bestFit="1" customWidth="1"/>
    <col min="4879" max="5120" width="11.42578125" style="354"/>
    <col min="5121" max="5121" width="13.7109375" style="354" customWidth="1"/>
    <col min="5122" max="5122" width="25.140625" style="354" customWidth="1"/>
    <col min="5123" max="5123" width="32.7109375" style="354" customWidth="1"/>
    <col min="5124" max="5124" width="17.5703125" style="354" customWidth="1"/>
    <col min="5125" max="5125" width="14.85546875" style="354" customWidth="1"/>
    <col min="5126" max="5126" width="24.5703125" style="354" customWidth="1"/>
    <col min="5127" max="5127" width="73.5703125" style="354" customWidth="1"/>
    <col min="5128" max="5128" width="35.140625" style="354" customWidth="1"/>
    <col min="5129" max="5129" width="10.5703125" style="354" customWidth="1"/>
    <col min="5130" max="5130" width="11.140625" style="354" customWidth="1"/>
    <col min="5131" max="5131" width="40.7109375" style="354" customWidth="1"/>
    <col min="5132" max="5132" width="38.140625" style="354" customWidth="1"/>
    <col min="5133" max="5133" width="31.7109375" style="354" customWidth="1"/>
    <col min="5134" max="5134" width="13.85546875" style="354" bestFit="1" customWidth="1"/>
    <col min="5135" max="5376" width="11.42578125" style="354"/>
    <col min="5377" max="5377" width="13.7109375" style="354" customWidth="1"/>
    <col min="5378" max="5378" width="25.140625" style="354" customWidth="1"/>
    <col min="5379" max="5379" width="32.7109375" style="354" customWidth="1"/>
    <col min="5380" max="5380" width="17.5703125" style="354" customWidth="1"/>
    <col min="5381" max="5381" width="14.85546875" style="354" customWidth="1"/>
    <col min="5382" max="5382" width="24.5703125" style="354" customWidth="1"/>
    <col min="5383" max="5383" width="73.5703125" style="354" customWidth="1"/>
    <col min="5384" max="5384" width="35.140625" style="354" customWidth="1"/>
    <col min="5385" max="5385" width="10.5703125" style="354" customWidth="1"/>
    <col min="5386" max="5386" width="11.140625" style="354" customWidth="1"/>
    <col min="5387" max="5387" width="40.7109375" style="354" customWidth="1"/>
    <col min="5388" max="5388" width="38.140625" style="354" customWidth="1"/>
    <col min="5389" max="5389" width="31.7109375" style="354" customWidth="1"/>
    <col min="5390" max="5390" width="13.85546875" style="354" bestFit="1" customWidth="1"/>
    <col min="5391" max="5632" width="11.42578125" style="354"/>
    <col min="5633" max="5633" width="13.7109375" style="354" customWidth="1"/>
    <col min="5634" max="5634" width="25.140625" style="354" customWidth="1"/>
    <col min="5635" max="5635" width="32.7109375" style="354" customWidth="1"/>
    <col min="5636" max="5636" width="17.5703125" style="354" customWidth="1"/>
    <col min="5637" max="5637" width="14.85546875" style="354" customWidth="1"/>
    <col min="5638" max="5638" width="24.5703125" style="354" customWidth="1"/>
    <col min="5639" max="5639" width="73.5703125" style="354" customWidth="1"/>
    <col min="5640" max="5640" width="35.140625" style="354" customWidth="1"/>
    <col min="5641" max="5641" width="10.5703125" style="354" customWidth="1"/>
    <col min="5642" max="5642" width="11.140625" style="354" customWidth="1"/>
    <col min="5643" max="5643" width="40.7109375" style="354" customWidth="1"/>
    <col min="5644" max="5644" width="38.140625" style="354" customWidth="1"/>
    <col min="5645" max="5645" width="31.7109375" style="354" customWidth="1"/>
    <col min="5646" max="5646" width="13.85546875" style="354" bestFit="1" customWidth="1"/>
    <col min="5647" max="5888" width="11.42578125" style="354"/>
    <col min="5889" max="5889" width="13.7109375" style="354" customWidth="1"/>
    <col min="5890" max="5890" width="25.140625" style="354" customWidth="1"/>
    <col min="5891" max="5891" width="32.7109375" style="354" customWidth="1"/>
    <col min="5892" max="5892" width="17.5703125" style="354" customWidth="1"/>
    <col min="5893" max="5893" width="14.85546875" style="354" customWidth="1"/>
    <col min="5894" max="5894" width="24.5703125" style="354" customWidth="1"/>
    <col min="5895" max="5895" width="73.5703125" style="354" customWidth="1"/>
    <col min="5896" max="5896" width="35.140625" style="354" customWidth="1"/>
    <col min="5897" max="5897" width="10.5703125" style="354" customWidth="1"/>
    <col min="5898" max="5898" width="11.140625" style="354" customWidth="1"/>
    <col min="5899" max="5899" width="40.7109375" style="354" customWidth="1"/>
    <col min="5900" max="5900" width="38.140625" style="354" customWidth="1"/>
    <col min="5901" max="5901" width="31.7109375" style="354" customWidth="1"/>
    <col min="5902" max="5902" width="13.85546875" style="354" bestFit="1" customWidth="1"/>
    <col min="5903" max="6144" width="11.42578125" style="354"/>
    <col min="6145" max="6145" width="13.7109375" style="354" customWidth="1"/>
    <col min="6146" max="6146" width="25.140625" style="354" customWidth="1"/>
    <col min="6147" max="6147" width="32.7109375" style="354" customWidth="1"/>
    <col min="6148" max="6148" width="17.5703125" style="354" customWidth="1"/>
    <col min="6149" max="6149" width="14.85546875" style="354" customWidth="1"/>
    <col min="6150" max="6150" width="24.5703125" style="354" customWidth="1"/>
    <col min="6151" max="6151" width="73.5703125" style="354" customWidth="1"/>
    <col min="6152" max="6152" width="35.140625" style="354" customWidth="1"/>
    <col min="6153" max="6153" width="10.5703125" style="354" customWidth="1"/>
    <col min="6154" max="6154" width="11.140625" style="354" customWidth="1"/>
    <col min="6155" max="6155" width="40.7109375" style="354" customWidth="1"/>
    <col min="6156" max="6156" width="38.140625" style="354" customWidth="1"/>
    <col min="6157" max="6157" width="31.7109375" style="354" customWidth="1"/>
    <col min="6158" max="6158" width="13.85546875" style="354" bestFit="1" customWidth="1"/>
    <col min="6159" max="6400" width="11.42578125" style="354"/>
    <col min="6401" max="6401" width="13.7109375" style="354" customWidth="1"/>
    <col min="6402" max="6402" width="25.140625" style="354" customWidth="1"/>
    <col min="6403" max="6403" width="32.7109375" style="354" customWidth="1"/>
    <col min="6404" max="6404" width="17.5703125" style="354" customWidth="1"/>
    <col min="6405" max="6405" width="14.85546875" style="354" customWidth="1"/>
    <col min="6406" max="6406" width="24.5703125" style="354" customWidth="1"/>
    <col min="6407" max="6407" width="73.5703125" style="354" customWidth="1"/>
    <col min="6408" max="6408" width="35.140625" style="354" customWidth="1"/>
    <col min="6409" max="6409" width="10.5703125" style="354" customWidth="1"/>
    <col min="6410" max="6410" width="11.140625" style="354" customWidth="1"/>
    <col min="6411" max="6411" width="40.7109375" style="354" customWidth="1"/>
    <col min="6412" max="6412" width="38.140625" style="354" customWidth="1"/>
    <col min="6413" max="6413" width="31.7109375" style="354" customWidth="1"/>
    <col min="6414" max="6414" width="13.85546875" style="354" bestFit="1" customWidth="1"/>
    <col min="6415" max="6656" width="11.42578125" style="354"/>
    <col min="6657" max="6657" width="13.7109375" style="354" customWidth="1"/>
    <col min="6658" max="6658" width="25.140625" style="354" customWidth="1"/>
    <col min="6659" max="6659" width="32.7109375" style="354" customWidth="1"/>
    <col min="6660" max="6660" width="17.5703125" style="354" customWidth="1"/>
    <col min="6661" max="6661" width="14.85546875" style="354" customWidth="1"/>
    <col min="6662" max="6662" width="24.5703125" style="354" customWidth="1"/>
    <col min="6663" max="6663" width="73.5703125" style="354" customWidth="1"/>
    <col min="6664" max="6664" width="35.140625" style="354" customWidth="1"/>
    <col min="6665" max="6665" width="10.5703125" style="354" customWidth="1"/>
    <col min="6666" max="6666" width="11.140625" style="354" customWidth="1"/>
    <col min="6667" max="6667" width="40.7109375" style="354" customWidth="1"/>
    <col min="6668" max="6668" width="38.140625" style="354" customWidth="1"/>
    <col min="6669" max="6669" width="31.7109375" style="354" customWidth="1"/>
    <col min="6670" max="6670" width="13.85546875" style="354" bestFit="1" customWidth="1"/>
    <col min="6671" max="6912" width="11.42578125" style="354"/>
    <col min="6913" max="6913" width="13.7109375" style="354" customWidth="1"/>
    <col min="6914" max="6914" width="25.140625" style="354" customWidth="1"/>
    <col min="6915" max="6915" width="32.7109375" style="354" customWidth="1"/>
    <col min="6916" max="6916" width="17.5703125" style="354" customWidth="1"/>
    <col min="6917" max="6917" width="14.85546875" style="354" customWidth="1"/>
    <col min="6918" max="6918" width="24.5703125" style="354" customWidth="1"/>
    <col min="6919" max="6919" width="73.5703125" style="354" customWidth="1"/>
    <col min="6920" max="6920" width="35.140625" style="354" customWidth="1"/>
    <col min="6921" max="6921" width="10.5703125" style="354" customWidth="1"/>
    <col min="6922" max="6922" width="11.140625" style="354" customWidth="1"/>
    <col min="6923" max="6923" width="40.7109375" style="354" customWidth="1"/>
    <col min="6924" max="6924" width="38.140625" style="354" customWidth="1"/>
    <col min="6925" max="6925" width="31.7109375" style="354" customWidth="1"/>
    <col min="6926" max="6926" width="13.85546875" style="354" bestFit="1" customWidth="1"/>
    <col min="6927" max="7168" width="11.42578125" style="354"/>
    <col min="7169" max="7169" width="13.7109375" style="354" customWidth="1"/>
    <col min="7170" max="7170" width="25.140625" style="354" customWidth="1"/>
    <col min="7171" max="7171" width="32.7109375" style="354" customWidth="1"/>
    <col min="7172" max="7172" width="17.5703125" style="354" customWidth="1"/>
    <col min="7173" max="7173" width="14.85546875" style="354" customWidth="1"/>
    <col min="7174" max="7174" width="24.5703125" style="354" customWidth="1"/>
    <col min="7175" max="7175" width="73.5703125" style="354" customWidth="1"/>
    <col min="7176" max="7176" width="35.140625" style="354" customWidth="1"/>
    <col min="7177" max="7177" width="10.5703125" style="354" customWidth="1"/>
    <col min="7178" max="7178" width="11.140625" style="354" customWidth="1"/>
    <col min="7179" max="7179" width="40.7109375" style="354" customWidth="1"/>
    <col min="7180" max="7180" width="38.140625" style="354" customWidth="1"/>
    <col min="7181" max="7181" width="31.7109375" style="354" customWidth="1"/>
    <col min="7182" max="7182" width="13.85546875" style="354" bestFit="1" customWidth="1"/>
    <col min="7183" max="7424" width="11.42578125" style="354"/>
    <col min="7425" max="7425" width="13.7109375" style="354" customWidth="1"/>
    <col min="7426" max="7426" width="25.140625" style="354" customWidth="1"/>
    <col min="7427" max="7427" width="32.7109375" style="354" customWidth="1"/>
    <col min="7428" max="7428" width="17.5703125" style="354" customWidth="1"/>
    <col min="7429" max="7429" width="14.85546875" style="354" customWidth="1"/>
    <col min="7430" max="7430" width="24.5703125" style="354" customWidth="1"/>
    <col min="7431" max="7431" width="73.5703125" style="354" customWidth="1"/>
    <col min="7432" max="7432" width="35.140625" style="354" customWidth="1"/>
    <col min="7433" max="7433" width="10.5703125" style="354" customWidth="1"/>
    <col min="7434" max="7434" width="11.140625" style="354" customWidth="1"/>
    <col min="7435" max="7435" width="40.7109375" style="354" customWidth="1"/>
    <col min="7436" max="7436" width="38.140625" style="354" customWidth="1"/>
    <col min="7437" max="7437" width="31.7109375" style="354" customWidth="1"/>
    <col min="7438" max="7438" width="13.85546875" style="354" bestFit="1" customWidth="1"/>
    <col min="7439" max="7680" width="11.42578125" style="354"/>
    <col min="7681" max="7681" width="13.7109375" style="354" customWidth="1"/>
    <col min="7682" max="7682" width="25.140625" style="354" customWidth="1"/>
    <col min="7683" max="7683" width="32.7109375" style="354" customWidth="1"/>
    <col min="7684" max="7684" width="17.5703125" style="354" customWidth="1"/>
    <col min="7685" max="7685" width="14.85546875" style="354" customWidth="1"/>
    <col min="7686" max="7686" width="24.5703125" style="354" customWidth="1"/>
    <col min="7687" max="7687" width="73.5703125" style="354" customWidth="1"/>
    <col min="7688" max="7688" width="35.140625" style="354" customWidth="1"/>
    <col min="7689" max="7689" width="10.5703125" style="354" customWidth="1"/>
    <col min="7690" max="7690" width="11.140625" style="354" customWidth="1"/>
    <col min="7691" max="7691" width="40.7109375" style="354" customWidth="1"/>
    <col min="7692" max="7692" width="38.140625" style="354" customWidth="1"/>
    <col min="7693" max="7693" width="31.7109375" style="354" customWidth="1"/>
    <col min="7694" max="7694" width="13.85546875" style="354" bestFit="1" customWidth="1"/>
    <col min="7695" max="7936" width="11.42578125" style="354"/>
    <col min="7937" max="7937" width="13.7109375" style="354" customWidth="1"/>
    <col min="7938" max="7938" width="25.140625" style="354" customWidth="1"/>
    <col min="7939" max="7939" width="32.7109375" style="354" customWidth="1"/>
    <col min="7940" max="7940" width="17.5703125" style="354" customWidth="1"/>
    <col min="7941" max="7941" width="14.85546875" style="354" customWidth="1"/>
    <col min="7942" max="7942" width="24.5703125" style="354" customWidth="1"/>
    <col min="7943" max="7943" width="73.5703125" style="354" customWidth="1"/>
    <col min="7944" max="7944" width="35.140625" style="354" customWidth="1"/>
    <col min="7945" max="7945" width="10.5703125" style="354" customWidth="1"/>
    <col min="7946" max="7946" width="11.140625" style="354" customWidth="1"/>
    <col min="7947" max="7947" width="40.7109375" style="354" customWidth="1"/>
    <col min="7948" max="7948" width="38.140625" style="354" customWidth="1"/>
    <col min="7949" max="7949" width="31.7109375" style="354" customWidth="1"/>
    <col min="7950" max="7950" width="13.85546875" style="354" bestFit="1" customWidth="1"/>
    <col min="7951" max="8192" width="11.42578125" style="354"/>
    <col min="8193" max="8193" width="13.7109375" style="354" customWidth="1"/>
    <col min="8194" max="8194" width="25.140625" style="354" customWidth="1"/>
    <col min="8195" max="8195" width="32.7109375" style="354" customWidth="1"/>
    <col min="8196" max="8196" width="17.5703125" style="354" customWidth="1"/>
    <col min="8197" max="8197" width="14.85546875" style="354" customWidth="1"/>
    <col min="8198" max="8198" width="24.5703125" style="354" customWidth="1"/>
    <col min="8199" max="8199" width="73.5703125" style="354" customWidth="1"/>
    <col min="8200" max="8200" width="35.140625" style="354" customWidth="1"/>
    <col min="8201" max="8201" width="10.5703125" style="354" customWidth="1"/>
    <col min="8202" max="8202" width="11.140625" style="354" customWidth="1"/>
    <col min="8203" max="8203" width="40.7109375" style="354" customWidth="1"/>
    <col min="8204" max="8204" width="38.140625" style="354" customWidth="1"/>
    <col min="8205" max="8205" width="31.7109375" style="354" customWidth="1"/>
    <col min="8206" max="8206" width="13.85546875" style="354" bestFit="1" customWidth="1"/>
    <col min="8207" max="8448" width="11.42578125" style="354"/>
    <col min="8449" max="8449" width="13.7109375" style="354" customWidth="1"/>
    <col min="8450" max="8450" width="25.140625" style="354" customWidth="1"/>
    <col min="8451" max="8451" width="32.7109375" style="354" customWidth="1"/>
    <col min="8452" max="8452" width="17.5703125" style="354" customWidth="1"/>
    <col min="8453" max="8453" width="14.85546875" style="354" customWidth="1"/>
    <col min="8454" max="8454" width="24.5703125" style="354" customWidth="1"/>
    <col min="8455" max="8455" width="73.5703125" style="354" customWidth="1"/>
    <col min="8456" max="8456" width="35.140625" style="354" customWidth="1"/>
    <col min="8457" max="8457" width="10.5703125" style="354" customWidth="1"/>
    <col min="8458" max="8458" width="11.140625" style="354" customWidth="1"/>
    <col min="8459" max="8459" width="40.7109375" style="354" customWidth="1"/>
    <col min="8460" max="8460" width="38.140625" style="354" customWidth="1"/>
    <col min="8461" max="8461" width="31.7109375" style="354" customWidth="1"/>
    <col min="8462" max="8462" width="13.85546875" style="354" bestFit="1" customWidth="1"/>
    <col min="8463" max="8704" width="11.42578125" style="354"/>
    <col min="8705" max="8705" width="13.7109375" style="354" customWidth="1"/>
    <col min="8706" max="8706" width="25.140625" style="354" customWidth="1"/>
    <col min="8707" max="8707" width="32.7109375" style="354" customWidth="1"/>
    <col min="8708" max="8708" width="17.5703125" style="354" customWidth="1"/>
    <col min="8709" max="8709" width="14.85546875" style="354" customWidth="1"/>
    <col min="8710" max="8710" width="24.5703125" style="354" customWidth="1"/>
    <col min="8711" max="8711" width="73.5703125" style="354" customWidth="1"/>
    <col min="8712" max="8712" width="35.140625" style="354" customWidth="1"/>
    <col min="8713" max="8713" width="10.5703125" style="354" customWidth="1"/>
    <col min="8714" max="8714" width="11.140625" style="354" customWidth="1"/>
    <col min="8715" max="8715" width="40.7109375" style="354" customWidth="1"/>
    <col min="8716" max="8716" width="38.140625" style="354" customWidth="1"/>
    <col min="8717" max="8717" width="31.7109375" style="354" customWidth="1"/>
    <col min="8718" max="8718" width="13.85546875" style="354" bestFit="1" customWidth="1"/>
    <col min="8719" max="8960" width="11.42578125" style="354"/>
    <col min="8961" max="8961" width="13.7109375" style="354" customWidth="1"/>
    <col min="8962" max="8962" width="25.140625" style="354" customWidth="1"/>
    <col min="8963" max="8963" width="32.7109375" style="354" customWidth="1"/>
    <col min="8964" max="8964" width="17.5703125" style="354" customWidth="1"/>
    <col min="8965" max="8965" width="14.85546875" style="354" customWidth="1"/>
    <col min="8966" max="8966" width="24.5703125" style="354" customWidth="1"/>
    <col min="8967" max="8967" width="73.5703125" style="354" customWidth="1"/>
    <col min="8968" max="8968" width="35.140625" style="354" customWidth="1"/>
    <col min="8969" max="8969" width="10.5703125" style="354" customWidth="1"/>
    <col min="8970" max="8970" width="11.140625" style="354" customWidth="1"/>
    <col min="8971" max="8971" width="40.7109375" style="354" customWidth="1"/>
    <col min="8972" max="8972" width="38.140625" style="354" customWidth="1"/>
    <col min="8973" max="8973" width="31.7109375" style="354" customWidth="1"/>
    <col min="8974" max="8974" width="13.85546875" style="354" bestFit="1" customWidth="1"/>
    <col min="8975" max="9216" width="11.42578125" style="354"/>
    <col min="9217" max="9217" width="13.7109375" style="354" customWidth="1"/>
    <col min="9218" max="9218" width="25.140625" style="354" customWidth="1"/>
    <col min="9219" max="9219" width="32.7109375" style="354" customWidth="1"/>
    <col min="9220" max="9220" width="17.5703125" style="354" customWidth="1"/>
    <col min="9221" max="9221" width="14.85546875" style="354" customWidth="1"/>
    <col min="9222" max="9222" width="24.5703125" style="354" customWidth="1"/>
    <col min="9223" max="9223" width="73.5703125" style="354" customWidth="1"/>
    <col min="9224" max="9224" width="35.140625" style="354" customWidth="1"/>
    <col min="9225" max="9225" width="10.5703125" style="354" customWidth="1"/>
    <col min="9226" max="9226" width="11.140625" style="354" customWidth="1"/>
    <col min="9227" max="9227" width="40.7109375" style="354" customWidth="1"/>
    <col min="9228" max="9228" width="38.140625" style="354" customWidth="1"/>
    <col min="9229" max="9229" width="31.7109375" style="354" customWidth="1"/>
    <col min="9230" max="9230" width="13.85546875" style="354" bestFit="1" customWidth="1"/>
    <col min="9231" max="9472" width="11.42578125" style="354"/>
    <col min="9473" max="9473" width="13.7109375" style="354" customWidth="1"/>
    <col min="9474" max="9474" width="25.140625" style="354" customWidth="1"/>
    <col min="9475" max="9475" width="32.7109375" style="354" customWidth="1"/>
    <col min="9476" max="9476" width="17.5703125" style="354" customWidth="1"/>
    <col min="9477" max="9477" width="14.85546875" style="354" customWidth="1"/>
    <col min="9478" max="9478" width="24.5703125" style="354" customWidth="1"/>
    <col min="9479" max="9479" width="73.5703125" style="354" customWidth="1"/>
    <col min="9480" max="9480" width="35.140625" style="354" customWidth="1"/>
    <col min="9481" max="9481" width="10.5703125" style="354" customWidth="1"/>
    <col min="9482" max="9482" width="11.140625" style="354" customWidth="1"/>
    <col min="9483" max="9483" width="40.7109375" style="354" customWidth="1"/>
    <col min="9484" max="9484" width="38.140625" style="354" customWidth="1"/>
    <col min="9485" max="9485" width="31.7109375" style="354" customWidth="1"/>
    <col min="9486" max="9486" width="13.85546875" style="354" bestFit="1" customWidth="1"/>
    <col min="9487" max="9728" width="11.42578125" style="354"/>
    <col min="9729" max="9729" width="13.7109375" style="354" customWidth="1"/>
    <col min="9730" max="9730" width="25.140625" style="354" customWidth="1"/>
    <col min="9731" max="9731" width="32.7109375" style="354" customWidth="1"/>
    <col min="9732" max="9732" width="17.5703125" style="354" customWidth="1"/>
    <col min="9733" max="9733" width="14.85546875" style="354" customWidth="1"/>
    <col min="9734" max="9734" width="24.5703125" style="354" customWidth="1"/>
    <col min="9735" max="9735" width="73.5703125" style="354" customWidth="1"/>
    <col min="9736" max="9736" width="35.140625" style="354" customWidth="1"/>
    <col min="9737" max="9737" width="10.5703125" style="354" customWidth="1"/>
    <col min="9738" max="9738" width="11.140625" style="354" customWidth="1"/>
    <col min="9739" max="9739" width="40.7109375" style="354" customWidth="1"/>
    <col min="9740" max="9740" width="38.140625" style="354" customWidth="1"/>
    <col min="9741" max="9741" width="31.7109375" style="354" customWidth="1"/>
    <col min="9742" max="9742" width="13.85546875" style="354" bestFit="1" customWidth="1"/>
    <col min="9743" max="9984" width="11.42578125" style="354"/>
    <col min="9985" max="9985" width="13.7109375" style="354" customWidth="1"/>
    <col min="9986" max="9986" width="25.140625" style="354" customWidth="1"/>
    <col min="9987" max="9987" width="32.7109375" style="354" customWidth="1"/>
    <col min="9988" max="9988" width="17.5703125" style="354" customWidth="1"/>
    <col min="9989" max="9989" width="14.85546875" style="354" customWidth="1"/>
    <col min="9990" max="9990" width="24.5703125" style="354" customWidth="1"/>
    <col min="9991" max="9991" width="73.5703125" style="354" customWidth="1"/>
    <col min="9992" max="9992" width="35.140625" style="354" customWidth="1"/>
    <col min="9993" max="9993" width="10.5703125" style="354" customWidth="1"/>
    <col min="9994" max="9994" width="11.140625" style="354" customWidth="1"/>
    <col min="9995" max="9995" width="40.7109375" style="354" customWidth="1"/>
    <col min="9996" max="9996" width="38.140625" style="354" customWidth="1"/>
    <col min="9997" max="9997" width="31.7109375" style="354" customWidth="1"/>
    <col min="9998" max="9998" width="13.85546875" style="354" bestFit="1" customWidth="1"/>
    <col min="9999" max="10240" width="11.42578125" style="354"/>
    <col min="10241" max="10241" width="13.7109375" style="354" customWidth="1"/>
    <col min="10242" max="10242" width="25.140625" style="354" customWidth="1"/>
    <col min="10243" max="10243" width="32.7109375" style="354" customWidth="1"/>
    <col min="10244" max="10244" width="17.5703125" style="354" customWidth="1"/>
    <col min="10245" max="10245" width="14.85546875" style="354" customWidth="1"/>
    <col min="10246" max="10246" width="24.5703125" style="354" customWidth="1"/>
    <col min="10247" max="10247" width="73.5703125" style="354" customWidth="1"/>
    <col min="10248" max="10248" width="35.140625" style="354" customWidth="1"/>
    <col min="10249" max="10249" width="10.5703125" style="354" customWidth="1"/>
    <col min="10250" max="10250" width="11.140625" style="354" customWidth="1"/>
    <col min="10251" max="10251" width="40.7109375" style="354" customWidth="1"/>
    <col min="10252" max="10252" width="38.140625" style="354" customWidth="1"/>
    <col min="10253" max="10253" width="31.7109375" style="354" customWidth="1"/>
    <col min="10254" max="10254" width="13.85546875" style="354" bestFit="1" customWidth="1"/>
    <col min="10255" max="10496" width="11.42578125" style="354"/>
    <col min="10497" max="10497" width="13.7109375" style="354" customWidth="1"/>
    <col min="10498" max="10498" width="25.140625" style="354" customWidth="1"/>
    <col min="10499" max="10499" width="32.7109375" style="354" customWidth="1"/>
    <col min="10500" max="10500" width="17.5703125" style="354" customWidth="1"/>
    <col min="10501" max="10501" width="14.85546875" style="354" customWidth="1"/>
    <col min="10502" max="10502" width="24.5703125" style="354" customWidth="1"/>
    <col min="10503" max="10503" width="73.5703125" style="354" customWidth="1"/>
    <col min="10504" max="10504" width="35.140625" style="354" customWidth="1"/>
    <col min="10505" max="10505" width="10.5703125" style="354" customWidth="1"/>
    <col min="10506" max="10506" width="11.140625" style="354" customWidth="1"/>
    <col min="10507" max="10507" width="40.7109375" style="354" customWidth="1"/>
    <col min="10508" max="10508" width="38.140625" style="354" customWidth="1"/>
    <col min="10509" max="10509" width="31.7109375" style="354" customWidth="1"/>
    <col min="10510" max="10510" width="13.85546875" style="354" bestFit="1" customWidth="1"/>
    <col min="10511" max="10752" width="11.42578125" style="354"/>
    <col min="10753" max="10753" width="13.7109375" style="354" customWidth="1"/>
    <col min="10754" max="10754" width="25.140625" style="354" customWidth="1"/>
    <col min="10755" max="10755" width="32.7109375" style="354" customWidth="1"/>
    <col min="10756" max="10756" width="17.5703125" style="354" customWidth="1"/>
    <col min="10757" max="10757" width="14.85546875" style="354" customWidth="1"/>
    <col min="10758" max="10758" width="24.5703125" style="354" customWidth="1"/>
    <col min="10759" max="10759" width="73.5703125" style="354" customWidth="1"/>
    <col min="10760" max="10760" width="35.140625" style="354" customWidth="1"/>
    <col min="10761" max="10761" width="10.5703125" style="354" customWidth="1"/>
    <col min="10762" max="10762" width="11.140625" style="354" customWidth="1"/>
    <col min="10763" max="10763" width="40.7109375" style="354" customWidth="1"/>
    <col min="10764" max="10764" width="38.140625" style="354" customWidth="1"/>
    <col min="10765" max="10765" width="31.7109375" style="354" customWidth="1"/>
    <col min="10766" max="10766" width="13.85546875" style="354" bestFit="1" customWidth="1"/>
    <col min="10767" max="11008" width="11.42578125" style="354"/>
    <col min="11009" max="11009" width="13.7109375" style="354" customWidth="1"/>
    <col min="11010" max="11010" width="25.140625" style="354" customWidth="1"/>
    <col min="11011" max="11011" width="32.7109375" style="354" customWidth="1"/>
    <col min="11012" max="11012" width="17.5703125" style="354" customWidth="1"/>
    <col min="11013" max="11013" width="14.85546875" style="354" customWidth="1"/>
    <col min="11014" max="11014" width="24.5703125" style="354" customWidth="1"/>
    <col min="11015" max="11015" width="73.5703125" style="354" customWidth="1"/>
    <col min="11016" max="11016" width="35.140625" style="354" customWidth="1"/>
    <col min="11017" max="11017" width="10.5703125" style="354" customWidth="1"/>
    <col min="11018" max="11018" width="11.140625" style="354" customWidth="1"/>
    <col min="11019" max="11019" width="40.7109375" style="354" customWidth="1"/>
    <col min="11020" max="11020" width="38.140625" style="354" customWidth="1"/>
    <col min="11021" max="11021" width="31.7109375" style="354" customWidth="1"/>
    <col min="11022" max="11022" width="13.85546875" style="354" bestFit="1" customWidth="1"/>
    <col min="11023" max="11264" width="11.42578125" style="354"/>
    <col min="11265" max="11265" width="13.7109375" style="354" customWidth="1"/>
    <col min="11266" max="11266" width="25.140625" style="354" customWidth="1"/>
    <col min="11267" max="11267" width="32.7109375" style="354" customWidth="1"/>
    <col min="11268" max="11268" width="17.5703125" style="354" customWidth="1"/>
    <col min="11269" max="11269" width="14.85546875" style="354" customWidth="1"/>
    <col min="11270" max="11270" width="24.5703125" style="354" customWidth="1"/>
    <col min="11271" max="11271" width="73.5703125" style="354" customWidth="1"/>
    <col min="11272" max="11272" width="35.140625" style="354" customWidth="1"/>
    <col min="11273" max="11273" width="10.5703125" style="354" customWidth="1"/>
    <col min="11274" max="11274" width="11.140625" style="354" customWidth="1"/>
    <col min="11275" max="11275" width="40.7109375" style="354" customWidth="1"/>
    <col min="11276" max="11276" width="38.140625" style="354" customWidth="1"/>
    <col min="11277" max="11277" width="31.7109375" style="354" customWidth="1"/>
    <col min="11278" max="11278" width="13.85546875" style="354" bestFit="1" customWidth="1"/>
    <col min="11279" max="11520" width="11.42578125" style="354"/>
    <col min="11521" max="11521" width="13.7109375" style="354" customWidth="1"/>
    <col min="11522" max="11522" width="25.140625" style="354" customWidth="1"/>
    <col min="11523" max="11523" width="32.7109375" style="354" customWidth="1"/>
    <col min="11524" max="11524" width="17.5703125" style="354" customWidth="1"/>
    <col min="11525" max="11525" width="14.85546875" style="354" customWidth="1"/>
    <col min="11526" max="11526" width="24.5703125" style="354" customWidth="1"/>
    <col min="11527" max="11527" width="73.5703125" style="354" customWidth="1"/>
    <col min="11528" max="11528" width="35.140625" style="354" customWidth="1"/>
    <col min="11529" max="11529" width="10.5703125" style="354" customWidth="1"/>
    <col min="11530" max="11530" width="11.140625" style="354" customWidth="1"/>
    <col min="11531" max="11531" width="40.7109375" style="354" customWidth="1"/>
    <col min="11532" max="11532" width="38.140625" style="354" customWidth="1"/>
    <col min="11533" max="11533" width="31.7109375" style="354" customWidth="1"/>
    <col min="11534" max="11534" width="13.85546875" style="354" bestFit="1" customWidth="1"/>
    <col min="11535" max="11776" width="11.42578125" style="354"/>
    <col min="11777" max="11777" width="13.7109375" style="354" customWidth="1"/>
    <col min="11778" max="11778" width="25.140625" style="354" customWidth="1"/>
    <col min="11779" max="11779" width="32.7109375" style="354" customWidth="1"/>
    <col min="11780" max="11780" width="17.5703125" style="354" customWidth="1"/>
    <col min="11781" max="11781" width="14.85546875" style="354" customWidth="1"/>
    <col min="11782" max="11782" width="24.5703125" style="354" customWidth="1"/>
    <col min="11783" max="11783" width="73.5703125" style="354" customWidth="1"/>
    <col min="11784" max="11784" width="35.140625" style="354" customWidth="1"/>
    <col min="11785" max="11785" width="10.5703125" style="354" customWidth="1"/>
    <col min="11786" max="11786" width="11.140625" style="354" customWidth="1"/>
    <col min="11787" max="11787" width="40.7109375" style="354" customWidth="1"/>
    <col min="11788" max="11788" width="38.140625" style="354" customWidth="1"/>
    <col min="11789" max="11789" width="31.7109375" style="354" customWidth="1"/>
    <col min="11790" max="11790" width="13.85546875" style="354" bestFit="1" customWidth="1"/>
    <col min="11791" max="12032" width="11.42578125" style="354"/>
    <col min="12033" max="12033" width="13.7109375" style="354" customWidth="1"/>
    <col min="12034" max="12034" width="25.140625" style="354" customWidth="1"/>
    <col min="12035" max="12035" width="32.7109375" style="354" customWidth="1"/>
    <col min="12036" max="12036" width="17.5703125" style="354" customWidth="1"/>
    <col min="12037" max="12037" width="14.85546875" style="354" customWidth="1"/>
    <col min="12038" max="12038" width="24.5703125" style="354" customWidth="1"/>
    <col min="12039" max="12039" width="73.5703125" style="354" customWidth="1"/>
    <col min="12040" max="12040" width="35.140625" style="354" customWidth="1"/>
    <col min="12041" max="12041" width="10.5703125" style="354" customWidth="1"/>
    <col min="12042" max="12042" width="11.140625" style="354" customWidth="1"/>
    <col min="12043" max="12043" width="40.7109375" style="354" customWidth="1"/>
    <col min="12044" max="12044" width="38.140625" style="354" customWidth="1"/>
    <col min="12045" max="12045" width="31.7109375" style="354" customWidth="1"/>
    <col min="12046" max="12046" width="13.85546875" style="354" bestFit="1" customWidth="1"/>
    <col min="12047" max="12288" width="11.42578125" style="354"/>
    <col min="12289" max="12289" width="13.7109375" style="354" customWidth="1"/>
    <col min="12290" max="12290" width="25.140625" style="354" customWidth="1"/>
    <col min="12291" max="12291" width="32.7109375" style="354" customWidth="1"/>
    <col min="12292" max="12292" width="17.5703125" style="354" customWidth="1"/>
    <col min="12293" max="12293" width="14.85546875" style="354" customWidth="1"/>
    <col min="12294" max="12294" width="24.5703125" style="354" customWidth="1"/>
    <col min="12295" max="12295" width="73.5703125" style="354" customWidth="1"/>
    <col min="12296" max="12296" width="35.140625" style="354" customWidth="1"/>
    <col min="12297" max="12297" width="10.5703125" style="354" customWidth="1"/>
    <col min="12298" max="12298" width="11.140625" style="354" customWidth="1"/>
    <col min="12299" max="12299" width="40.7109375" style="354" customWidth="1"/>
    <col min="12300" max="12300" width="38.140625" style="354" customWidth="1"/>
    <col min="12301" max="12301" width="31.7109375" style="354" customWidth="1"/>
    <col min="12302" max="12302" width="13.85546875" style="354" bestFit="1" customWidth="1"/>
    <col min="12303" max="12544" width="11.42578125" style="354"/>
    <col min="12545" max="12545" width="13.7109375" style="354" customWidth="1"/>
    <col min="12546" max="12546" width="25.140625" style="354" customWidth="1"/>
    <col min="12547" max="12547" width="32.7109375" style="354" customWidth="1"/>
    <col min="12548" max="12548" width="17.5703125" style="354" customWidth="1"/>
    <col min="12549" max="12549" width="14.85546875" style="354" customWidth="1"/>
    <col min="12550" max="12550" width="24.5703125" style="354" customWidth="1"/>
    <col min="12551" max="12551" width="73.5703125" style="354" customWidth="1"/>
    <col min="12552" max="12552" width="35.140625" style="354" customWidth="1"/>
    <col min="12553" max="12553" width="10.5703125" style="354" customWidth="1"/>
    <col min="12554" max="12554" width="11.140625" style="354" customWidth="1"/>
    <col min="12555" max="12555" width="40.7109375" style="354" customWidth="1"/>
    <col min="12556" max="12556" width="38.140625" style="354" customWidth="1"/>
    <col min="12557" max="12557" width="31.7109375" style="354" customWidth="1"/>
    <col min="12558" max="12558" width="13.85546875" style="354" bestFit="1" customWidth="1"/>
    <col min="12559" max="12800" width="11.42578125" style="354"/>
    <col min="12801" max="12801" width="13.7109375" style="354" customWidth="1"/>
    <col min="12802" max="12802" width="25.140625" style="354" customWidth="1"/>
    <col min="12803" max="12803" width="32.7109375" style="354" customWidth="1"/>
    <col min="12804" max="12804" width="17.5703125" style="354" customWidth="1"/>
    <col min="12805" max="12805" width="14.85546875" style="354" customWidth="1"/>
    <col min="12806" max="12806" width="24.5703125" style="354" customWidth="1"/>
    <col min="12807" max="12807" width="73.5703125" style="354" customWidth="1"/>
    <col min="12808" max="12808" width="35.140625" style="354" customWidth="1"/>
    <col min="12809" max="12809" width="10.5703125" style="354" customWidth="1"/>
    <col min="12810" max="12810" width="11.140625" style="354" customWidth="1"/>
    <col min="12811" max="12811" width="40.7109375" style="354" customWidth="1"/>
    <col min="12812" max="12812" width="38.140625" style="354" customWidth="1"/>
    <col min="12813" max="12813" width="31.7109375" style="354" customWidth="1"/>
    <col min="12814" max="12814" width="13.85546875" style="354" bestFit="1" customWidth="1"/>
    <col min="12815" max="13056" width="11.42578125" style="354"/>
    <col min="13057" max="13057" width="13.7109375" style="354" customWidth="1"/>
    <col min="13058" max="13058" width="25.140625" style="354" customWidth="1"/>
    <col min="13059" max="13059" width="32.7109375" style="354" customWidth="1"/>
    <col min="13060" max="13060" width="17.5703125" style="354" customWidth="1"/>
    <col min="13061" max="13061" width="14.85546875" style="354" customWidth="1"/>
    <col min="13062" max="13062" width="24.5703125" style="354" customWidth="1"/>
    <col min="13063" max="13063" width="73.5703125" style="354" customWidth="1"/>
    <col min="13064" max="13064" width="35.140625" style="354" customWidth="1"/>
    <col min="13065" max="13065" width="10.5703125" style="354" customWidth="1"/>
    <col min="13066" max="13066" width="11.140625" style="354" customWidth="1"/>
    <col min="13067" max="13067" width="40.7109375" style="354" customWidth="1"/>
    <col min="13068" max="13068" width="38.140625" style="354" customWidth="1"/>
    <col min="13069" max="13069" width="31.7109375" style="354" customWidth="1"/>
    <col min="13070" max="13070" width="13.85546875" style="354" bestFit="1" customWidth="1"/>
    <col min="13071" max="13312" width="11.42578125" style="354"/>
    <col min="13313" max="13313" width="13.7109375" style="354" customWidth="1"/>
    <col min="13314" max="13314" width="25.140625" style="354" customWidth="1"/>
    <col min="13315" max="13315" width="32.7109375" style="354" customWidth="1"/>
    <col min="13316" max="13316" width="17.5703125" style="354" customWidth="1"/>
    <col min="13317" max="13317" width="14.85546875" style="354" customWidth="1"/>
    <col min="13318" max="13318" width="24.5703125" style="354" customWidth="1"/>
    <col min="13319" max="13319" width="73.5703125" style="354" customWidth="1"/>
    <col min="13320" max="13320" width="35.140625" style="354" customWidth="1"/>
    <col min="13321" max="13321" width="10.5703125" style="354" customWidth="1"/>
    <col min="13322" max="13322" width="11.140625" style="354" customWidth="1"/>
    <col min="13323" max="13323" width="40.7109375" style="354" customWidth="1"/>
    <col min="13324" max="13324" width="38.140625" style="354" customWidth="1"/>
    <col min="13325" max="13325" width="31.7109375" style="354" customWidth="1"/>
    <col min="13326" max="13326" width="13.85546875" style="354" bestFit="1" customWidth="1"/>
    <col min="13327" max="13568" width="11.42578125" style="354"/>
    <col min="13569" max="13569" width="13.7109375" style="354" customWidth="1"/>
    <col min="13570" max="13570" width="25.140625" style="354" customWidth="1"/>
    <col min="13571" max="13571" width="32.7109375" style="354" customWidth="1"/>
    <col min="13572" max="13572" width="17.5703125" style="354" customWidth="1"/>
    <col min="13573" max="13573" width="14.85546875" style="354" customWidth="1"/>
    <col min="13574" max="13574" width="24.5703125" style="354" customWidth="1"/>
    <col min="13575" max="13575" width="73.5703125" style="354" customWidth="1"/>
    <col min="13576" max="13576" width="35.140625" style="354" customWidth="1"/>
    <col min="13577" max="13577" width="10.5703125" style="354" customWidth="1"/>
    <col min="13578" max="13578" width="11.140625" style="354" customWidth="1"/>
    <col min="13579" max="13579" width="40.7109375" style="354" customWidth="1"/>
    <col min="13580" max="13580" width="38.140625" style="354" customWidth="1"/>
    <col min="13581" max="13581" width="31.7109375" style="354" customWidth="1"/>
    <col min="13582" max="13582" width="13.85546875" style="354" bestFit="1" customWidth="1"/>
    <col min="13583" max="13824" width="11.42578125" style="354"/>
    <col min="13825" max="13825" width="13.7109375" style="354" customWidth="1"/>
    <col min="13826" max="13826" width="25.140625" style="354" customWidth="1"/>
    <col min="13827" max="13827" width="32.7109375" style="354" customWidth="1"/>
    <col min="13828" max="13828" width="17.5703125" style="354" customWidth="1"/>
    <col min="13829" max="13829" width="14.85546875" style="354" customWidth="1"/>
    <col min="13830" max="13830" width="24.5703125" style="354" customWidth="1"/>
    <col min="13831" max="13831" width="73.5703125" style="354" customWidth="1"/>
    <col min="13832" max="13832" width="35.140625" style="354" customWidth="1"/>
    <col min="13833" max="13833" width="10.5703125" style="354" customWidth="1"/>
    <col min="13834" max="13834" width="11.140625" style="354" customWidth="1"/>
    <col min="13835" max="13835" width="40.7109375" style="354" customWidth="1"/>
    <col min="13836" max="13836" width="38.140625" style="354" customWidth="1"/>
    <col min="13837" max="13837" width="31.7109375" style="354" customWidth="1"/>
    <col min="13838" max="13838" width="13.85546875" style="354" bestFit="1" customWidth="1"/>
    <col min="13839" max="14080" width="11.42578125" style="354"/>
    <col min="14081" max="14081" width="13.7109375" style="354" customWidth="1"/>
    <col min="14082" max="14082" width="25.140625" style="354" customWidth="1"/>
    <col min="14083" max="14083" width="32.7109375" style="354" customWidth="1"/>
    <col min="14084" max="14084" width="17.5703125" style="354" customWidth="1"/>
    <col min="14085" max="14085" width="14.85546875" style="354" customWidth="1"/>
    <col min="14086" max="14086" width="24.5703125" style="354" customWidth="1"/>
    <col min="14087" max="14087" width="73.5703125" style="354" customWidth="1"/>
    <col min="14088" max="14088" width="35.140625" style="354" customWidth="1"/>
    <col min="14089" max="14089" width="10.5703125" style="354" customWidth="1"/>
    <col min="14090" max="14090" width="11.140625" style="354" customWidth="1"/>
    <col min="14091" max="14091" width="40.7109375" style="354" customWidth="1"/>
    <col min="14092" max="14092" width="38.140625" style="354" customWidth="1"/>
    <col min="14093" max="14093" width="31.7109375" style="354" customWidth="1"/>
    <col min="14094" max="14094" width="13.85546875" style="354" bestFit="1" customWidth="1"/>
    <col min="14095" max="14336" width="11.42578125" style="354"/>
    <col min="14337" max="14337" width="13.7109375" style="354" customWidth="1"/>
    <col min="14338" max="14338" width="25.140625" style="354" customWidth="1"/>
    <col min="14339" max="14339" width="32.7109375" style="354" customWidth="1"/>
    <col min="14340" max="14340" width="17.5703125" style="354" customWidth="1"/>
    <col min="14341" max="14341" width="14.85546875" style="354" customWidth="1"/>
    <col min="14342" max="14342" width="24.5703125" style="354" customWidth="1"/>
    <col min="14343" max="14343" width="73.5703125" style="354" customWidth="1"/>
    <col min="14344" max="14344" width="35.140625" style="354" customWidth="1"/>
    <col min="14345" max="14345" width="10.5703125" style="354" customWidth="1"/>
    <col min="14346" max="14346" width="11.140625" style="354" customWidth="1"/>
    <col min="14347" max="14347" width="40.7109375" style="354" customWidth="1"/>
    <col min="14348" max="14348" width="38.140625" style="354" customWidth="1"/>
    <col min="14349" max="14349" width="31.7109375" style="354" customWidth="1"/>
    <col min="14350" max="14350" width="13.85546875" style="354" bestFit="1" customWidth="1"/>
    <col min="14351" max="14592" width="11.42578125" style="354"/>
    <col min="14593" max="14593" width="13.7109375" style="354" customWidth="1"/>
    <col min="14594" max="14594" width="25.140625" style="354" customWidth="1"/>
    <col min="14595" max="14595" width="32.7109375" style="354" customWidth="1"/>
    <col min="14596" max="14596" width="17.5703125" style="354" customWidth="1"/>
    <col min="14597" max="14597" width="14.85546875" style="354" customWidth="1"/>
    <col min="14598" max="14598" width="24.5703125" style="354" customWidth="1"/>
    <col min="14599" max="14599" width="73.5703125" style="354" customWidth="1"/>
    <col min="14600" max="14600" width="35.140625" style="354" customWidth="1"/>
    <col min="14601" max="14601" width="10.5703125" style="354" customWidth="1"/>
    <col min="14602" max="14602" width="11.140625" style="354" customWidth="1"/>
    <col min="14603" max="14603" width="40.7109375" style="354" customWidth="1"/>
    <col min="14604" max="14604" width="38.140625" style="354" customWidth="1"/>
    <col min="14605" max="14605" width="31.7109375" style="354" customWidth="1"/>
    <col min="14606" max="14606" width="13.85546875" style="354" bestFit="1" customWidth="1"/>
    <col min="14607" max="14848" width="11.42578125" style="354"/>
    <col min="14849" max="14849" width="13.7109375" style="354" customWidth="1"/>
    <col min="14850" max="14850" width="25.140625" style="354" customWidth="1"/>
    <col min="14851" max="14851" width="32.7109375" style="354" customWidth="1"/>
    <col min="14852" max="14852" width="17.5703125" style="354" customWidth="1"/>
    <col min="14853" max="14853" width="14.85546875" style="354" customWidth="1"/>
    <col min="14854" max="14854" width="24.5703125" style="354" customWidth="1"/>
    <col min="14855" max="14855" width="73.5703125" style="354" customWidth="1"/>
    <col min="14856" max="14856" width="35.140625" style="354" customWidth="1"/>
    <col min="14857" max="14857" width="10.5703125" style="354" customWidth="1"/>
    <col min="14858" max="14858" width="11.140625" style="354" customWidth="1"/>
    <col min="14859" max="14859" width="40.7109375" style="354" customWidth="1"/>
    <col min="14860" max="14860" width="38.140625" style="354" customWidth="1"/>
    <col min="14861" max="14861" width="31.7109375" style="354" customWidth="1"/>
    <col min="14862" max="14862" width="13.85546875" style="354" bestFit="1" customWidth="1"/>
    <col min="14863" max="15104" width="11.42578125" style="354"/>
    <col min="15105" max="15105" width="13.7109375" style="354" customWidth="1"/>
    <col min="15106" max="15106" width="25.140625" style="354" customWidth="1"/>
    <col min="15107" max="15107" width="32.7109375" style="354" customWidth="1"/>
    <col min="15108" max="15108" width="17.5703125" style="354" customWidth="1"/>
    <col min="15109" max="15109" width="14.85546875" style="354" customWidth="1"/>
    <col min="15110" max="15110" width="24.5703125" style="354" customWidth="1"/>
    <col min="15111" max="15111" width="73.5703125" style="354" customWidth="1"/>
    <col min="15112" max="15112" width="35.140625" style="354" customWidth="1"/>
    <col min="15113" max="15113" width="10.5703125" style="354" customWidth="1"/>
    <col min="15114" max="15114" width="11.140625" style="354" customWidth="1"/>
    <col min="15115" max="15115" width="40.7109375" style="354" customWidth="1"/>
    <col min="15116" max="15116" width="38.140625" style="354" customWidth="1"/>
    <col min="15117" max="15117" width="31.7109375" style="354" customWidth="1"/>
    <col min="15118" max="15118" width="13.85546875" style="354" bestFit="1" customWidth="1"/>
    <col min="15119" max="15360" width="11.42578125" style="354"/>
    <col min="15361" max="15361" width="13.7109375" style="354" customWidth="1"/>
    <col min="15362" max="15362" width="25.140625" style="354" customWidth="1"/>
    <col min="15363" max="15363" width="32.7109375" style="354" customWidth="1"/>
    <col min="15364" max="15364" width="17.5703125" style="354" customWidth="1"/>
    <col min="15365" max="15365" width="14.85546875" style="354" customWidth="1"/>
    <col min="15366" max="15366" width="24.5703125" style="354" customWidth="1"/>
    <col min="15367" max="15367" width="73.5703125" style="354" customWidth="1"/>
    <col min="15368" max="15368" width="35.140625" style="354" customWidth="1"/>
    <col min="15369" max="15369" width="10.5703125" style="354" customWidth="1"/>
    <col min="15370" max="15370" width="11.140625" style="354" customWidth="1"/>
    <col min="15371" max="15371" width="40.7109375" style="354" customWidth="1"/>
    <col min="15372" max="15372" width="38.140625" style="354" customWidth="1"/>
    <col min="15373" max="15373" width="31.7109375" style="354" customWidth="1"/>
    <col min="15374" max="15374" width="13.85546875" style="354" bestFit="1" customWidth="1"/>
    <col min="15375" max="15616" width="11.42578125" style="354"/>
    <col min="15617" max="15617" width="13.7109375" style="354" customWidth="1"/>
    <col min="15618" max="15618" width="25.140625" style="354" customWidth="1"/>
    <col min="15619" max="15619" width="32.7109375" style="354" customWidth="1"/>
    <col min="15620" max="15620" width="17.5703125" style="354" customWidth="1"/>
    <col min="15621" max="15621" width="14.85546875" style="354" customWidth="1"/>
    <col min="15622" max="15622" width="24.5703125" style="354" customWidth="1"/>
    <col min="15623" max="15623" width="73.5703125" style="354" customWidth="1"/>
    <col min="15624" max="15624" width="35.140625" style="354" customWidth="1"/>
    <col min="15625" max="15625" width="10.5703125" style="354" customWidth="1"/>
    <col min="15626" max="15626" width="11.140625" style="354" customWidth="1"/>
    <col min="15627" max="15627" width="40.7109375" style="354" customWidth="1"/>
    <col min="15628" max="15628" width="38.140625" style="354" customWidth="1"/>
    <col min="15629" max="15629" width="31.7109375" style="354" customWidth="1"/>
    <col min="15630" max="15630" width="13.85546875" style="354" bestFit="1" customWidth="1"/>
    <col min="15631" max="15872" width="11.42578125" style="354"/>
    <col min="15873" max="15873" width="13.7109375" style="354" customWidth="1"/>
    <col min="15874" max="15874" width="25.140625" style="354" customWidth="1"/>
    <col min="15875" max="15875" width="32.7109375" style="354" customWidth="1"/>
    <col min="15876" max="15876" width="17.5703125" style="354" customWidth="1"/>
    <col min="15877" max="15877" width="14.85546875" style="354" customWidth="1"/>
    <col min="15878" max="15878" width="24.5703125" style="354" customWidth="1"/>
    <col min="15879" max="15879" width="73.5703125" style="354" customWidth="1"/>
    <col min="15880" max="15880" width="35.140625" style="354" customWidth="1"/>
    <col min="15881" max="15881" width="10.5703125" style="354" customWidth="1"/>
    <col min="15882" max="15882" width="11.140625" style="354" customWidth="1"/>
    <col min="15883" max="15883" width="40.7109375" style="354" customWidth="1"/>
    <col min="15884" max="15884" width="38.140625" style="354" customWidth="1"/>
    <col min="15885" max="15885" width="31.7109375" style="354" customWidth="1"/>
    <col min="15886" max="15886" width="13.85546875" style="354" bestFit="1" customWidth="1"/>
    <col min="15887" max="16128" width="11.42578125" style="354"/>
    <col min="16129" max="16129" width="13.7109375" style="354" customWidth="1"/>
    <col min="16130" max="16130" width="25.140625" style="354" customWidth="1"/>
    <col min="16131" max="16131" width="32.7109375" style="354" customWidth="1"/>
    <col min="16132" max="16132" width="17.5703125" style="354" customWidth="1"/>
    <col min="16133" max="16133" width="14.85546875" style="354" customWidth="1"/>
    <col min="16134" max="16134" width="24.5703125" style="354" customWidth="1"/>
    <col min="16135" max="16135" width="73.5703125" style="354" customWidth="1"/>
    <col min="16136" max="16136" width="35.140625" style="354" customWidth="1"/>
    <col min="16137" max="16137" width="10.5703125" style="354" customWidth="1"/>
    <col min="16138" max="16138" width="11.140625" style="354" customWidth="1"/>
    <col min="16139" max="16139" width="40.7109375" style="354" customWidth="1"/>
    <col min="16140" max="16140" width="38.140625" style="354" customWidth="1"/>
    <col min="16141" max="16141" width="31.7109375" style="354" customWidth="1"/>
    <col min="16142" max="16142" width="13.85546875" style="354" bestFit="1" customWidth="1"/>
    <col min="16143" max="16384" width="11.42578125" style="354"/>
  </cols>
  <sheetData>
    <row r="1" spans="1:15" x14ac:dyDescent="0.2">
      <c r="A1" s="516"/>
      <c r="B1" s="517"/>
      <c r="C1" s="522" t="s">
        <v>1</v>
      </c>
      <c r="D1" s="523"/>
      <c r="E1" s="523"/>
      <c r="F1" s="523"/>
      <c r="G1" s="523"/>
      <c r="H1" s="523"/>
      <c r="I1" s="523"/>
      <c r="J1" s="523"/>
      <c r="K1" s="524"/>
      <c r="L1" s="351" t="s">
        <v>177</v>
      </c>
      <c r="M1" s="352" t="s">
        <v>298</v>
      </c>
    </row>
    <row r="2" spans="1:15" x14ac:dyDescent="0.2">
      <c r="A2" s="518"/>
      <c r="B2" s="519"/>
      <c r="C2" s="355" t="s">
        <v>92</v>
      </c>
      <c r="D2" s="525" t="s">
        <v>178</v>
      </c>
      <c r="E2" s="525"/>
      <c r="F2" s="525"/>
      <c r="G2" s="525"/>
      <c r="H2" s="525"/>
      <c r="I2" s="525"/>
      <c r="J2" s="525"/>
      <c r="K2" s="526"/>
      <c r="L2" s="356" t="s">
        <v>179</v>
      </c>
      <c r="M2" s="357">
        <v>2</v>
      </c>
    </row>
    <row r="3" spans="1:15" ht="13.5" thickBot="1" x14ac:dyDescent="0.25">
      <c r="A3" s="520"/>
      <c r="B3" s="521"/>
      <c r="C3" s="358" t="s">
        <v>180</v>
      </c>
      <c r="D3" s="527" t="s">
        <v>299</v>
      </c>
      <c r="E3" s="527"/>
      <c r="F3" s="527"/>
      <c r="G3" s="527"/>
      <c r="H3" s="527"/>
      <c r="I3" s="527"/>
      <c r="J3" s="527"/>
      <c r="K3" s="528"/>
      <c r="L3" s="359" t="s">
        <v>181</v>
      </c>
      <c r="M3" s="360">
        <v>43123</v>
      </c>
    </row>
    <row r="4" spans="1:15" ht="13.5" thickBot="1" x14ac:dyDescent="0.25">
      <c r="A4" s="529"/>
      <c r="B4" s="529"/>
      <c r="C4" s="529"/>
      <c r="M4" s="361"/>
    </row>
    <row r="5" spans="1:15" ht="13.5" thickBot="1" x14ac:dyDescent="0.25">
      <c r="A5" s="529"/>
      <c r="B5" s="529"/>
      <c r="C5" s="529"/>
      <c r="K5" s="362" t="s">
        <v>5</v>
      </c>
      <c r="L5" s="530">
        <v>43719</v>
      </c>
      <c r="M5" s="531"/>
    </row>
    <row r="6" spans="1:15" x14ac:dyDescent="0.2">
      <c r="A6" s="532" t="s">
        <v>337</v>
      </c>
      <c r="B6" s="533"/>
      <c r="C6" s="533"/>
      <c r="D6" s="533"/>
      <c r="E6" s="533"/>
      <c r="F6" s="533"/>
      <c r="G6" s="533"/>
      <c r="H6" s="533"/>
      <c r="I6" s="533"/>
      <c r="J6" s="533"/>
      <c r="K6" s="533"/>
      <c r="L6" s="533"/>
      <c r="M6" s="534"/>
    </row>
    <row r="7" spans="1:15" ht="49.5" customHeight="1" thickBot="1" x14ac:dyDescent="0.25">
      <c r="A7" s="535" t="s">
        <v>189</v>
      </c>
      <c r="B7" s="536"/>
      <c r="C7" s="537"/>
      <c r="D7" s="538" t="s">
        <v>338</v>
      </c>
      <c r="E7" s="538"/>
      <c r="F7" s="538"/>
      <c r="G7" s="538"/>
      <c r="H7" s="538"/>
      <c r="I7" s="538"/>
      <c r="J7" s="538"/>
      <c r="K7" s="538"/>
      <c r="L7" s="538"/>
      <c r="M7" s="539"/>
      <c r="O7" s="363" t="s">
        <v>193</v>
      </c>
    </row>
    <row r="8" spans="1:15" ht="13.5" thickBot="1" x14ac:dyDescent="0.25">
      <c r="A8" s="540"/>
      <c r="B8" s="540"/>
      <c r="C8" s="540"/>
      <c r="D8" s="541"/>
      <c r="E8" s="541"/>
      <c r="F8" s="541"/>
      <c r="G8" s="541"/>
      <c r="H8" s="542"/>
      <c r="I8" s="542"/>
      <c r="J8" s="542"/>
      <c r="K8" s="542"/>
      <c r="L8" s="542"/>
    </row>
    <row r="9" spans="1:15" ht="13.5" thickBot="1" x14ac:dyDescent="0.25">
      <c r="A9" s="364" t="s">
        <v>6</v>
      </c>
      <c r="B9" s="365" t="s">
        <v>300</v>
      </c>
      <c r="C9" s="365" t="s">
        <v>7</v>
      </c>
      <c r="D9" s="512" t="s">
        <v>301</v>
      </c>
      <c r="E9" s="512"/>
      <c r="F9" s="512"/>
      <c r="G9" s="365" t="s">
        <v>8</v>
      </c>
      <c r="H9" s="513" t="s">
        <v>302</v>
      </c>
      <c r="I9" s="514"/>
      <c r="J9" s="514"/>
      <c r="K9" s="514"/>
      <c r="L9" s="515"/>
      <c r="M9" s="366" t="s">
        <v>9</v>
      </c>
    </row>
    <row r="10" spans="1:15" ht="117" customHeight="1" thickTop="1" x14ac:dyDescent="0.2">
      <c r="A10" s="367" t="s">
        <v>226</v>
      </c>
      <c r="B10" s="463" t="s">
        <v>450</v>
      </c>
      <c r="C10" s="463" t="s">
        <v>349</v>
      </c>
      <c r="D10" s="501" t="s">
        <v>466</v>
      </c>
      <c r="E10" s="501"/>
      <c r="F10" s="501"/>
      <c r="G10" s="464" t="s">
        <v>467</v>
      </c>
      <c r="H10" s="502" t="s">
        <v>472</v>
      </c>
      <c r="I10" s="503"/>
      <c r="J10" s="503"/>
      <c r="K10" s="503"/>
      <c r="L10" s="504"/>
      <c r="M10" s="465" t="s">
        <v>132</v>
      </c>
    </row>
    <row r="11" spans="1:15" ht="108" customHeight="1" x14ac:dyDescent="0.2">
      <c r="A11" s="367" t="s">
        <v>227</v>
      </c>
      <c r="B11" s="463" t="s">
        <v>451</v>
      </c>
      <c r="C11" s="463" t="s">
        <v>356</v>
      </c>
      <c r="D11" s="501" t="s">
        <v>468</v>
      </c>
      <c r="E11" s="501"/>
      <c r="F11" s="501"/>
      <c r="G11" s="464" t="s">
        <v>469</v>
      </c>
      <c r="H11" s="507" t="s">
        <v>473</v>
      </c>
      <c r="I11" s="508"/>
      <c r="J11" s="508"/>
      <c r="K11" s="508"/>
      <c r="L11" s="509"/>
      <c r="M11" s="465" t="s">
        <v>135</v>
      </c>
    </row>
    <row r="12" spans="1:15" ht="214.5" customHeight="1" x14ac:dyDescent="0.2">
      <c r="A12" s="367" t="s">
        <v>228</v>
      </c>
      <c r="B12" s="463" t="s">
        <v>451</v>
      </c>
      <c r="C12" s="463" t="s">
        <v>345</v>
      </c>
      <c r="D12" s="501" t="s">
        <v>470</v>
      </c>
      <c r="E12" s="501"/>
      <c r="F12" s="501"/>
      <c r="G12" s="464" t="s">
        <v>471</v>
      </c>
      <c r="H12" s="507" t="s">
        <v>474</v>
      </c>
      <c r="I12" s="508"/>
      <c r="J12" s="508"/>
      <c r="K12" s="508"/>
      <c r="L12" s="509"/>
      <c r="M12" s="465" t="s">
        <v>129</v>
      </c>
    </row>
    <row r="13" spans="1:15" ht="13.5" thickBot="1" x14ac:dyDescent="0.25">
      <c r="A13" s="182"/>
      <c r="B13" s="182"/>
      <c r="C13" s="368"/>
      <c r="D13" s="368"/>
      <c r="E13" s="368"/>
      <c r="F13" s="368"/>
      <c r="G13" s="368"/>
      <c r="H13" s="368"/>
      <c r="I13" s="368"/>
      <c r="J13" s="368"/>
      <c r="K13" s="368"/>
      <c r="L13" s="369"/>
    </row>
    <row r="14" spans="1:15" ht="13.5" thickBot="1" x14ac:dyDescent="0.25">
      <c r="A14" s="370" t="s">
        <v>6</v>
      </c>
      <c r="B14" s="371" t="s">
        <v>300</v>
      </c>
      <c r="C14" s="371" t="s">
        <v>303</v>
      </c>
      <c r="D14" s="505" t="s">
        <v>304</v>
      </c>
      <c r="E14" s="505"/>
      <c r="F14" s="505"/>
      <c r="G14" s="505" t="s">
        <v>305</v>
      </c>
      <c r="H14" s="505"/>
      <c r="I14" s="505" t="s">
        <v>306</v>
      </c>
      <c r="J14" s="505"/>
      <c r="K14" s="505"/>
      <c r="L14" s="505" t="s">
        <v>307</v>
      </c>
      <c r="M14" s="506"/>
    </row>
    <row r="15" spans="1:15" ht="13.5" thickBot="1" x14ac:dyDescent="0.25">
      <c r="A15" s="372"/>
      <c r="B15" s="373"/>
      <c r="C15" s="374"/>
      <c r="D15" s="510"/>
      <c r="E15" s="510"/>
      <c r="F15" s="510"/>
      <c r="G15" s="510"/>
      <c r="H15" s="510"/>
      <c r="I15" s="510"/>
      <c r="J15" s="510"/>
      <c r="K15" s="510"/>
      <c r="L15" s="510"/>
      <c r="M15" s="511"/>
    </row>
    <row r="16" spans="1:15" s="353" customFormat="1" ht="13.5" thickBot="1" x14ac:dyDescent="0.25">
      <c r="A16" s="375"/>
      <c r="B16" s="375"/>
      <c r="D16" s="182"/>
      <c r="E16" s="182"/>
      <c r="F16" s="182"/>
      <c r="G16" s="181"/>
    </row>
    <row r="17" spans="1:46" s="97" customFormat="1" ht="48.75" customHeight="1" thickBot="1" x14ac:dyDescent="0.25">
      <c r="A17" s="554" t="s">
        <v>190</v>
      </c>
      <c r="B17" s="555"/>
      <c r="C17" s="555"/>
      <c r="D17" s="555"/>
      <c r="E17" s="555"/>
      <c r="F17" s="555"/>
      <c r="G17" s="555"/>
      <c r="H17" s="555"/>
      <c r="I17" s="555"/>
      <c r="J17" s="555"/>
      <c r="K17" s="555"/>
      <c r="L17" s="556"/>
      <c r="M17" s="544" t="s">
        <v>4</v>
      </c>
      <c r="N17" s="544"/>
      <c r="O17" s="544"/>
      <c r="P17" s="544"/>
      <c r="Q17" s="544"/>
      <c r="R17" s="544"/>
      <c r="S17" s="544"/>
      <c r="T17" s="544"/>
      <c r="U17" s="544"/>
      <c r="V17" s="544"/>
      <c r="W17" s="544"/>
      <c r="X17" s="544"/>
      <c r="Y17" s="544"/>
      <c r="Z17" s="544"/>
      <c r="AA17" s="544"/>
      <c r="AB17" s="544"/>
      <c r="AC17" s="544"/>
      <c r="AD17" s="544"/>
      <c r="AE17" s="544"/>
      <c r="AF17" s="544"/>
      <c r="AG17" s="545"/>
      <c r="AH17" s="543" t="s">
        <v>191</v>
      </c>
      <c r="AI17" s="544"/>
      <c r="AJ17" s="544"/>
      <c r="AK17" s="544"/>
      <c r="AL17" s="544"/>
      <c r="AM17" s="544"/>
      <c r="AN17" s="544"/>
      <c r="AO17" s="544"/>
      <c r="AP17" s="544"/>
      <c r="AQ17" s="545"/>
      <c r="AR17" s="93"/>
      <c r="AS17" s="93"/>
      <c r="AT17" s="93"/>
    </row>
    <row r="18" spans="1:46" s="93" customFormat="1" ht="22.5" customHeight="1" x14ac:dyDescent="0.2">
      <c r="A18" s="546" t="s">
        <v>28</v>
      </c>
      <c r="B18" s="547"/>
      <c r="C18" s="547"/>
      <c r="D18" s="547"/>
      <c r="E18" s="547"/>
      <c r="F18" s="547"/>
      <c r="G18" s="548"/>
      <c r="H18" s="549" t="s">
        <v>95</v>
      </c>
      <c r="I18" s="548"/>
      <c r="J18" s="549" t="s">
        <v>181</v>
      </c>
      <c r="K18" s="547"/>
      <c r="L18" s="550"/>
      <c r="M18" s="551" t="s">
        <v>28</v>
      </c>
      <c r="N18" s="551"/>
      <c r="O18" s="551"/>
      <c r="P18" s="551"/>
      <c r="Q18" s="551"/>
      <c r="R18" s="551"/>
      <c r="S18" s="551"/>
      <c r="T18" s="551"/>
      <c r="U18" s="551"/>
      <c r="V18" s="551"/>
      <c r="W18" s="551"/>
      <c r="X18" s="551"/>
      <c r="Y18" s="552"/>
      <c r="Z18" s="549" t="s">
        <v>95</v>
      </c>
      <c r="AA18" s="547"/>
      <c r="AB18" s="547"/>
      <c r="AC18" s="548"/>
      <c r="AD18" s="553" t="s">
        <v>181</v>
      </c>
      <c r="AE18" s="553"/>
      <c r="AF18" s="553" t="s">
        <v>181</v>
      </c>
      <c r="AG18" s="553"/>
      <c r="AH18" s="553" t="s">
        <v>28</v>
      </c>
      <c r="AI18" s="553"/>
      <c r="AJ18" s="553" t="s">
        <v>95</v>
      </c>
      <c r="AK18" s="553"/>
      <c r="AL18" s="553"/>
      <c r="AM18" s="549"/>
      <c r="AN18" s="546" t="s">
        <v>181</v>
      </c>
      <c r="AO18" s="547"/>
      <c r="AP18" s="196"/>
      <c r="AQ18" s="455" t="s">
        <v>192</v>
      </c>
    </row>
    <row r="19" spans="1:46" s="94" customFormat="1" ht="61.5" customHeight="1" x14ac:dyDescent="0.25">
      <c r="A19" s="559" t="s">
        <v>480</v>
      </c>
      <c r="B19" s="560"/>
      <c r="C19" s="560"/>
      <c r="D19" s="560"/>
      <c r="E19" s="560"/>
      <c r="F19" s="560"/>
      <c r="G19" s="560"/>
      <c r="H19" s="561" t="s">
        <v>463</v>
      </c>
      <c r="I19" s="561"/>
      <c r="J19" s="562">
        <v>43691</v>
      </c>
      <c r="K19" s="563"/>
      <c r="L19" s="564"/>
      <c r="M19" s="575" t="s">
        <v>482</v>
      </c>
      <c r="N19" s="575"/>
      <c r="O19" s="575"/>
      <c r="P19" s="575"/>
      <c r="Q19" s="575"/>
      <c r="R19" s="575"/>
      <c r="S19" s="575"/>
      <c r="T19" s="575"/>
      <c r="U19" s="575"/>
      <c r="V19" s="575"/>
      <c r="W19" s="575"/>
      <c r="X19" s="575"/>
      <c r="Y19" s="578"/>
      <c r="Z19" s="567" t="s">
        <v>465</v>
      </c>
      <c r="AA19" s="568"/>
      <c r="AB19" s="568"/>
      <c r="AC19" s="569"/>
      <c r="AD19" s="570">
        <v>43692</v>
      </c>
      <c r="AE19" s="571"/>
      <c r="AF19" s="574"/>
      <c r="AG19" s="572"/>
      <c r="AH19" s="575" t="s">
        <v>478</v>
      </c>
      <c r="AI19" s="575"/>
      <c r="AJ19" s="576" t="s">
        <v>479</v>
      </c>
      <c r="AK19" s="576"/>
      <c r="AL19" s="576"/>
      <c r="AM19" s="576"/>
      <c r="AN19" s="577">
        <v>43693</v>
      </c>
      <c r="AO19" s="561"/>
      <c r="AP19" s="557"/>
      <c r="AQ19" s="558"/>
    </row>
    <row r="20" spans="1:46" s="94" customFormat="1" ht="36.75" customHeight="1" x14ac:dyDescent="0.25">
      <c r="A20" s="559" t="s">
        <v>462</v>
      </c>
      <c r="B20" s="560"/>
      <c r="C20" s="560"/>
      <c r="D20" s="560"/>
      <c r="E20" s="560"/>
      <c r="F20" s="560"/>
      <c r="G20" s="560"/>
      <c r="H20" s="561" t="s">
        <v>463</v>
      </c>
      <c r="I20" s="561"/>
      <c r="J20" s="562">
        <v>43691</v>
      </c>
      <c r="K20" s="563">
        <v>43691</v>
      </c>
      <c r="L20" s="564">
        <v>43691</v>
      </c>
      <c r="M20" s="565" t="s">
        <v>464</v>
      </c>
      <c r="N20" s="565"/>
      <c r="O20" s="565"/>
      <c r="P20" s="565"/>
      <c r="Q20" s="565"/>
      <c r="R20" s="565"/>
      <c r="S20" s="565"/>
      <c r="T20" s="565"/>
      <c r="U20" s="565"/>
      <c r="V20" s="565"/>
      <c r="W20" s="565"/>
      <c r="X20" s="565"/>
      <c r="Y20" s="566"/>
      <c r="Z20" s="567" t="s">
        <v>465</v>
      </c>
      <c r="AA20" s="568"/>
      <c r="AB20" s="568" t="s">
        <v>465</v>
      </c>
      <c r="AC20" s="569"/>
      <c r="AD20" s="570">
        <v>43692</v>
      </c>
      <c r="AE20" s="571"/>
      <c r="AF20" s="453"/>
      <c r="AG20" s="454"/>
      <c r="AH20" s="572"/>
      <c r="AI20" s="572"/>
      <c r="AJ20" s="573"/>
      <c r="AK20" s="573"/>
      <c r="AL20" s="573"/>
      <c r="AM20" s="573"/>
      <c r="AN20" s="574"/>
      <c r="AO20" s="572"/>
      <c r="AP20" s="557"/>
      <c r="AQ20" s="558"/>
    </row>
    <row r="21" spans="1:46" s="94" customFormat="1" ht="36.75" customHeight="1" x14ac:dyDescent="0.25">
      <c r="A21" s="559" t="s">
        <v>481</v>
      </c>
      <c r="B21" s="560"/>
      <c r="C21" s="560"/>
      <c r="D21" s="560"/>
      <c r="E21" s="560"/>
      <c r="F21" s="560"/>
      <c r="G21" s="560"/>
      <c r="H21" s="561" t="s">
        <v>461</v>
      </c>
      <c r="I21" s="561"/>
      <c r="J21" s="562">
        <v>43691</v>
      </c>
      <c r="K21" s="563">
        <v>43691</v>
      </c>
      <c r="L21" s="564">
        <v>43691</v>
      </c>
      <c r="M21" s="565" t="s">
        <v>483</v>
      </c>
      <c r="N21" s="565"/>
      <c r="O21" s="565"/>
      <c r="P21" s="565"/>
      <c r="Q21" s="565"/>
      <c r="R21" s="565"/>
      <c r="S21" s="565"/>
      <c r="T21" s="565"/>
      <c r="U21" s="565"/>
      <c r="V21" s="565"/>
      <c r="W21" s="565"/>
      <c r="X21" s="565"/>
      <c r="Y21" s="566"/>
      <c r="Z21" s="567" t="s">
        <v>465</v>
      </c>
      <c r="AA21" s="568"/>
      <c r="AB21" s="568" t="s">
        <v>465</v>
      </c>
      <c r="AC21" s="569"/>
      <c r="AD21" s="570">
        <v>43692</v>
      </c>
      <c r="AE21" s="571"/>
      <c r="AF21" s="453"/>
      <c r="AG21" s="454"/>
      <c r="AH21" s="572"/>
      <c r="AI21" s="572"/>
      <c r="AJ21" s="573"/>
      <c r="AK21" s="573"/>
      <c r="AL21" s="573"/>
      <c r="AM21" s="573"/>
      <c r="AN21" s="574"/>
      <c r="AO21" s="572"/>
      <c r="AP21" s="557"/>
      <c r="AQ21" s="558"/>
    </row>
    <row r="22" spans="1:46" s="94" customFormat="1" ht="36.75" customHeight="1" x14ac:dyDescent="0.25">
      <c r="A22" s="559" t="s">
        <v>484</v>
      </c>
      <c r="B22" s="560"/>
      <c r="C22" s="560"/>
      <c r="D22" s="560"/>
      <c r="E22" s="560"/>
      <c r="F22" s="560"/>
      <c r="G22" s="560"/>
      <c r="H22" s="561" t="s">
        <v>465</v>
      </c>
      <c r="I22" s="561"/>
      <c r="J22" s="562">
        <v>43691</v>
      </c>
      <c r="K22" s="563">
        <v>43691</v>
      </c>
      <c r="L22" s="564">
        <v>43691</v>
      </c>
      <c r="M22" s="565" t="s">
        <v>484</v>
      </c>
      <c r="N22" s="565"/>
      <c r="O22" s="565"/>
      <c r="P22" s="565"/>
      <c r="Q22" s="565"/>
      <c r="R22" s="565"/>
      <c r="S22" s="565"/>
      <c r="T22" s="565"/>
      <c r="U22" s="565"/>
      <c r="V22" s="565"/>
      <c r="W22" s="565"/>
      <c r="X22" s="565"/>
      <c r="Y22" s="566"/>
      <c r="Z22" s="567" t="s">
        <v>465</v>
      </c>
      <c r="AA22" s="568"/>
      <c r="AB22" s="568" t="s">
        <v>465</v>
      </c>
      <c r="AC22" s="569"/>
      <c r="AD22" s="570">
        <v>43692</v>
      </c>
      <c r="AE22" s="571"/>
      <c r="AF22" s="453"/>
      <c r="AG22" s="454"/>
      <c r="AH22" s="557"/>
      <c r="AI22" s="558"/>
      <c r="AJ22" s="573"/>
      <c r="AK22" s="573"/>
      <c r="AL22" s="573"/>
      <c r="AM22" s="573"/>
      <c r="AN22" s="574"/>
      <c r="AO22" s="572"/>
      <c r="AP22" s="557"/>
      <c r="AQ22" s="558"/>
    </row>
    <row r="23" spans="1:46" s="94" customFormat="1" ht="36.75" customHeight="1" x14ac:dyDescent="0.25">
      <c r="A23" s="559" t="s">
        <v>460</v>
      </c>
      <c r="B23" s="560"/>
      <c r="C23" s="560"/>
      <c r="D23" s="560"/>
      <c r="E23" s="560"/>
      <c r="F23" s="560"/>
      <c r="G23" s="560"/>
      <c r="H23" s="561" t="s">
        <v>461</v>
      </c>
      <c r="I23" s="561"/>
      <c r="J23" s="562">
        <v>43691</v>
      </c>
      <c r="K23" s="563">
        <v>43691</v>
      </c>
      <c r="L23" s="564">
        <v>43691</v>
      </c>
      <c r="M23" s="565" t="s">
        <v>485</v>
      </c>
      <c r="N23" s="565"/>
      <c r="O23" s="565"/>
      <c r="P23" s="565"/>
      <c r="Q23" s="565"/>
      <c r="R23" s="565"/>
      <c r="S23" s="565"/>
      <c r="T23" s="565"/>
      <c r="U23" s="565"/>
      <c r="V23" s="565"/>
      <c r="W23" s="565"/>
      <c r="X23" s="565"/>
      <c r="Y23" s="566"/>
      <c r="Z23" s="567" t="s">
        <v>486</v>
      </c>
      <c r="AA23" s="568"/>
      <c r="AB23" s="568" t="s">
        <v>486</v>
      </c>
      <c r="AC23" s="569"/>
      <c r="AD23" s="570">
        <v>43692</v>
      </c>
      <c r="AE23" s="571"/>
      <c r="AF23" s="453"/>
      <c r="AG23" s="454"/>
      <c r="AH23" s="557"/>
      <c r="AI23" s="558"/>
      <c r="AJ23" s="573"/>
      <c r="AK23" s="573"/>
      <c r="AL23" s="573"/>
      <c r="AM23" s="573"/>
      <c r="AN23" s="574"/>
      <c r="AO23" s="572"/>
      <c r="AP23" s="557"/>
      <c r="AQ23" s="558"/>
    </row>
    <row r="24" spans="1:46" s="94" customFormat="1" ht="36.75" customHeight="1" x14ac:dyDescent="0.25">
      <c r="A24" s="579"/>
      <c r="B24" s="580"/>
      <c r="C24" s="580"/>
      <c r="D24" s="580"/>
      <c r="E24" s="580"/>
      <c r="F24" s="580"/>
      <c r="G24" s="581"/>
      <c r="H24" s="572"/>
      <c r="I24" s="572"/>
      <c r="J24" s="574"/>
      <c r="K24" s="572"/>
      <c r="L24" s="582"/>
      <c r="M24" s="583"/>
      <c r="N24" s="583"/>
      <c r="O24" s="583"/>
      <c r="P24" s="583"/>
      <c r="Q24" s="583"/>
      <c r="R24" s="583"/>
      <c r="S24" s="583"/>
      <c r="T24" s="583"/>
      <c r="U24" s="583"/>
      <c r="V24" s="583"/>
      <c r="W24" s="583"/>
      <c r="X24" s="583"/>
      <c r="Y24" s="584"/>
      <c r="Z24" s="557"/>
      <c r="AA24" s="585"/>
      <c r="AB24" s="585"/>
      <c r="AC24" s="558"/>
      <c r="AD24" s="574"/>
      <c r="AE24" s="572"/>
      <c r="AF24" s="453"/>
      <c r="AG24" s="454"/>
      <c r="AH24" s="557"/>
      <c r="AI24" s="558"/>
      <c r="AJ24" s="573"/>
      <c r="AK24" s="573"/>
      <c r="AL24" s="573"/>
      <c r="AM24" s="573"/>
      <c r="AN24" s="574"/>
      <c r="AO24" s="572"/>
      <c r="AP24" s="557"/>
      <c r="AQ24" s="558"/>
    </row>
    <row r="25" spans="1:46" s="94" customFormat="1" ht="36.75" customHeight="1" thickBot="1" x14ac:dyDescent="0.3">
      <c r="A25" s="586"/>
      <c r="B25" s="587"/>
      <c r="C25" s="587"/>
      <c r="D25" s="587"/>
      <c r="E25" s="587"/>
      <c r="F25" s="587"/>
      <c r="G25" s="588"/>
      <c r="H25" s="589"/>
      <c r="I25" s="589"/>
      <c r="J25" s="589"/>
      <c r="K25" s="589"/>
      <c r="L25" s="590"/>
      <c r="M25" s="195"/>
      <c r="N25" s="195"/>
      <c r="O25" s="195"/>
      <c r="P25" s="195"/>
      <c r="Q25" s="195"/>
      <c r="R25" s="195"/>
      <c r="S25" s="195"/>
      <c r="T25" s="195"/>
      <c r="U25" s="195"/>
      <c r="V25" s="195"/>
      <c r="W25" s="195"/>
      <c r="X25" s="195"/>
      <c r="Y25" s="200"/>
      <c r="Z25" s="557"/>
      <c r="AA25" s="585"/>
      <c r="AB25" s="585"/>
      <c r="AC25" s="558"/>
      <c r="AD25" s="574"/>
      <c r="AE25" s="572"/>
      <c r="AF25" s="453"/>
      <c r="AG25" s="454"/>
      <c r="AH25" s="572"/>
      <c r="AI25" s="572"/>
      <c r="AJ25" s="573"/>
      <c r="AK25" s="573"/>
      <c r="AL25" s="573"/>
      <c r="AM25" s="573"/>
      <c r="AN25" s="574"/>
      <c r="AO25" s="572"/>
      <c r="AP25" s="557"/>
      <c r="AQ25" s="558"/>
    </row>
  </sheetData>
  <mergeCells count="110">
    <mergeCell ref="A25:G25"/>
    <mergeCell ref="H25:I25"/>
    <mergeCell ref="J25:L25"/>
    <mergeCell ref="Z25:AC25"/>
    <mergeCell ref="AD25:AE25"/>
    <mergeCell ref="AH25:AI25"/>
    <mergeCell ref="AJ25:AM25"/>
    <mergeCell ref="AN25:AO25"/>
    <mergeCell ref="AP25:AQ25"/>
    <mergeCell ref="AD24:AE24"/>
    <mergeCell ref="AH24:AI24"/>
    <mergeCell ref="AJ24:AM24"/>
    <mergeCell ref="AN24:AO24"/>
    <mergeCell ref="AP24:AQ24"/>
    <mergeCell ref="A24:G24"/>
    <mergeCell ref="H24:I24"/>
    <mergeCell ref="J24:L24"/>
    <mergeCell ref="M24:Y24"/>
    <mergeCell ref="Z24:AC24"/>
    <mergeCell ref="AD23:AE23"/>
    <mergeCell ref="AH23:AI23"/>
    <mergeCell ref="AJ23:AM23"/>
    <mergeCell ref="AN23:AO23"/>
    <mergeCell ref="AP23:AQ23"/>
    <mergeCell ref="A23:G23"/>
    <mergeCell ref="H23:I23"/>
    <mergeCell ref="J23:L23"/>
    <mergeCell ref="M23:Y23"/>
    <mergeCell ref="Z23:AC23"/>
    <mergeCell ref="AD22:AE22"/>
    <mergeCell ref="AH22:AI22"/>
    <mergeCell ref="AJ22:AM22"/>
    <mergeCell ref="AN22:AO22"/>
    <mergeCell ref="AP22:AQ22"/>
    <mergeCell ref="A22:G22"/>
    <mergeCell ref="H22:I22"/>
    <mergeCell ref="J22:L22"/>
    <mergeCell ref="M22:Y22"/>
    <mergeCell ref="Z22:AC22"/>
    <mergeCell ref="AD21:AE21"/>
    <mergeCell ref="AH21:AI21"/>
    <mergeCell ref="AJ21:AM21"/>
    <mergeCell ref="AN21:AO21"/>
    <mergeCell ref="AP21:AQ21"/>
    <mergeCell ref="A21:G21"/>
    <mergeCell ref="H21:I21"/>
    <mergeCell ref="J21:L21"/>
    <mergeCell ref="M21:Y21"/>
    <mergeCell ref="Z21:AC21"/>
    <mergeCell ref="AP19:AQ19"/>
    <mergeCell ref="A20:G20"/>
    <mergeCell ref="H20:I20"/>
    <mergeCell ref="J20:L20"/>
    <mergeCell ref="M20:Y20"/>
    <mergeCell ref="Z20:AC20"/>
    <mergeCell ref="AD20:AE20"/>
    <mergeCell ref="AH20:AI20"/>
    <mergeCell ref="AJ20:AM20"/>
    <mergeCell ref="AN20:AO20"/>
    <mergeCell ref="AP20:AQ20"/>
    <mergeCell ref="AD19:AE19"/>
    <mergeCell ref="AF19:AG19"/>
    <mergeCell ref="AH19:AI19"/>
    <mergeCell ref="AJ19:AM19"/>
    <mergeCell ref="AN19:AO19"/>
    <mergeCell ref="A19:G19"/>
    <mergeCell ref="H19:I19"/>
    <mergeCell ref="J19:L19"/>
    <mergeCell ref="M19:Y19"/>
    <mergeCell ref="Z19:AC19"/>
    <mergeCell ref="AH17:AQ17"/>
    <mergeCell ref="A18:G18"/>
    <mergeCell ref="H18:I18"/>
    <mergeCell ref="J18:L18"/>
    <mergeCell ref="M18:Y18"/>
    <mergeCell ref="Z18:AC18"/>
    <mergeCell ref="AD18:AE18"/>
    <mergeCell ref="AF18:AG18"/>
    <mergeCell ref="AH18:AI18"/>
    <mergeCell ref="AJ18:AM18"/>
    <mergeCell ref="AN18:AO18"/>
    <mergeCell ref="A17:L17"/>
    <mergeCell ref="M17:AG17"/>
    <mergeCell ref="D9:F9"/>
    <mergeCell ref="H9:L9"/>
    <mergeCell ref="A1:B3"/>
    <mergeCell ref="C1:K1"/>
    <mergeCell ref="D2:K2"/>
    <mergeCell ref="D3:K3"/>
    <mergeCell ref="A4:C5"/>
    <mergeCell ref="L5:M5"/>
    <mergeCell ref="A6:M6"/>
    <mergeCell ref="A7:C7"/>
    <mergeCell ref="D7:M7"/>
    <mergeCell ref="A8:C8"/>
    <mergeCell ref="D8:L8"/>
    <mergeCell ref="D10:F10"/>
    <mergeCell ref="H10:L10"/>
    <mergeCell ref="D14:F14"/>
    <mergeCell ref="G14:H14"/>
    <mergeCell ref="I14:K14"/>
    <mergeCell ref="L14:M14"/>
    <mergeCell ref="H11:L11"/>
    <mergeCell ref="H12:L12"/>
    <mergeCell ref="I15:K15"/>
    <mergeCell ref="L15:M15"/>
    <mergeCell ref="D11:F11"/>
    <mergeCell ref="D12:F12"/>
    <mergeCell ref="D15:F15"/>
    <mergeCell ref="G15:H15"/>
  </mergeCells>
  <dataValidations count="1">
    <dataValidation type="list" errorStyle="warning" allowBlank="1" showInputMessage="1" showErrorMessage="1" errorTitle="RIESGO INCORRECTO" error="Este tipo de riesgo no es correcto" sqref="M10:M12 JI10:JI12 TE10:TE12 ADA10:ADA12 AMW10:AMW12 AWS10:AWS12 BGO10:BGO12 BQK10:BQK12 CAG10:CAG12 CKC10:CKC12 CTY10:CTY12 DDU10:DDU12 DNQ10:DNQ12 DXM10:DXM12 EHI10:EHI12 ERE10:ERE12 FBA10:FBA12 FKW10:FKW12 FUS10:FUS12 GEO10:GEO12 GOK10:GOK12 GYG10:GYG12 HIC10:HIC12 HRY10:HRY12 IBU10:IBU12 ILQ10:ILQ12 IVM10:IVM12 JFI10:JFI12 JPE10:JPE12 JZA10:JZA12 KIW10:KIW12 KSS10:KSS12 LCO10:LCO12 LMK10:LMK12 LWG10:LWG12 MGC10:MGC12 MPY10:MPY12 MZU10:MZU12 NJQ10:NJQ12 NTM10:NTM12 ODI10:ODI12 ONE10:ONE12 OXA10:OXA12 PGW10:PGW12 PQS10:PQS12 QAO10:QAO12 QKK10:QKK12 QUG10:QUG12 REC10:REC12 RNY10:RNY12 RXU10:RXU12 SHQ10:SHQ12 SRM10:SRM12 TBI10:TBI12 TLE10:TLE12 TVA10:TVA12 UEW10:UEW12 UOS10:UOS12 UYO10:UYO12 VIK10:VIK12 VSG10:VSG12 WCC10:WCC12 WLY10:WLY12 WVU10:WVU12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formula1>TIPODERIESGO</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2:P40"/>
  <sheetViews>
    <sheetView topLeftCell="A7" zoomScale="55" zoomScaleNormal="55" workbookViewId="0">
      <selection activeCell="E24" sqref="E24"/>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611"/>
      <c r="C5" s="611"/>
      <c r="D5" s="612" t="s">
        <v>0</v>
      </c>
      <c r="E5" s="612"/>
      <c r="F5" s="612"/>
      <c r="G5" s="612"/>
      <c r="H5" s="139" t="s">
        <v>231</v>
      </c>
    </row>
    <row r="6" spans="2:16" ht="26.25" customHeight="1" x14ac:dyDescent="0.3">
      <c r="B6" s="611"/>
      <c r="C6" s="611"/>
      <c r="D6" s="612" t="s">
        <v>1</v>
      </c>
      <c r="E6" s="612"/>
      <c r="F6" s="612"/>
      <c r="G6" s="612"/>
      <c r="H6" s="139" t="s">
        <v>232</v>
      </c>
    </row>
    <row r="7" spans="2:16" ht="18" customHeight="1" x14ac:dyDescent="0.3">
      <c r="B7" s="611"/>
      <c r="C7" s="611"/>
      <c r="D7" s="612" t="s">
        <v>2</v>
      </c>
      <c r="E7" s="612"/>
      <c r="F7" s="612"/>
      <c r="G7" s="612"/>
      <c r="H7" s="105" t="s">
        <v>233</v>
      </c>
    </row>
    <row r="8" spans="2:16" ht="20.25" x14ac:dyDescent="0.3">
      <c r="B8" s="611"/>
      <c r="C8" s="611"/>
      <c r="D8" s="612" t="s">
        <v>234</v>
      </c>
      <c r="E8" s="612"/>
      <c r="F8" s="612"/>
      <c r="G8" s="612"/>
      <c r="H8" s="140" t="s">
        <v>235</v>
      </c>
    </row>
    <row r="9" spans="2:16" ht="18" customHeight="1" thickBot="1" x14ac:dyDescent="0.25">
      <c r="B9" s="141"/>
      <c r="C9" s="142"/>
      <c r="D9" s="143"/>
      <c r="E9" s="143"/>
      <c r="F9" s="143"/>
      <c r="G9" s="143"/>
      <c r="H9" s="143"/>
      <c r="M9" s="5" t="s">
        <v>236</v>
      </c>
    </row>
    <row r="10" spans="2:16" ht="18" customHeight="1" thickBot="1" x14ac:dyDescent="0.25">
      <c r="B10" s="602" t="s">
        <v>33</v>
      </c>
      <c r="C10" s="603"/>
      <c r="D10" s="606" t="s">
        <v>34</v>
      </c>
      <c r="E10" s="607"/>
      <c r="F10" s="608"/>
      <c r="G10" s="144"/>
      <c r="H10" s="144"/>
      <c r="M10" s="594">
        <v>5</v>
      </c>
      <c r="N10" s="595"/>
      <c r="O10" s="595"/>
      <c r="P10" s="596"/>
    </row>
    <row r="11" spans="2:16" ht="18.75" thickBot="1" x14ac:dyDescent="0.25">
      <c r="B11" s="604"/>
      <c r="C11" s="605"/>
      <c r="D11" s="6" t="s">
        <v>35</v>
      </c>
      <c r="E11" s="22" t="s">
        <v>36</v>
      </c>
      <c r="F11" s="22" t="s">
        <v>37</v>
      </c>
      <c r="M11" s="594">
        <v>10</v>
      </c>
      <c r="N11" s="597"/>
      <c r="O11" s="597"/>
      <c r="P11" s="598"/>
    </row>
    <row r="12" spans="2:16" ht="18" customHeight="1" thickBot="1" x14ac:dyDescent="0.25">
      <c r="B12" s="145"/>
      <c r="C12" s="146"/>
      <c r="D12" s="22">
        <v>7</v>
      </c>
      <c r="E12" s="22">
        <v>11</v>
      </c>
      <c r="F12" s="147">
        <v>13</v>
      </c>
      <c r="G12" s="148"/>
      <c r="H12" s="148"/>
      <c r="M12" s="594">
        <v>20</v>
      </c>
      <c r="N12" s="597"/>
      <c r="O12" s="597"/>
      <c r="P12" s="598"/>
    </row>
    <row r="13" spans="2:16" ht="26.25" thickBot="1" x14ac:dyDescent="0.25">
      <c r="B13" s="591" t="s">
        <v>237</v>
      </c>
      <c r="C13" s="591">
        <v>1</v>
      </c>
      <c r="D13" s="149">
        <f>+C13*$D$12</f>
        <v>7</v>
      </c>
      <c r="E13" s="150">
        <f>+C13*$E$12</f>
        <v>11</v>
      </c>
      <c r="F13" s="151">
        <f>+C13*F$12</f>
        <v>13</v>
      </c>
      <c r="G13" s="152"/>
      <c r="H13" s="62" t="s">
        <v>38</v>
      </c>
      <c r="I13" s="63" t="s">
        <v>39</v>
      </c>
    </row>
    <row r="14" spans="2:16" ht="18" customHeight="1" thickBot="1" x14ac:dyDescent="0.25">
      <c r="B14" s="592"/>
      <c r="C14" s="592"/>
      <c r="D14" s="153" t="s">
        <v>238</v>
      </c>
      <c r="E14" s="29" t="s">
        <v>239</v>
      </c>
      <c r="F14" s="35" t="s">
        <v>240</v>
      </c>
      <c r="G14" s="154"/>
      <c r="H14" s="155"/>
      <c r="I14" s="155"/>
      <c r="M14" s="594">
        <v>7</v>
      </c>
      <c r="N14" s="594">
        <v>11</v>
      </c>
      <c r="O14" s="594">
        <v>13</v>
      </c>
    </row>
    <row r="15" spans="2:16" ht="18" customHeight="1" x14ac:dyDescent="0.2">
      <c r="B15" s="592"/>
      <c r="C15" s="592"/>
      <c r="D15" s="156" t="s">
        <v>43</v>
      </c>
      <c r="E15" s="23" t="s">
        <v>43</v>
      </c>
      <c r="F15" s="36"/>
      <c r="G15" s="157"/>
      <c r="H15" s="599" t="s">
        <v>40</v>
      </c>
      <c r="I15" s="158" t="s">
        <v>41</v>
      </c>
      <c r="M15" s="595"/>
      <c r="N15" s="597"/>
      <c r="O15" s="597"/>
    </row>
    <row r="16" spans="2:16" ht="36.75" customHeight="1" x14ac:dyDescent="0.2">
      <c r="B16" s="592"/>
      <c r="C16" s="592"/>
      <c r="D16" s="159"/>
      <c r="E16" s="30"/>
      <c r="F16" s="36" t="s">
        <v>44</v>
      </c>
      <c r="G16" s="157"/>
      <c r="H16" s="600"/>
      <c r="I16" s="160" t="s">
        <v>42</v>
      </c>
      <c r="M16" s="595"/>
      <c r="N16" s="597"/>
      <c r="O16" s="597"/>
    </row>
    <row r="17" spans="2:15" ht="18" customHeight="1" thickBot="1" x14ac:dyDescent="0.25">
      <c r="B17" s="593"/>
      <c r="C17" s="593"/>
      <c r="D17" s="161"/>
      <c r="E17" s="31"/>
      <c r="F17" s="162"/>
      <c r="G17" s="157"/>
      <c r="H17" s="601"/>
      <c r="I17" s="160" t="s">
        <v>45</v>
      </c>
      <c r="M17" s="596"/>
      <c r="N17" s="598"/>
      <c r="O17" s="598"/>
    </row>
    <row r="18" spans="2:15" ht="18" x14ac:dyDescent="0.2">
      <c r="B18" s="591" t="s">
        <v>241</v>
      </c>
      <c r="C18" s="591">
        <v>2</v>
      </c>
      <c r="D18" s="163">
        <f>+C18*$D$12</f>
        <v>14</v>
      </c>
      <c r="E18" s="164">
        <f>+C18*$E$12</f>
        <v>22</v>
      </c>
      <c r="F18" s="165">
        <f>+C18*F$12</f>
        <v>26</v>
      </c>
      <c r="G18" s="152"/>
      <c r="H18" s="609" t="s">
        <v>50</v>
      </c>
      <c r="I18" s="166" t="s">
        <v>47</v>
      </c>
    </row>
    <row r="19" spans="2:15" ht="18" customHeight="1" x14ac:dyDescent="0.2">
      <c r="B19" s="592"/>
      <c r="C19" s="592"/>
      <c r="D19" s="153" t="s">
        <v>242</v>
      </c>
      <c r="E19" s="167" t="s">
        <v>243</v>
      </c>
      <c r="F19" s="168" t="s">
        <v>244</v>
      </c>
      <c r="G19" s="154"/>
      <c r="H19" s="610"/>
      <c r="I19" s="166" t="s">
        <v>49</v>
      </c>
    </row>
    <row r="20" spans="2:15" ht="18" customHeight="1" x14ac:dyDescent="0.2">
      <c r="B20" s="592"/>
      <c r="C20" s="592"/>
      <c r="D20" s="156" t="s">
        <v>43</v>
      </c>
      <c r="E20" s="167" t="s">
        <v>43</v>
      </c>
      <c r="F20" s="168"/>
      <c r="G20" s="157"/>
      <c r="H20" s="610"/>
      <c r="I20" s="166" t="s">
        <v>51</v>
      </c>
    </row>
    <row r="21" spans="2:15" ht="18" x14ac:dyDescent="0.2">
      <c r="B21" s="592"/>
      <c r="C21" s="592"/>
      <c r="D21" s="159"/>
      <c r="E21" s="167"/>
      <c r="F21" s="168" t="s">
        <v>44</v>
      </c>
      <c r="G21" s="157"/>
      <c r="H21" s="610"/>
      <c r="I21" s="166" t="s">
        <v>52</v>
      </c>
    </row>
    <row r="22" spans="2:15" ht="18" customHeight="1" thickBot="1" x14ac:dyDescent="0.25">
      <c r="B22" s="593"/>
      <c r="C22" s="593"/>
      <c r="D22" s="161"/>
      <c r="E22" s="167"/>
      <c r="F22" s="169"/>
      <c r="G22" s="157"/>
      <c r="H22" s="610"/>
      <c r="I22" s="166" t="s">
        <v>53</v>
      </c>
    </row>
    <row r="23" spans="2:15" ht="18" x14ac:dyDescent="0.2">
      <c r="B23" s="591" t="s">
        <v>245</v>
      </c>
      <c r="C23" s="591">
        <v>3</v>
      </c>
      <c r="D23" s="170">
        <f>+C23*$D$12</f>
        <v>21</v>
      </c>
      <c r="E23" s="165">
        <f>+C23*$E$12</f>
        <v>33</v>
      </c>
      <c r="F23" s="171">
        <f>+C23*F$12</f>
        <v>39</v>
      </c>
      <c r="G23" s="152"/>
      <c r="H23" s="613" t="s">
        <v>55</v>
      </c>
      <c r="I23" s="172" t="s">
        <v>54</v>
      </c>
    </row>
    <row r="24" spans="2:15" ht="18" customHeight="1" x14ac:dyDescent="0.2">
      <c r="B24" s="592"/>
      <c r="C24" s="592"/>
      <c r="D24" s="167" t="s">
        <v>246</v>
      </c>
      <c r="E24" s="173" t="s">
        <v>247</v>
      </c>
      <c r="F24" s="174" t="s">
        <v>248</v>
      </c>
      <c r="G24" s="154"/>
      <c r="H24" s="614"/>
      <c r="I24" s="172" t="s">
        <v>56</v>
      </c>
    </row>
    <row r="25" spans="2:15" ht="18" customHeight="1" x14ac:dyDescent="0.2">
      <c r="B25" s="592"/>
      <c r="C25" s="592"/>
      <c r="D25" s="175" t="s">
        <v>44</v>
      </c>
      <c r="E25" s="173" t="s">
        <v>44</v>
      </c>
      <c r="F25" s="174" t="s">
        <v>44</v>
      </c>
      <c r="G25" s="157"/>
      <c r="H25" s="614"/>
      <c r="I25" s="172" t="s">
        <v>57</v>
      </c>
    </row>
    <row r="26" spans="2:15" ht="18" x14ac:dyDescent="0.2">
      <c r="B26" s="592"/>
      <c r="C26" s="592"/>
      <c r="D26" s="175" t="s">
        <v>46</v>
      </c>
      <c r="E26" s="173" t="s">
        <v>46</v>
      </c>
      <c r="F26" s="174" t="s">
        <v>46</v>
      </c>
      <c r="G26" s="157"/>
      <c r="H26" s="615"/>
      <c r="I26" s="172" t="s">
        <v>58</v>
      </c>
    </row>
    <row r="27" spans="2:15" ht="18" customHeight="1" thickBot="1" x14ac:dyDescent="0.25">
      <c r="B27" s="593"/>
      <c r="C27" s="593"/>
      <c r="D27" s="176" t="s">
        <v>48</v>
      </c>
      <c r="E27" s="177" t="s">
        <v>48</v>
      </c>
      <c r="F27" s="174" t="s">
        <v>48</v>
      </c>
      <c r="G27" s="157"/>
      <c r="H27" s="616" t="s">
        <v>64</v>
      </c>
      <c r="I27" s="178" t="s">
        <v>59</v>
      </c>
    </row>
    <row r="28" spans="2:15" ht="18" x14ac:dyDescent="0.2">
      <c r="B28" s="591" t="s">
        <v>249</v>
      </c>
      <c r="C28" s="591">
        <v>4</v>
      </c>
      <c r="D28" s="179">
        <f>+C28*$D$12</f>
        <v>28</v>
      </c>
      <c r="E28" s="180">
        <f>+C28*$E$12</f>
        <v>44</v>
      </c>
      <c r="F28" s="171">
        <f>+C28*F$12</f>
        <v>52</v>
      </c>
      <c r="G28" s="152"/>
      <c r="H28" s="617"/>
      <c r="I28" s="178" t="s">
        <v>60</v>
      </c>
      <c r="K28" s="181"/>
      <c r="L28" s="182"/>
    </row>
    <row r="29" spans="2:15" ht="18" customHeight="1" thickBot="1" x14ac:dyDescent="0.25">
      <c r="B29" s="592"/>
      <c r="C29" s="592"/>
      <c r="D29" s="183" t="s">
        <v>250</v>
      </c>
      <c r="E29" s="184" t="s">
        <v>251</v>
      </c>
      <c r="F29" s="174" t="s">
        <v>252</v>
      </c>
      <c r="G29" s="154"/>
      <c r="H29" s="618"/>
      <c r="I29" s="185" t="s">
        <v>61</v>
      </c>
      <c r="K29" s="186"/>
      <c r="L29" s="182"/>
    </row>
    <row r="30" spans="2:15" ht="18" customHeight="1" x14ac:dyDescent="0.2">
      <c r="B30" s="592"/>
      <c r="C30" s="592"/>
      <c r="D30" s="179" t="s">
        <v>44</v>
      </c>
      <c r="E30" s="187" t="s">
        <v>44</v>
      </c>
      <c r="F30" s="174" t="s">
        <v>44</v>
      </c>
      <c r="G30" s="157"/>
      <c r="H30" s="157"/>
      <c r="K30" s="186"/>
      <c r="L30" s="182"/>
    </row>
    <row r="31" spans="2:15" ht="18" x14ac:dyDescent="0.2">
      <c r="B31" s="592"/>
      <c r="C31" s="592"/>
      <c r="D31" s="179" t="s">
        <v>46</v>
      </c>
      <c r="E31" s="187" t="s">
        <v>46</v>
      </c>
      <c r="F31" s="174" t="s">
        <v>46</v>
      </c>
      <c r="G31" s="157"/>
      <c r="H31" s="157"/>
      <c r="K31" s="181"/>
      <c r="L31" s="182"/>
    </row>
    <row r="32" spans="2:15" ht="77.25" customHeight="1" thickBot="1" x14ac:dyDescent="0.25">
      <c r="B32" s="593"/>
      <c r="C32" s="593"/>
      <c r="D32" s="188" t="s">
        <v>48</v>
      </c>
      <c r="E32" s="189" t="s">
        <v>48</v>
      </c>
      <c r="F32" s="190" t="s">
        <v>48</v>
      </c>
      <c r="G32" s="157"/>
      <c r="H32" s="157"/>
      <c r="K32" s="181"/>
      <c r="L32" s="182"/>
    </row>
    <row r="33" spans="2:12" ht="18" x14ac:dyDescent="0.2">
      <c r="B33" s="591" t="s">
        <v>253</v>
      </c>
      <c r="C33" s="591">
        <v>5</v>
      </c>
      <c r="D33" s="191">
        <f>+C33*$D$12</f>
        <v>35</v>
      </c>
      <c r="E33" s="28">
        <f>+C33*$E$12</f>
        <v>55</v>
      </c>
      <c r="F33" s="192">
        <f>+C33*F$12</f>
        <v>65</v>
      </c>
      <c r="G33" s="152"/>
      <c r="H33" s="152"/>
      <c r="K33" s="181"/>
      <c r="L33" s="182"/>
    </row>
    <row r="34" spans="2:12" ht="18" x14ac:dyDescent="0.2">
      <c r="B34" s="592"/>
      <c r="C34" s="592"/>
      <c r="D34" s="179" t="s">
        <v>254</v>
      </c>
      <c r="E34" s="25" t="s">
        <v>255</v>
      </c>
      <c r="F34" s="26" t="s">
        <v>256</v>
      </c>
      <c r="G34" s="154"/>
      <c r="H34" s="154"/>
      <c r="K34" s="181"/>
      <c r="L34" s="182"/>
    </row>
    <row r="35" spans="2:12" ht="18" x14ac:dyDescent="0.2">
      <c r="B35" s="592"/>
      <c r="C35" s="592"/>
      <c r="D35" s="179" t="s">
        <v>44</v>
      </c>
      <c r="E35" s="24" t="s">
        <v>44</v>
      </c>
      <c r="F35" s="33" t="s">
        <v>46</v>
      </c>
      <c r="G35" s="157"/>
      <c r="H35" s="157"/>
      <c r="K35" s="181"/>
      <c r="L35" s="182"/>
    </row>
    <row r="36" spans="2:12" ht="18" x14ac:dyDescent="0.2">
      <c r="B36" s="592"/>
      <c r="C36" s="592"/>
      <c r="D36" s="179" t="s">
        <v>46</v>
      </c>
      <c r="E36" s="24" t="s">
        <v>46</v>
      </c>
      <c r="F36" s="33" t="s">
        <v>44</v>
      </c>
      <c r="G36" s="157"/>
      <c r="H36" s="157"/>
      <c r="K36" s="181"/>
      <c r="L36" s="182"/>
    </row>
    <row r="37" spans="2:12" ht="69" customHeight="1" thickBot="1" x14ac:dyDescent="0.25">
      <c r="B37" s="593"/>
      <c r="C37" s="593"/>
      <c r="D37" s="188" t="s">
        <v>48</v>
      </c>
      <c r="E37" s="32" t="s">
        <v>48</v>
      </c>
      <c r="F37" s="34" t="s">
        <v>48</v>
      </c>
      <c r="G37" s="157"/>
      <c r="H37" s="157"/>
      <c r="K37" s="181"/>
      <c r="L37" s="182"/>
    </row>
    <row r="40" spans="2:12" ht="18" x14ac:dyDescent="0.25">
      <c r="B40" s="193" t="s">
        <v>229</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IQ67"/>
  <sheetViews>
    <sheetView topLeftCell="A18" zoomScale="55" zoomScaleNormal="55" workbookViewId="0">
      <selection activeCell="P23" sqref="P23"/>
    </sheetView>
  </sheetViews>
  <sheetFormatPr baseColWidth="10" defaultRowHeight="12.75" x14ac:dyDescent="0.2"/>
  <cols>
    <col min="1" max="5" width="6.42578125" style="93" customWidth="1"/>
    <col min="6" max="7" width="4.85546875" style="93" customWidth="1"/>
    <col min="8" max="8" width="10.42578125" style="93" customWidth="1"/>
    <col min="9" max="15" width="3.7109375" style="93" customWidth="1"/>
    <col min="16" max="16" width="12.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x14ac:dyDescent="0.2">
      <c r="A1" s="705"/>
      <c r="B1" s="706"/>
      <c r="C1" s="706"/>
      <c r="D1" s="707"/>
      <c r="E1" s="714" t="s">
        <v>1</v>
      </c>
      <c r="F1" s="715"/>
      <c r="G1" s="715"/>
      <c r="H1" s="715"/>
      <c r="I1" s="715"/>
      <c r="J1" s="715"/>
      <c r="K1" s="715"/>
      <c r="L1" s="715"/>
      <c r="M1" s="715"/>
      <c r="N1" s="715"/>
      <c r="O1" s="715"/>
      <c r="P1" s="715"/>
      <c r="Q1" s="715"/>
      <c r="R1" s="715"/>
      <c r="S1" s="715"/>
      <c r="T1" s="715"/>
      <c r="U1" s="715"/>
      <c r="V1" s="715"/>
      <c r="W1" s="715"/>
      <c r="X1" s="715"/>
      <c r="Y1" s="715"/>
      <c r="Z1" s="715"/>
      <c r="AA1" s="715"/>
      <c r="AB1" s="715"/>
      <c r="AC1" s="715"/>
      <c r="AD1" s="716"/>
      <c r="AE1" s="717" t="s">
        <v>177</v>
      </c>
      <c r="AF1" s="715"/>
      <c r="AG1" s="715"/>
      <c r="AH1" s="715"/>
      <c r="AI1" s="718" t="s">
        <v>268</v>
      </c>
      <c r="AJ1" s="718"/>
      <c r="AK1" s="719"/>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19"/>
      <c r="FT1" s="219"/>
      <c r="FU1" s="219"/>
      <c r="FV1" s="219"/>
      <c r="FW1" s="219"/>
      <c r="FX1" s="219"/>
      <c r="FY1" s="219"/>
      <c r="FZ1" s="219"/>
      <c r="GA1" s="219"/>
      <c r="GB1" s="219"/>
      <c r="GC1" s="219"/>
      <c r="GD1" s="219"/>
      <c r="GE1" s="219"/>
      <c r="GF1" s="219"/>
      <c r="GG1" s="219"/>
      <c r="GH1" s="219"/>
      <c r="GI1" s="219"/>
      <c r="GJ1" s="219"/>
      <c r="GK1" s="219"/>
      <c r="GL1" s="219"/>
      <c r="GM1" s="219"/>
      <c r="GN1" s="219"/>
      <c r="GO1" s="219"/>
      <c r="GP1" s="219"/>
      <c r="GQ1" s="219"/>
      <c r="GR1" s="219"/>
      <c r="GS1" s="219"/>
      <c r="GT1" s="219"/>
      <c r="GU1" s="219"/>
      <c r="GV1" s="219"/>
      <c r="GW1" s="219"/>
      <c r="GX1" s="219"/>
      <c r="GY1" s="219"/>
      <c r="GZ1" s="219"/>
      <c r="HA1" s="219"/>
      <c r="HB1" s="219"/>
      <c r="HC1" s="219"/>
      <c r="HD1" s="219"/>
      <c r="HE1" s="219"/>
      <c r="HF1" s="219"/>
      <c r="HG1" s="219"/>
      <c r="HH1" s="219"/>
      <c r="HI1" s="219"/>
      <c r="HJ1" s="219"/>
      <c r="HK1" s="219"/>
      <c r="HL1" s="219"/>
      <c r="HM1" s="219"/>
      <c r="HN1" s="219"/>
      <c r="HO1" s="219"/>
      <c r="HP1" s="219"/>
      <c r="HQ1" s="219"/>
      <c r="HR1" s="219"/>
      <c r="HS1" s="219"/>
      <c r="HT1" s="219"/>
      <c r="HU1" s="219"/>
      <c r="HV1" s="219"/>
      <c r="HW1" s="219"/>
      <c r="HX1" s="219"/>
      <c r="HY1" s="219"/>
      <c r="HZ1" s="219"/>
      <c r="IA1" s="219"/>
      <c r="IB1" s="219"/>
      <c r="IC1" s="219"/>
      <c r="ID1" s="219"/>
      <c r="IE1" s="219"/>
      <c r="IF1" s="219"/>
      <c r="IG1" s="219"/>
      <c r="IH1" s="219"/>
      <c r="II1" s="219"/>
      <c r="IJ1" s="219"/>
      <c r="IK1" s="219"/>
      <c r="IL1" s="219"/>
      <c r="IM1" s="219"/>
      <c r="IN1" s="219"/>
      <c r="IO1" s="219"/>
      <c r="IP1" s="219"/>
      <c r="IQ1" s="219"/>
    </row>
    <row r="2" spans="1:251" ht="20.25" customHeight="1" x14ac:dyDescent="0.2">
      <c r="A2" s="708"/>
      <c r="B2" s="709"/>
      <c r="C2" s="709"/>
      <c r="D2" s="710"/>
      <c r="E2" s="720" t="s">
        <v>92</v>
      </c>
      <c r="F2" s="721"/>
      <c r="G2" s="721"/>
      <c r="H2" s="721"/>
      <c r="I2" s="722" t="s">
        <v>178</v>
      </c>
      <c r="J2" s="722"/>
      <c r="K2" s="722"/>
      <c r="L2" s="722"/>
      <c r="M2" s="722"/>
      <c r="N2" s="722"/>
      <c r="O2" s="722"/>
      <c r="P2" s="722"/>
      <c r="Q2" s="722"/>
      <c r="R2" s="722"/>
      <c r="S2" s="722"/>
      <c r="T2" s="722"/>
      <c r="U2" s="722"/>
      <c r="V2" s="722"/>
      <c r="W2" s="722"/>
      <c r="X2" s="722"/>
      <c r="Y2" s="722"/>
      <c r="Z2" s="722"/>
      <c r="AA2" s="722"/>
      <c r="AB2" s="722"/>
      <c r="AC2" s="722"/>
      <c r="AD2" s="723"/>
      <c r="AE2" s="724" t="s">
        <v>179</v>
      </c>
      <c r="AF2" s="721"/>
      <c r="AG2" s="721"/>
      <c r="AH2" s="721"/>
      <c r="AI2" s="725">
        <v>2</v>
      </c>
      <c r="AJ2" s="725"/>
      <c r="AK2" s="726"/>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219"/>
      <c r="GZ2" s="219"/>
      <c r="HA2" s="219"/>
      <c r="HB2" s="219"/>
      <c r="HC2" s="219"/>
      <c r="HD2" s="219"/>
      <c r="HE2" s="219"/>
      <c r="HF2" s="219"/>
      <c r="HG2" s="219"/>
      <c r="HH2" s="219"/>
      <c r="HI2" s="219"/>
      <c r="HJ2" s="219"/>
      <c r="HK2" s="219"/>
      <c r="HL2" s="219"/>
      <c r="HM2" s="219"/>
      <c r="HN2" s="219"/>
      <c r="HO2" s="219"/>
      <c r="HP2" s="219"/>
      <c r="HQ2" s="219"/>
      <c r="HR2" s="219"/>
      <c r="HS2" s="219"/>
      <c r="HT2" s="219"/>
      <c r="HU2" s="219"/>
      <c r="HV2" s="219"/>
      <c r="HW2" s="219"/>
      <c r="HX2" s="219"/>
      <c r="HY2" s="219"/>
      <c r="HZ2" s="219"/>
      <c r="IA2" s="219"/>
      <c r="IB2" s="219"/>
      <c r="IC2" s="219"/>
      <c r="ID2" s="219"/>
      <c r="IE2" s="219"/>
      <c r="IF2" s="219"/>
      <c r="IG2" s="219"/>
      <c r="IH2" s="219"/>
      <c r="II2" s="219"/>
      <c r="IJ2" s="219"/>
      <c r="IK2" s="219"/>
      <c r="IL2" s="219"/>
      <c r="IM2" s="219"/>
      <c r="IN2" s="219"/>
      <c r="IO2" s="219"/>
      <c r="IP2" s="219"/>
      <c r="IQ2" s="219"/>
    </row>
    <row r="3" spans="1:251" ht="17.25" customHeight="1" thickBot="1" x14ac:dyDescent="0.25">
      <c r="A3" s="711"/>
      <c r="B3" s="712"/>
      <c r="C3" s="712"/>
      <c r="D3" s="713"/>
      <c r="E3" s="727" t="s">
        <v>180</v>
      </c>
      <c r="F3" s="728"/>
      <c r="G3" s="728"/>
      <c r="H3" s="728"/>
      <c r="I3" s="729" t="s">
        <v>269</v>
      </c>
      <c r="J3" s="729"/>
      <c r="K3" s="729"/>
      <c r="L3" s="729"/>
      <c r="M3" s="729"/>
      <c r="N3" s="729"/>
      <c r="O3" s="729"/>
      <c r="P3" s="729"/>
      <c r="Q3" s="729"/>
      <c r="R3" s="729"/>
      <c r="S3" s="729"/>
      <c r="T3" s="729"/>
      <c r="U3" s="729"/>
      <c r="V3" s="729"/>
      <c r="W3" s="729"/>
      <c r="X3" s="729"/>
      <c r="Y3" s="729"/>
      <c r="Z3" s="729"/>
      <c r="AA3" s="729"/>
      <c r="AB3" s="729"/>
      <c r="AC3" s="729"/>
      <c r="AD3" s="730"/>
      <c r="AE3" s="731" t="s">
        <v>181</v>
      </c>
      <c r="AF3" s="728"/>
      <c r="AG3" s="728"/>
      <c r="AH3" s="728"/>
      <c r="AI3" s="732">
        <v>43123</v>
      </c>
      <c r="AJ3" s="733"/>
      <c r="AK3" s="734"/>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9"/>
      <c r="GU3" s="219"/>
      <c r="GV3" s="219"/>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9"/>
      <c r="IE3" s="219"/>
      <c r="IF3" s="219"/>
      <c r="IG3" s="219"/>
      <c r="IH3" s="219"/>
      <c r="II3" s="219"/>
      <c r="IJ3" s="219"/>
      <c r="IK3" s="219"/>
      <c r="IL3" s="219"/>
      <c r="IM3" s="219"/>
      <c r="IN3" s="219"/>
      <c r="IO3" s="219"/>
      <c r="IP3" s="219"/>
      <c r="IQ3" s="219"/>
    </row>
    <row r="4" spans="1:251" ht="16.5" thickBot="1" x14ac:dyDescent="0.25">
      <c r="A4" s="220"/>
      <c r="B4" s="220"/>
      <c r="C4" s="220"/>
      <c r="D4" s="220"/>
      <c r="E4" s="221"/>
      <c r="F4" s="221"/>
      <c r="G4" s="221"/>
      <c r="H4" s="221"/>
      <c r="I4" s="222"/>
      <c r="J4" s="222"/>
      <c r="K4" s="222"/>
      <c r="L4" s="222"/>
      <c r="M4" s="222"/>
      <c r="N4" s="222"/>
      <c r="O4" s="222"/>
      <c r="P4" s="222"/>
      <c r="Q4" s="222"/>
      <c r="R4" s="222"/>
      <c r="S4" s="222"/>
      <c r="T4" s="222"/>
      <c r="U4" s="222"/>
      <c r="V4" s="222"/>
      <c r="W4" s="222"/>
      <c r="X4" s="222"/>
      <c r="Y4" s="222"/>
      <c r="Z4" s="222"/>
      <c r="AA4" s="222"/>
      <c r="AB4" s="222"/>
      <c r="AC4" s="222"/>
      <c r="AD4" s="222"/>
      <c r="AE4" s="221"/>
      <c r="AF4" s="221"/>
      <c r="AG4" s="221"/>
      <c r="AH4" s="221"/>
      <c r="AI4" s="223"/>
      <c r="AJ4" s="224"/>
      <c r="AK4" s="224"/>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row>
    <row r="5" spans="1:251" ht="18.75" x14ac:dyDescent="0.2">
      <c r="A5" s="735" t="s">
        <v>488</v>
      </c>
      <c r="B5" s="736"/>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7"/>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row>
    <row r="6" spans="1:251" s="74" customFormat="1" ht="52.5" customHeight="1" thickBot="1" x14ac:dyDescent="0.3">
      <c r="A6" s="738" t="s">
        <v>189</v>
      </c>
      <c r="B6" s="739"/>
      <c r="C6" s="739"/>
      <c r="D6" s="739"/>
      <c r="E6" s="739"/>
      <c r="F6" s="740" t="s">
        <v>338</v>
      </c>
      <c r="G6" s="740"/>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0"/>
      <c r="AG6" s="740"/>
      <c r="AH6" s="740"/>
      <c r="AI6" s="740"/>
      <c r="AJ6" s="740"/>
      <c r="AK6" s="741"/>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row>
    <row r="7" spans="1:251" ht="16.5" thickBot="1" x14ac:dyDescent="0.3">
      <c r="C7" s="94" t="s">
        <v>270</v>
      </c>
      <c r="D7" s="95"/>
      <c r="E7" s="96" t="s">
        <v>13</v>
      </c>
      <c r="S7" s="95"/>
      <c r="T7" s="742"/>
      <c r="U7" s="742"/>
      <c r="V7" s="742"/>
      <c r="Z7" s="95" t="s">
        <v>5</v>
      </c>
      <c r="AA7" s="743"/>
      <c r="AB7" s="744"/>
      <c r="AC7" s="744"/>
    </row>
    <row r="8" spans="1:251" s="74" customFormat="1" ht="21" customHeight="1" x14ac:dyDescent="0.25">
      <c r="A8" s="745" t="s">
        <v>14</v>
      </c>
      <c r="B8" s="746"/>
      <c r="C8" s="746"/>
      <c r="D8" s="746"/>
      <c r="E8" s="746"/>
      <c r="F8" s="746"/>
      <c r="G8" s="746"/>
      <c r="H8" s="746"/>
      <c r="I8" s="746"/>
      <c r="J8" s="746"/>
      <c r="K8" s="746"/>
      <c r="L8" s="746"/>
      <c r="M8" s="746"/>
      <c r="N8" s="746"/>
      <c r="O8" s="746"/>
      <c r="P8" s="746"/>
      <c r="Q8" s="746"/>
      <c r="R8" s="746"/>
      <c r="S8" s="746"/>
      <c r="T8" s="746"/>
      <c r="U8" s="746"/>
      <c r="V8" s="747"/>
      <c r="W8" s="225"/>
      <c r="X8" s="745" t="s">
        <v>14</v>
      </c>
      <c r="Y8" s="746"/>
      <c r="Z8" s="746"/>
      <c r="AA8" s="746"/>
      <c r="AB8" s="746"/>
      <c r="AC8" s="746"/>
      <c r="AD8" s="746"/>
      <c r="AE8" s="746"/>
      <c r="AF8" s="746"/>
      <c r="AG8" s="746"/>
      <c r="AH8" s="746"/>
      <c r="AI8" s="746"/>
      <c r="AJ8" s="746"/>
      <c r="AK8" s="747"/>
    </row>
    <row r="9" spans="1:251" s="74" customFormat="1" ht="12.75" customHeight="1" x14ac:dyDescent="0.25">
      <c r="A9" s="752" t="s">
        <v>15</v>
      </c>
      <c r="B9" s="753"/>
      <c r="C9" s="753"/>
      <c r="D9" s="753"/>
      <c r="E9" s="753"/>
      <c r="F9" s="753"/>
      <c r="G9" s="753"/>
      <c r="H9" s="753"/>
      <c r="I9" s="753"/>
      <c r="J9" s="753"/>
      <c r="K9" s="753"/>
      <c r="L9" s="753"/>
      <c r="M9" s="753"/>
      <c r="N9" s="753"/>
      <c r="O9" s="753"/>
      <c r="P9" s="753"/>
      <c r="Q9" s="753"/>
      <c r="R9" s="753"/>
      <c r="S9" s="753"/>
      <c r="T9" s="753"/>
      <c r="U9" s="753"/>
      <c r="V9" s="754"/>
      <c r="W9" s="225"/>
      <c r="X9" s="755" t="s">
        <v>271</v>
      </c>
      <c r="Y9" s="756"/>
      <c r="Z9" s="756"/>
      <c r="AA9" s="756"/>
      <c r="AB9" s="756"/>
      <c r="AC9" s="756"/>
      <c r="AD9" s="756"/>
      <c r="AE9" s="756"/>
      <c r="AF9" s="756"/>
      <c r="AG9" s="756"/>
      <c r="AH9" s="756"/>
      <c r="AI9" s="756"/>
      <c r="AJ9" s="756"/>
      <c r="AK9" s="757"/>
    </row>
    <row r="10" spans="1:251" s="74" customFormat="1" ht="15.75" customHeight="1" x14ac:dyDescent="0.25">
      <c r="A10" s="750" t="s">
        <v>16</v>
      </c>
      <c r="B10" s="703"/>
      <c r="C10" s="703"/>
      <c r="D10" s="703"/>
      <c r="E10" s="703"/>
      <c r="F10" s="703"/>
      <c r="G10" s="703"/>
      <c r="H10" s="703"/>
      <c r="I10" s="703"/>
      <c r="J10" s="703"/>
      <c r="K10" s="703" t="s">
        <v>17</v>
      </c>
      <c r="L10" s="703"/>
      <c r="M10" s="703"/>
      <c r="N10" s="703"/>
      <c r="O10" s="703"/>
      <c r="P10" s="703"/>
      <c r="Q10" s="703"/>
      <c r="R10" s="703"/>
      <c r="S10" s="703"/>
      <c r="T10" s="703"/>
      <c r="U10" s="703"/>
      <c r="V10" s="751"/>
      <c r="W10" s="225"/>
      <c r="X10" s="750" t="s">
        <v>272</v>
      </c>
      <c r="Y10" s="703"/>
      <c r="Z10" s="703"/>
      <c r="AA10" s="703"/>
      <c r="AB10" s="703"/>
      <c r="AC10" s="703"/>
      <c r="AD10" s="703" t="s">
        <v>17</v>
      </c>
      <c r="AE10" s="703"/>
      <c r="AF10" s="703"/>
      <c r="AG10" s="703"/>
      <c r="AH10" s="703"/>
      <c r="AI10" s="703"/>
      <c r="AJ10" s="703"/>
      <c r="AK10" s="751"/>
    </row>
    <row r="11" spans="1:251" s="74" customFormat="1" ht="16.5" customHeight="1" x14ac:dyDescent="0.25">
      <c r="A11" s="750" t="s">
        <v>18</v>
      </c>
      <c r="B11" s="703"/>
      <c r="C11" s="703"/>
      <c r="D11" s="703"/>
      <c r="E11" s="703"/>
      <c r="F11" s="703" t="s">
        <v>19</v>
      </c>
      <c r="G11" s="703"/>
      <c r="H11" s="703"/>
      <c r="I11" s="703"/>
      <c r="J11" s="703"/>
      <c r="K11" s="703" t="s">
        <v>18</v>
      </c>
      <c r="L11" s="703"/>
      <c r="M11" s="703"/>
      <c r="N11" s="703"/>
      <c r="O11" s="703"/>
      <c r="P11" s="703"/>
      <c r="Q11" s="703" t="s">
        <v>19</v>
      </c>
      <c r="R11" s="703"/>
      <c r="S11" s="703"/>
      <c r="T11" s="703"/>
      <c r="U11" s="703"/>
      <c r="V11" s="751"/>
      <c r="W11" s="225"/>
      <c r="X11" s="750" t="s">
        <v>273</v>
      </c>
      <c r="Y11" s="703"/>
      <c r="Z11" s="703"/>
      <c r="AA11" s="703" t="s">
        <v>274</v>
      </c>
      <c r="AB11" s="703"/>
      <c r="AC11" s="703"/>
      <c r="AD11" s="703" t="s">
        <v>275</v>
      </c>
      <c r="AE11" s="703"/>
      <c r="AF11" s="703" t="s">
        <v>274</v>
      </c>
      <c r="AG11" s="703"/>
      <c r="AH11" s="703"/>
      <c r="AI11" s="703"/>
      <c r="AJ11" s="703"/>
      <c r="AK11" s="751"/>
    </row>
    <row r="12" spans="1:251" s="74" customFormat="1" ht="16.5" customHeight="1" x14ac:dyDescent="0.25">
      <c r="A12" s="701">
        <v>1</v>
      </c>
      <c r="B12" s="702"/>
      <c r="C12" s="702"/>
      <c r="D12" s="702"/>
      <c r="E12" s="702"/>
      <c r="F12" s="702" t="s">
        <v>276</v>
      </c>
      <c r="G12" s="702"/>
      <c r="H12" s="702"/>
      <c r="I12" s="702"/>
      <c r="J12" s="702"/>
      <c r="K12" s="703">
        <v>1</v>
      </c>
      <c r="L12" s="703"/>
      <c r="M12" s="703"/>
      <c r="N12" s="703"/>
      <c r="O12" s="703"/>
      <c r="P12" s="703"/>
      <c r="Q12" s="702" t="s">
        <v>20</v>
      </c>
      <c r="R12" s="702"/>
      <c r="S12" s="702"/>
      <c r="T12" s="702"/>
      <c r="U12" s="702"/>
      <c r="V12" s="704"/>
      <c r="W12" s="225"/>
      <c r="X12" s="701">
        <v>1</v>
      </c>
      <c r="Y12" s="702"/>
      <c r="Z12" s="702"/>
      <c r="AA12" s="702" t="s">
        <v>277</v>
      </c>
      <c r="AB12" s="702"/>
      <c r="AC12" s="702"/>
      <c r="AD12" s="703" t="s">
        <v>278</v>
      </c>
      <c r="AE12" s="703"/>
      <c r="AF12" s="702" t="s">
        <v>279</v>
      </c>
      <c r="AG12" s="702"/>
      <c r="AH12" s="702"/>
      <c r="AI12" s="702"/>
      <c r="AJ12" s="702"/>
      <c r="AK12" s="704"/>
    </row>
    <row r="13" spans="1:251" s="74" customFormat="1" ht="15.75" customHeight="1" x14ac:dyDescent="0.25">
      <c r="A13" s="701">
        <v>2</v>
      </c>
      <c r="B13" s="702"/>
      <c r="C13" s="702"/>
      <c r="D13" s="702"/>
      <c r="E13" s="702"/>
      <c r="F13" s="702" t="s">
        <v>280</v>
      </c>
      <c r="G13" s="702"/>
      <c r="H13" s="702"/>
      <c r="I13" s="702"/>
      <c r="J13" s="702"/>
      <c r="K13" s="703">
        <v>6</v>
      </c>
      <c r="L13" s="703"/>
      <c r="M13" s="703"/>
      <c r="N13" s="703"/>
      <c r="O13" s="703"/>
      <c r="P13" s="703"/>
      <c r="Q13" s="702" t="s">
        <v>21</v>
      </c>
      <c r="R13" s="702"/>
      <c r="S13" s="702"/>
      <c r="T13" s="702"/>
      <c r="U13" s="702"/>
      <c r="V13" s="704"/>
      <c r="W13" s="225"/>
      <c r="X13" s="701">
        <v>2</v>
      </c>
      <c r="Y13" s="702"/>
      <c r="Z13" s="702"/>
      <c r="AA13" s="702" t="s">
        <v>281</v>
      </c>
      <c r="AB13" s="702"/>
      <c r="AC13" s="702"/>
      <c r="AD13" s="703" t="s">
        <v>282</v>
      </c>
      <c r="AE13" s="703"/>
      <c r="AF13" s="702" t="s">
        <v>283</v>
      </c>
      <c r="AG13" s="702"/>
      <c r="AH13" s="702"/>
      <c r="AI13" s="702"/>
      <c r="AJ13" s="702"/>
      <c r="AK13" s="704"/>
    </row>
    <row r="14" spans="1:251" s="74" customFormat="1" ht="15.75" customHeight="1" x14ac:dyDescent="0.25">
      <c r="A14" s="701">
        <v>3</v>
      </c>
      <c r="B14" s="702"/>
      <c r="C14" s="702"/>
      <c r="D14" s="702"/>
      <c r="E14" s="702"/>
      <c r="F14" s="702" t="s">
        <v>284</v>
      </c>
      <c r="G14" s="702"/>
      <c r="H14" s="702"/>
      <c r="I14" s="702"/>
      <c r="J14" s="702"/>
      <c r="K14" s="703">
        <v>7</v>
      </c>
      <c r="L14" s="703"/>
      <c r="M14" s="703"/>
      <c r="N14" s="703"/>
      <c r="O14" s="703"/>
      <c r="P14" s="703"/>
      <c r="Q14" s="702" t="s">
        <v>22</v>
      </c>
      <c r="R14" s="702"/>
      <c r="S14" s="702"/>
      <c r="T14" s="702"/>
      <c r="U14" s="702"/>
      <c r="V14" s="704"/>
      <c r="W14" s="225"/>
      <c r="X14" s="701">
        <v>3</v>
      </c>
      <c r="Y14" s="702"/>
      <c r="Z14" s="702"/>
      <c r="AA14" s="702" t="s">
        <v>285</v>
      </c>
      <c r="AB14" s="702"/>
      <c r="AC14" s="702"/>
      <c r="AD14" s="703" t="s">
        <v>286</v>
      </c>
      <c r="AE14" s="703"/>
      <c r="AF14" s="702" t="s">
        <v>287</v>
      </c>
      <c r="AG14" s="702"/>
      <c r="AH14" s="702"/>
      <c r="AI14" s="702"/>
      <c r="AJ14" s="702"/>
      <c r="AK14" s="704"/>
    </row>
    <row r="15" spans="1:251" s="74" customFormat="1" ht="15.75" customHeight="1" x14ac:dyDescent="0.25">
      <c r="A15" s="701">
        <v>4</v>
      </c>
      <c r="B15" s="702"/>
      <c r="C15" s="702"/>
      <c r="D15" s="702"/>
      <c r="E15" s="702"/>
      <c r="F15" s="702" t="s">
        <v>288</v>
      </c>
      <c r="G15" s="702"/>
      <c r="H15" s="702"/>
      <c r="I15" s="702"/>
      <c r="J15" s="702"/>
      <c r="K15" s="703">
        <v>11</v>
      </c>
      <c r="L15" s="703"/>
      <c r="M15" s="703"/>
      <c r="N15" s="703"/>
      <c r="O15" s="703"/>
      <c r="P15" s="703"/>
      <c r="Q15" s="702" t="s">
        <v>23</v>
      </c>
      <c r="R15" s="702"/>
      <c r="S15" s="702"/>
      <c r="T15" s="702"/>
      <c r="U15" s="702"/>
      <c r="V15" s="704"/>
      <c r="W15" s="225"/>
      <c r="X15" s="701"/>
      <c r="Y15" s="702"/>
      <c r="Z15" s="702"/>
      <c r="AA15" s="702"/>
      <c r="AB15" s="702"/>
      <c r="AC15" s="702"/>
      <c r="AD15" s="703" t="s">
        <v>289</v>
      </c>
      <c r="AE15" s="703"/>
      <c r="AF15" s="702" t="s">
        <v>290</v>
      </c>
      <c r="AG15" s="702"/>
      <c r="AH15" s="702"/>
      <c r="AI15" s="702"/>
      <c r="AJ15" s="702"/>
      <c r="AK15" s="704"/>
    </row>
    <row r="16" spans="1:251" s="74" customFormat="1" ht="15.75" customHeight="1" thickBot="1" x14ac:dyDescent="0.3">
      <c r="A16" s="669">
        <v>5</v>
      </c>
      <c r="B16" s="670"/>
      <c r="C16" s="670"/>
      <c r="D16" s="670"/>
      <c r="E16" s="670"/>
      <c r="F16" s="670" t="s">
        <v>291</v>
      </c>
      <c r="G16" s="670"/>
      <c r="H16" s="670"/>
      <c r="I16" s="670"/>
      <c r="J16" s="670"/>
      <c r="K16" s="671">
        <v>13</v>
      </c>
      <c r="L16" s="671"/>
      <c r="M16" s="671"/>
      <c r="N16" s="671"/>
      <c r="O16" s="671"/>
      <c r="P16" s="671"/>
      <c r="Q16" s="670" t="s">
        <v>24</v>
      </c>
      <c r="R16" s="670"/>
      <c r="S16" s="670"/>
      <c r="T16" s="670"/>
      <c r="U16" s="670"/>
      <c r="V16" s="672"/>
      <c r="W16" s="225"/>
      <c r="X16" s="669"/>
      <c r="Y16" s="670"/>
      <c r="Z16" s="670"/>
      <c r="AA16" s="670"/>
      <c r="AB16" s="670"/>
      <c r="AC16" s="670"/>
      <c r="AD16" s="671" t="s">
        <v>122</v>
      </c>
      <c r="AE16" s="671"/>
      <c r="AF16" s="670" t="s">
        <v>292</v>
      </c>
      <c r="AG16" s="670"/>
      <c r="AH16" s="670"/>
      <c r="AI16" s="670"/>
      <c r="AJ16" s="670"/>
      <c r="AK16" s="672"/>
    </row>
    <row r="17" spans="1:37" s="74" customFormat="1" ht="7.5" customHeight="1" thickBot="1" x14ac:dyDescent="0.3">
      <c r="A17" s="206"/>
      <c r="B17" s="227"/>
      <c r="C17" s="227"/>
      <c r="D17" s="227"/>
      <c r="E17" s="227"/>
      <c r="F17" s="227"/>
      <c r="G17" s="228"/>
      <c r="H17" s="227"/>
      <c r="I17" s="227"/>
      <c r="J17" s="227"/>
      <c r="K17" s="206"/>
      <c r="L17" s="227"/>
      <c r="M17" s="227"/>
      <c r="N17" s="227"/>
      <c r="O17" s="227"/>
      <c r="P17" s="227"/>
      <c r="Q17" s="227"/>
      <c r="R17" s="227"/>
      <c r="S17" s="228"/>
      <c r="T17" s="227"/>
      <c r="U17" s="227"/>
      <c r="V17" s="227"/>
    </row>
    <row r="18" spans="1:37" s="74" customFormat="1" ht="31.5" customHeight="1" x14ac:dyDescent="0.25">
      <c r="A18" s="673" t="s">
        <v>25</v>
      </c>
      <c r="B18" s="675" t="s">
        <v>7</v>
      </c>
      <c r="C18" s="676"/>
      <c r="D18" s="676"/>
      <c r="E18" s="676"/>
      <c r="F18" s="676"/>
      <c r="G18" s="677"/>
      <c r="H18" s="681" t="s">
        <v>26</v>
      </c>
      <c r="I18" s="683" t="s">
        <v>293</v>
      </c>
      <c r="J18" s="683"/>
      <c r="K18" s="683"/>
      <c r="L18" s="683"/>
      <c r="M18" s="683"/>
      <c r="N18" s="683"/>
      <c r="O18" s="683"/>
      <c r="P18" s="685" t="s">
        <v>27</v>
      </c>
      <c r="Q18" s="685" t="s">
        <v>28</v>
      </c>
      <c r="R18" s="687" t="s">
        <v>29</v>
      </c>
      <c r="S18" s="690" t="s">
        <v>30</v>
      </c>
      <c r="W18" s="660" t="s">
        <v>25</v>
      </c>
      <c r="X18" s="694" t="s">
        <v>294</v>
      </c>
      <c r="Y18" s="695"/>
      <c r="Z18" s="695"/>
      <c r="AA18" s="695"/>
      <c r="AB18" s="695"/>
      <c r="AC18" s="695"/>
      <c r="AD18" s="698" t="s">
        <v>272</v>
      </c>
      <c r="AE18" s="683" t="s">
        <v>293</v>
      </c>
      <c r="AF18" s="683"/>
      <c r="AG18" s="683"/>
      <c r="AH18" s="683"/>
      <c r="AI18" s="683"/>
      <c r="AJ18" s="685" t="s">
        <v>27</v>
      </c>
      <c r="AK18" s="687" t="s">
        <v>295</v>
      </c>
    </row>
    <row r="19" spans="1:37" s="74" customFormat="1" ht="31.5" customHeight="1" x14ac:dyDescent="0.25">
      <c r="A19" s="674"/>
      <c r="B19" s="678"/>
      <c r="C19" s="679"/>
      <c r="D19" s="679"/>
      <c r="E19" s="679"/>
      <c r="F19" s="679"/>
      <c r="G19" s="680"/>
      <c r="H19" s="682"/>
      <c r="I19" s="684"/>
      <c r="J19" s="684"/>
      <c r="K19" s="684"/>
      <c r="L19" s="684"/>
      <c r="M19" s="684"/>
      <c r="N19" s="684"/>
      <c r="O19" s="684"/>
      <c r="P19" s="684"/>
      <c r="Q19" s="684"/>
      <c r="R19" s="688"/>
      <c r="S19" s="691"/>
      <c r="W19" s="692"/>
      <c r="X19" s="696"/>
      <c r="Y19" s="696"/>
      <c r="Z19" s="696"/>
      <c r="AA19" s="696"/>
      <c r="AB19" s="696"/>
      <c r="AC19" s="696"/>
      <c r="AD19" s="699"/>
      <c r="AE19" s="684"/>
      <c r="AF19" s="684"/>
      <c r="AG19" s="684"/>
      <c r="AH19" s="684"/>
      <c r="AI19" s="684"/>
      <c r="AJ19" s="684"/>
      <c r="AK19" s="688"/>
    </row>
    <row r="20" spans="1:37" s="74" customFormat="1" ht="31.5" customHeight="1" thickBot="1" x14ac:dyDescent="0.3">
      <c r="A20" s="674"/>
      <c r="B20" s="678"/>
      <c r="C20" s="679"/>
      <c r="D20" s="679"/>
      <c r="E20" s="679"/>
      <c r="F20" s="679"/>
      <c r="G20" s="680"/>
      <c r="H20" s="682"/>
      <c r="I20" s="229">
        <v>1</v>
      </c>
      <c r="J20" s="230">
        <f>I20+1</f>
        <v>2</v>
      </c>
      <c r="K20" s="230">
        <f>J20+1</f>
        <v>3</v>
      </c>
      <c r="L20" s="230">
        <f>K20+1</f>
        <v>4</v>
      </c>
      <c r="M20" s="230">
        <v>5</v>
      </c>
      <c r="N20" s="230">
        <v>6</v>
      </c>
      <c r="O20" s="230">
        <v>7</v>
      </c>
      <c r="P20" s="686"/>
      <c r="Q20" s="686"/>
      <c r="R20" s="689"/>
      <c r="S20" s="691"/>
      <c r="W20" s="693"/>
      <c r="X20" s="697"/>
      <c r="Y20" s="697"/>
      <c r="Z20" s="697"/>
      <c r="AA20" s="697"/>
      <c r="AB20" s="697"/>
      <c r="AC20" s="697"/>
      <c r="AD20" s="700"/>
      <c r="AE20" s="231">
        <v>1</v>
      </c>
      <c r="AF20" s="231">
        <f>AE20+1</f>
        <v>2</v>
      </c>
      <c r="AG20" s="231">
        <f>AF20+1</f>
        <v>3</v>
      </c>
      <c r="AH20" s="231">
        <f>AG20+1</f>
        <v>4</v>
      </c>
      <c r="AI20" s="231">
        <f>AH20+1</f>
        <v>5</v>
      </c>
      <c r="AJ20" s="686"/>
      <c r="AK20" s="689"/>
    </row>
    <row r="21" spans="1:37" s="74" customFormat="1" ht="24.75" customHeight="1" x14ac:dyDescent="0.25">
      <c r="A21" s="651" t="s">
        <v>226</v>
      </c>
      <c r="B21" s="653" t="s">
        <v>349</v>
      </c>
      <c r="C21" s="653"/>
      <c r="D21" s="653"/>
      <c r="E21" s="653"/>
      <c r="F21" s="653"/>
      <c r="G21" s="653"/>
      <c r="H21" s="376" t="s">
        <v>31</v>
      </c>
      <c r="I21" s="255">
        <v>3</v>
      </c>
      <c r="J21" s="255">
        <v>1</v>
      </c>
      <c r="K21" s="255">
        <v>3</v>
      </c>
      <c r="L21" s="255">
        <v>3</v>
      </c>
      <c r="M21" s="255">
        <v>3</v>
      </c>
      <c r="N21" s="255"/>
      <c r="O21" s="255"/>
      <c r="P21" s="377">
        <f t="shared" ref="P21:P26" si="0">IFERROR(MAX(_xlfn.MODE.MULT(I21:O21)),"")</f>
        <v>3</v>
      </c>
      <c r="Q21" s="378" t="str">
        <f>IFERROR(IF(H21="P",IF(COUNT(I21:O21)&gt;1,VLOOKUP(P21,$A$12:$J$16,6,0),""),IF(COUNT(I21:O21)&gt;1,VLOOKUP(P21,$K$12:$V$16,5,0),"")),"")</f>
        <v>Posible (C)</v>
      </c>
      <c r="R21" s="655">
        <f>IFERROR(P21*P22,"")</f>
        <v>39</v>
      </c>
      <c r="S21" s="657" t="str">
        <f>IFERROR(VLOOKUP(R21,ZB!$B$37:$D$61,2,FALSE),"")</f>
        <v>Riesgo Extremo (Z-23)</v>
      </c>
      <c r="U21" s="659"/>
      <c r="W21" s="660"/>
      <c r="X21" s="663"/>
      <c r="Y21" s="663"/>
      <c r="Z21" s="663"/>
      <c r="AA21" s="663"/>
      <c r="AB21" s="663"/>
      <c r="AC21" s="663"/>
      <c r="AD21" s="232"/>
      <c r="AE21" s="233"/>
      <c r="AF21" s="233"/>
      <c r="AG21" s="233"/>
      <c r="AH21" s="233"/>
      <c r="AI21" s="233"/>
      <c r="AJ21" s="234"/>
      <c r="AK21" s="666" t="e">
        <f>IF(AJ22=1,"inviable",IF(_xlfn.MODE.MULT(AJ21:AJ25)=2,"factible", "viable"))</f>
        <v>#N/A</v>
      </c>
    </row>
    <row r="22" spans="1:37" s="74" customFormat="1" ht="24.75" customHeight="1" thickBot="1" x14ac:dyDescent="0.3">
      <c r="A22" s="652"/>
      <c r="B22" s="654"/>
      <c r="C22" s="654"/>
      <c r="D22" s="654"/>
      <c r="E22" s="654"/>
      <c r="F22" s="654"/>
      <c r="G22" s="654"/>
      <c r="H22" s="238" t="s">
        <v>32</v>
      </c>
      <c r="I22" s="239">
        <v>13</v>
      </c>
      <c r="J22" s="239">
        <v>7</v>
      </c>
      <c r="K22" s="239">
        <v>13</v>
      </c>
      <c r="L22" s="239">
        <v>11</v>
      </c>
      <c r="M22" s="239">
        <v>11</v>
      </c>
      <c r="N22" s="239"/>
      <c r="O22" s="239"/>
      <c r="P22" s="240">
        <f t="shared" si="0"/>
        <v>13</v>
      </c>
      <c r="Q22" s="241" t="str">
        <f>IFERROR(IF(H22="P",IF(COUNT(I22:O22)&gt;1,VLOOKUP(P22,$A$13:$J$16,6,0),""),IF(COUNT(I22:O22)&gt;1,VLOOKUP(P22,$K$13:$V$16,7,0),"")),"")</f>
        <v>Catastrófico</v>
      </c>
      <c r="R22" s="656"/>
      <c r="S22" s="658"/>
      <c r="U22" s="659"/>
      <c r="W22" s="661"/>
      <c r="X22" s="664"/>
      <c r="Y22" s="664"/>
      <c r="Z22" s="664"/>
      <c r="AA22" s="664"/>
      <c r="AB22" s="664"/>
      <c r="AC22" s="664"/>
      <c r="AD22" s="235"/>
      <c r="AE22" s="236"/>
      <c r="AF22" s="236"/>
      <c r="AG22" s="236"/>
      <c r="AH22" s="236"/>
      <c r="AI22" s="236"/>
      <c r="AJ22" s="237"/>
      <c r="AK22" s="667"/>
    </row>
    <row r="23" spans="1:37" s="74" customFormat="1" ht="24.75" customHeight="1" x14ac:dyDescent="0.25">
      <c r="A23" s="651" t="s">
        <v>227</v>
      </c>
      <c r="B23" s="653" t="s">
        <v>356</v>
      </c>
      <c r="C23" s="653"/>
      <c r="D23" s="653"/>
      <c r="E23" s="653"/>
      <c r="F23" s="653"/>
      <c r="G23" s="653"/>
      <c r="H23" s="376" t="s">
        <v>31</v>
      </c>
      <c r="I23" s="255">
        <v>3</v>
      </c>
      <c r="J23" s="255">
        <v>1</v>
      </c>
      <c r="K23" s="255">
        <v>1</v>
      </c>
      <c r="L23" s="255">
        <v>2</v>
      </c>
      <c r="M23" s="255">
        <v>3</v>
      </c>
      <c r="N23" s="255"/>
      <c r="O23" s="255"/>
      <c r="P23" s="379">
        <f t="shared" si="0"/>
        <v>3</v>
      </c>
      <c r="Q23" s="378" t="str">
        <f>IFERROR(IF(H23="P",IF(COUNT(I23:O23)&gt;1,VLOOKUP(P23,$A$12:$J$16,6,0),""),IF(COUNT(I23:O23)&gt;1,VLOOKUP(P23,$K$12:$V$16,5,0),"")),"")</f>
        <v>Posible (C)</v>
      </c>
      <c r="R23" s="655">
        <f>IFERROR(P23*P24,"")</f>
        <v>33</v>
      </c>
      <c r="S23" s="657" t="str">
        <f>IFERROR(VLOOKUP(R23,ZB!$B$37:$D$61,2,FALSE),"")</f>
        <v>Riesgo Extremo (Z-19)</v>
      </c>
      <c r="W23" s="661"/>
      <c r="X23" s="664"/>
      <c r="Y23" s="664"/>
      <c r="Z23" s="664"/>
      <c r="AA23" s="664"/>
      <c r="AB23" s="664"/>
      <c r="AC23" s="664"/>
      <c r="AD23" s="235"/>
      <c r="AE23" s="236"/>
      <c r="AF23" s="236"/>
      <c r="AG23" s="236"/>
      <c r="AH23" s="236"/>
      <c r="AI23" s="236"/>
      <c r="AJ23" s="237"/>
      <c r="AK23" s="667"/>
    </row>
    <row r="24" spans="1:37" s="74" customFormat="1" ht="24.75" customHeight="1" thickBot="1" x14ac:dyDescent="0.3">
      <c r="A24" s="652"/>
      <c r="B24" s="654"/>
      <c r="C24" s="654"/>
      <c r="D24" s="654"/>
      <c r="E24" s="654"/>
      <c r="F24" s="654"/>
      <c r="G24" s="654"/>
      <c r="H24" s="238" t="s">
        <v>32</v>
      </c>
      <c r="I24" s="239">
        <v>13</v>
      </c>
      <c r="J24" s="239">
        <v>7</v>
      </c>
      <c r="K24" s="239">
        <v>11</v>
      </c>
      <c r="L24" s="239">
        <v>1</v>
      </c>
      <c r="M24" s="239">
        <v>11</v>
      </c>
      <c r="N24" s="239"/>
      <c r="O24" s="239"/>
      <c r="P24" s="240">
        <f t="shared" si="0"/>
        <v>11</v>
      </c>
      <c r="Q24" s="241" t="str">
        <f>IFERROR(IF(H24="P",IF(COUNT(I24:O24)&gt;1,VLOOKUP(P24,$A$13:$J$16,6,0),""),IF(COUNT(I24:O24)&gt;1,VLOOKUP(P24,$K$13:$V$16,7,0),"")),"")</f>
        <v>Mayor</v>
      </c>
      <c r="R24" s="656"/>
      <c r="S24" s="658"/>
      <c r="W24" s="661"/>
      <c r="X24" s="664"/>
      <c r="Y24" s="664"/>
      <c r="Z24" s="664"/>
      <c r="AA24" s="664"/>
      <c r="AB24" s="664"/>
      <c r="AC24" s="664"/>
      <c r="AD24" s="235"/>
      <c r="AE24" s="236"/>
      <c r="AF24" s="236"/>
      <c r="AG24" s="236"/>
      <c r="AH24" s="236"/>
      <c r="AI24" s="236"/>
      <c r="AJ24" s="237"/>
      <c r="AK24" s="667"/>
    </row>
    <row r="25" spans="1:37" s="74" customFormat="1" ht="24.75" customHeight="1" thickBot="1" x14ac:dyDescent="0.3">
      <c r="A25" s="651" t="s">
        <v>228</v>
      </c>
      <c r="B25" s="653" t="s">
        <v>345</v>
      </c>
      <c r="C25" s="653"/>
      <c r="D25" s="653"/>
      <c r="E25" s="653"/>
      <c r="F25" s="653"/>
      <c r="G25" s="653"/>
      <c r="H25" s="376" t="s">
        <v>31</v>
      </c>
      <c r="I25" s="255">
        <v>3</v>
      </c>
      <c r="J25" s="255">
        <v>3</v>
      </c>
      <c r="K25" s="255">
        <v>4</v>
      </c>
      <c r="L25" s="255">
        <v>3</v>
      </c>
      <c r="M25" s="255">
        <v>4</v>
      </c>
      <c r="N25" s="255"/>
      <c r="O25" s="255"/>
      <c r="P25" s="379">
        <f t="shared" si="0"/>
        <v>3</v>
      </c>
      <c r="Q25" s="378" t="str">
        <f>IFERROR(IF(H25="P",IF(COUNT(I25:O25)&gt;1,VLOOKUP(P25,$A$12:$J$16,6,0),""),IF(COUNT(I25:O25)&gt;1,VLOOKUP(P25,$K$12:$V$16,5,0),"")),"")</f>
        <v>Posible (C)</v>
      </c>
      <c r="R25" s="655">
        <f>IFERROR(P25*P26,"")</f>
        <v>39</v>
      </c>
      <c r="S25" s="657" t="str">
        <f>IFERROR(VLOOKUP(R25,ZB!$B$37:$D$61,2,FALSE),"")</f>
        <v>Riesgo Extremo (Z-23)</v>
      </c>
      <c r="W25" s="662"/>
      <c r="X25" s="665"/>
      <c r="Y25" s="665"/>
      <c r="Z25" s="665"/>
      <c r="AA25" s="665"/>
      <c r="AB25" s="665"/>
      <c r="AC25" s="665"/>
      <c r="AD25" s="242"/>
      <c r="AE25" s="243"/>
      <c r="AF25" s="243"/>
      <c r="AG25" s="243"/>
      <c r="AH25" s="243"/>
      <c r="AI25" s="243"/>
      <c r="AJ25" s="244"/>
      <c r="AK25" s="668"/>
    </row>
    <row r="26" spans="1:37" s="74" customFormat="1" ht="24.75" customHeight="1" thickBot="1" x14ac:dyDescent="0.3">
      <c r="A26" s="652"/>
      <c r="B26" s="654"/>
      <c r="C26" s="654"/>
      <c r="D26" s="654"/>
      <c r="E26" s="654"/>
      <c r="F26" s="654"/>
      <c r="G26" s="654"/>
      <c r="H26" s="238" t="s">
        <v>32</v>
      </c>
      <c r="I26" s="239">
        <v>13</v>
      </c>
      <c r="J26" s="239">
        <v>7</v>
      </c>
      <c r="K26" s="239">
        <v>13</v>
      </c>
      <c r="L26" s="239">
        <v>11</v>
      </c>
      <c r="M26" s="239">
        <v>11</v>
      </c>
      <c r="N26" s="239"/>
      <c r="O26" s="239"/>
      <c r="P26" s="240">
        <f t="shared" si="0"/>
        <v>13</v>
      </c>
      <c r="Q26" s="241" t="str">
        <f>IFERROR(IF(H26="P",IF(COUNT(I26:O26)&gt;1,VLOOKUP(P26,$A$13:$J$16,6,0),""),IF(COUNT(I26:O26)&gt;1,VLOOKUP(P26,$K$13:$V$16,7,0),"")),"")</f>
        <v>Catastrófico</v>
      </c>
      <c r="R26" s="656"/>
      <c r="S26" s="658"/>
      <c r="W26" s="218" t="s">
        <v>296</v>
      </c>
      <c r="X26" s="218"/>
      <c r="Y26" s="218"/>
      <c r="Z26" s="218"/>
      <c r="AA26" s="218"/>
      <c r="AB26" s="218"/>
      <c r="AC26" s="218"/>
      <c r="AD26" s="218"/>
      <c r="AE26" s="218"/>
      <c r="AF26" s="218"/>
      <c r="AG26" s="218"/>
      <c r="AH26" s="218"/>
      <c r="AI26" s="218"/>
      <c r="AJ26" s="218"/>
      <c r="AK26" s="225"/>
    </row>
    <row r="27" spans="1:37" s="74" customFormat="1" ht="24.75" customHeight="1" x14ac:dyDescent="0.25">
      <c r="A27" s="245"/>
      <c r="B27" s="246"/>
      <c r="C27" s="246"/>
      <c r="D27" s="246"/>
      <c r="E27" s="246"/>
      <c r="F27" s="246"/>
      <c r="G27" s="246"/>
      <c r="H27" s="247"/>
      <c r="I27" s="248"/>
      <c r="J27" s="248"/>
      <c r="K27" s="248"/>
      <c r="L27" s="248"/>
      <c r="M27" s="248"/>
      <c r="N27" s="248"/>
      <c r="O27" s="248"/>
      <c r="P27" s="249"/>
      <c r="Q27" s="250"/>
      <c r="R27" s="251"/>
      <c r="S27" s="251"/>
      <c r="W27" s="218" t="s">
        <v>297</v>
      </c>
      <c r="X27" s="225"/>
      <c r="Y27" s="225"/>
      <c r="Z27" s="225"/>
      <c r="AA27" s="225"/>
      <c r="AB27" s="225"/>
      <c r="AC27" s="225"/>
      <c r="AD27" s="225"/>
      <c r="AE27" s="225"/>
      <c r="AF27" s="225"/>
      <c r="AG27" s="225"/>
      <c r="AH27" s="225"/>
      <c r="AI27" s="225"/>
      <c r="AJ27" s="225"/>
      <c r="AK27" s="225"/>
    </row>
    <row r="28" spans="1:37" s="74" customFormat="1" ht="24.75" hidden="1" customHeight="1" thickBot="1" x14ac:dyDescent="0.3">
      <c r="A28" s="627" t="e">
        <f>'[3]SEPG-F-007'!#REF!</f>
        <v>#REF!</v>
      </c>
      <c r="B28" s="629" t="e">
        <f>IF(COUNTA('[3]SEPG-F-007'!#REF!)&gt;0,'[3]SEPG-F-007'!#REF!,"")</f>
        <v>#REF!</v>
      </c>
      <c r="C28" s="630"/>
      <c r="D28" s="630"/>
      <c r="E28" s="630"/>
      <c r="F28" s="630"/>
      <c r="G28" s="631"/>
      <c r="H28" s="252" t="s">
        <v>31</v>
      </c>
      <c r="I28" s="253"/>
      <c r="J28" s="254"/>
      <c r="K28" s="254"/>
      <c r="L28" s="254"/>
      <c r="M28" s="254"/>
      <c r="N28" s="254"/>
      <c r="O28" s="254"/>
      <c r="P28" s="254"/>
      <c r="Q28" s="254"/>
      <c r="R28" s="254"/>
      <c r="S28" s="254"/>
      <c r="T28" s="255"/>
      <c r="U28" s="255"/>
      <c r="V28" s="255"/>
      <c r="W28" s="255"/>
      <c r="X28" s="255"/>
      <c r="Y28" s="256"/>
      <c r="Z28" s="257" t="str">
        <f t="shared" ref="Z28:Z59" si="1">IFERROR(MAX(_xlfn.MODE.MULT(I28:Y28)),"")</f>
        <v/>
      </c>
      <c r="AA28" s="258" t="str">
        <f>IFERROR(IF(H28="P",IF(COUNT(J28:Y28)&gt;1,VLOOKUP(Z28,$A$13:$J$16,6,0),""),IF(COUNT(J28:Y28)&gt;1,VLOOKUP(Z28,$K$13:$V$16,5,0),"")),"")</f>
        <v/>
      </c>
      <c r="AB28" s="635" t="str">
        <f>IFERROR(Z28*Z29,"")</f>
        <v/>
      </c>
      <c r="AC28" s="748" t="str">
        <f>IFERROR(VLOOKUP(AB28,[3]DB!$B$37:$D$61,2,FALSE),"")</f>
        <v/>
      </c>
    </row>
    <row r="29" spans="1:37" s="74" customFormat="1" ht="24.75" hidden="1" customHeight="1" thickBot="1" x14ac:dyDescent="0.3">
      <c r="A29" s="628"/>
      <c r="B29" s="632"/>
      <c r="C29" s="633"/>
      <c r="D29" s="633"/>
      <c r="E29" s="633"/>
      <c r="F29" s="633"/>
      <c r="G29" s="634"/>
      <c r="H29" s="259" t="s">
        <v>32</v>
      </c>
      <c r="I29" s="260"/>
      <c r="J29" s="239"/>
      <c r="K29" s="239"/>
      <c r="L29" s="239"/>
      <c r="M29" s="239"/>
      <c r="N29" s="239"/>
      <c r="O29" s="239"/>
      <c r="P29" s="239"/>
      <c r="Q29" s="239"/>
      <c r="R29" s="239"/>
      <c r="S29" s="239"/>
      <c r="T29" s="239"/>
      <c r="U29" s="239"/>
      <c r="V29" s="239"/>
      <c r="W29" s="239"/>
      <c r="X29" s="239"/>
      <c r="Y29" s="261"/>
      <c r="Z29" s="262" t="str">
        <f t="shared" si="1"/>
        <v/>
      </c>
      <c r="AA29" s="263" t="str">
        <f>IFERROR(IF(H29="P",IF(COUNT(I29:Y29)&gt;1,VLOOKUP(Z29,$A$13:$J$16,6,0),""),IF(COUNT(I29:Y29)&gt;1,VLOOKUP(Z29,$K$13:$V$16,5,0),"")),"")</f>
        <v/>
      </c>
      <c r="AB29" s="636"/>
      <c r="AC29" s="749"/>
    </row>
    <row r="30" spans="1:37" s="74" customFormat="1" ht="24.75" hidden="1" customHeight="1" thickBot="1" x14ac:dyDescent="0.3">
      <c r="A30" s="643" t="e">
        <f>'[3]SEPG-F-007'!#REF!</f>
        <v>#REF!</v>
      </c>
      <c r="B30" s="644" t="e">
        <f>IF(COUNTA('[3]SEPG-F-007'!#REF!)&gt;0,'[3]SEPG-F-007'!#REF!,"")</f>
        <v>#REF!</v>
      </c>
      <c r="C30" s="645"/>
      <c r="D30" s="645"/>
      <c r="E30" s="645"/>
      <c r="F30" s="645"/>
      <c r="G30" s="646"/>
      <c r="H30" s="264" t="s">
        <v>31</v>
      </c>
      <c r="I30" s="254"/>
      <c r="J30" s="254"/>
      <c r="K30" s="254"/>
      <c r="L30" s="254"/>
      <c r="M30" s="254"/>
      <c r="N30" s="254"/>
      <c r="O30" s="254"/>
      <c r="P30" s="254"/>
      <c r="Q30" s="254"/>
      <c r="R30" s="254"/>
      <c r="S30" s="254"/>
      <c r="T30" s="254"/>
      <c r="U30" s="254"/>
      <c r="V30" s="254"/>
      <c r="W30" s="254"/>
      <c r="X30" s="254"/>
      <c r="Y30" s="254"/>
      <c r="Z30" s="257" t="str">
        <f t="shared" si="1"/>
        <v/>
      </c>
      <c r="AA30" s="258" t="str">
        <f>IFERROR(IF(H30="P",IF(COUNT(J30:Y30)&gt;1,VLOOKUP(Z30,$A$13:$J$16,6,0),""),IF(COUNT(J30:Y30)&gt;1,VLOOKUP(Z30,$K$13:$V$16,5,0),"")),"")</f>
        <v/>
      </c>
      <c r="AB30" s="635" t="str">
        <f>IFERROR(Z30*Z31,"")</f>
        <v/>
      </c>
      <c r="AC30" s="748" t="str">
        <f>IFERROR(VLOOKUP(AB30,[3]DB!$B$37:$D$61,2,FALSE),"")</f>
        <v/>
      </c>
    </row>
    <row r="31" spans="1:37" s="74" customFormat="1" ht="24.75" hidden="1" customHeight="1" thickBot="1" x14ac:dyDescent="0.3">
      <c r="A31" s="628"/>
      <c r="B31" s="632"/>
      <c r="C31" s="633"/>
      <c r="D31" s="633"/>
      <c r="E31" s="633"/>
      <c r="F31" s="633"/>
      <c r="G31" s="634"/>
      <c r="H31" s="259" t="s">
        <v>32</v>
      </c>
      <c r="I31" s="265"/>
      <c r="J31" s="265"/>
      <c r="K31" s="265"/>
      <c r="L31" s="265"/>
      <c r="M31" s="265"/>
      <c r="N31" s="265"/>
      <c r="O31" s="265"/>
      <c r="P31" s="265"/>
      <c r="Q31" s="265"/>
      <c r="R31" s="265"/>
      <c r="S31" s="265"/>
      <c r="T31" s="265"/>
      <c r="U31" s="265"/>
      <c r="V31" s="265"/>
      <c r="W31" s="265"/>
      <c r="X31" s="265"/>
      <c r="Y31" s="265"/>
      <c r="Z31" s="262" t="str">
        <f t="shared" si="1"/>
        <v/>
      </c>
      <c r="AA31" s="263" t="str">
        <f>IFERROR(IF(H31="P",IF(COUNT(I31:Y31)&gt;1,VLOOKUP(Z31,$A$13:$J$16,6,0),""),IF(COUNT(I31:Y31)&gt;1,VLOOKUP(Z31,$K$13:$V$16,5,0),"")),"")</f>
        <v/>
      </c>
      <c r="AB31" s="636"/>
      <c r="AC31" s="749"/>
    </row>
    <row r="32" spans="1:37" s="74" customFormat="1" ht="24.75" hidden="1" customHeight="1" thickBot="1" x14ac:dyDescent="0.3">
      <c r="A32" s="643" t="e">
        <f>'[3]SEPG-F-007'!#REF!</f>
        <v>#REF!</v>
      </c>
      <c r="B32" s="644" t="e">
        <f>IF(COUNTA('[3]SEPG-F-007'!#REF!)&gt;0,'[3]SEPG-F-007'!#REF!,"")</f>
        <v>#REF!</v>
      </c>
      <c r="C32" s="645"/>
      <c r="D32" s="645"/>
      <c r="E32" s="645"/>
      <c r="F32" s="645"/>
      <c r="G32" s="646"/>
      <c r="H32" s="264" t="s">
        <v>31</v>
      </c>
      <c r="I32" s="266"/>
      <c r="J32" s="255"/>
      <c r="K32" s="255"/>
      <c r="L32" s="255"/>
      <c r="M32" s="255"/>
      <c r="N32" s="255"/>
      <c r="O32" s="255"/>
      <c r="P32" s="255"/>
      <c r="Q32" s="255"/>
      <c r="R32" s="255"/>
      <c r="S32" s="255"/>
      <c r="T32" s="255"/>
      <c r="U32" s="255"/>
      <c r="V32" s="255"/>
      <c r="W32" s="255"/>
      <c r="X32" s="255"/>
      <c r="Y32" s="256"/>
      <c r="Z32" s="257" t="str">
        <f t="shared" si="1"/>
        <v/>
      </c>
      <c r="AA32" s="258" t="str">
        <f>IFERROR(IF(H32="P",IF(COUNT(J32:Y32)&gt;1,VLOOKUP(Z32,$A$13:$J$16,6,0),""),IF(COUNT(J32:Y32)&gt;1,VLOOKUP(Z32,$K$13:$V$16,5,0),"")),"")</f>
        <v/>
      </c>
      <c r="AB32" s="635" t="str">
        <f>IFERROR(Z32*Z33,"")</f>
        <v/>
      </c>
      <c r="AC32" s="748" t="str">
        <f>IFERROR(VLOOKUP(AB32,[3]DB!$B$37:$D$61,2,FALSE),"")</f>
        <v/>
      </c>
    </row>
    <row r="33" spans="1:29" s="74" customFormat="1" ht="24.75" hidden="1" customHeight="1" thickBot="1" x14ac:dyDescent="0.3">
      <c r="A33" s="628"/>
      <c r="B33" s="632"/>
      <c r="C33" s="633"/>
      <c r="D33" s="633"/>
      <c r="E33" s="633"/>
      <c r="F33" s="633"/>
      <c r="G33" s="634"/>
      <c r="H33" s="259" t="s">
        <v>32</v>
      </c>
      <c r="I33" s="260"/>
      <c r="J33" s="239"/>
      <c r="K33" s="239"/>
      <c r="L33" s="239"/>
      <c r="M33" s="239"/>
      <c r="N33" s="239"/>
      <c r="O33" s="239"/>
      <c r="P33" s="239"/>
      <c r="Q33" s="239"/>
      <c r="R33" s="239"/>
      <c r="S33" s="239"/>
      <c r="T33" s="239"/>
      <c r="U33" s="239"/>
      <c r="V33" s="239"/>
      <c r="W33" s="239"/>
      <c r="X33" s="239"/>
      <c r="Y33" s="261"/>
      <c r="Z33" s="262" t="str">
        <f t="shared" si="1"/>
        <v/>
      </c>
      <c r="AA33" s="263" t="str">
        <f>IFERROR(IF(H33="P",IF(COUNT(I33:Y33)&gt;1,VLOOKUP(Z33,$A$13:$J$16,6,0),""),IF(COUNT(I33:Y33)&gt;1,VLOOKUP(Z33,$K$13:$V$16,5,0),"")),"")</f>
        <v/>
      </c>
      <c r="AB33" s="636"/>
      <c r="AC33" s="749"/>
    </row>
    <row r="34" spans="1:29" s="74" customFormat="1" ht="24.75" hidden="1" customHeight="1" thickBot="1" x14ac:dyDescent="0.3">
      <c r="A34" s="643" t="e">
        <f>'[3]SEPG-F-007'!#REF!</f>
        <v>#REF!</v>
      </c>
      <c r="B34" s="644" t="e">
        <f>IF(COUNTA('[3]SEPG-F-007'!#REF!)&gt;0,'[3]SEPG-F-007'!#REF!,"")</f>
        <v>#REF!</v>
      </c>
      <c r="C34" s="645"/>
      <c r="D34" s="645"/>
      <c r="E34" s="645"/>
      <c r="F34" s="645"/>
      <c r="G34" s="646"/>
      <c r="H34" s="264" t="s">
        <v>31</v>
      </c>
      <c r="I34" s="267"/>
      <c r="J34" s="268"/>
      <c r="K34" s="268"/>
      <c r="L34" s="268"/>
      <c r="M34" s="268"/>
      <c r="N34" s="268"/>
      <c r="O34" s="268"/>
      <c r="P34" s="268"/>
      <c r="Q34" s="268"/>
      <c r="R34" s="268"/>
      <c r="S34" s="268"/>
      <c r="T34" s="268"/>
      <c r="U34" s="268"/>
      <c r="V34" s="268"/>
      <c r="W34" s="268"/>
      <c r="X34" s="268"/>
      <c r="Y34" s="269"/>
      <c r="Z34" s="257" t="str">
        <f t="shared" si="1"/>
        <v/>
      </c>
      <c r="AA34" s="258" t="str">
        <f>IFERROR(IF(H34="P",IF(COUNT(J34:Y34)&gt;1,VLOOKUP(Z34,$A$13:$J$16,6,0),""),IF(COUNT(J34:Y34)&gt;1,VLOOKUP(Z34,$K$13:$V$16,5,0),"")),"")</f>
        <v/>
      </c>
      <c r="AB34" s="635" t="str">
        <f>IFERROR(Z34*Z35,"")</f>
        <v/>
      </c>
      <c r="AC34" s="748" t="str">
        <f>IFERROR(VLOOKUP(AB34,[3]DB!$B$37:$D$61,2,FALSE),"")</f>
        <v/>
      </c>
    </row>
    <row r="35" spans="1:29" s="74" customFormat="1" ht="24.75" hidden="1" customHeight="1" thickBot="1" x14ac:dyDescent="0.3">
      <c r="A35" s="628"/>
      <c r="B35" s="632"/>
      <c r="C35" s="633"/>
      <c r="D35" s="633"/>
      <c r="E35" s="633"/>
      <c r="F35" s="633"/>
      <c r="G35" s="634"/>
      <c r="H35" s="259" t="s">
        <v>32</v>
      </c>
      <c r="I35" s="270"/>
      <c r="J35" s="271"/>
      <c r="K35" s="271"/>
      <c r="L35" s="271"/>
      <c r="M35" s="271"/>
      <c r="N35" s="271"/>
      <c r="O35" s="271"/>
      <c r="P35" s="271"/>
      <c r="Q35" s="271"/>
      <c r="R35" s="271"/>
      <c r="S35" s="271"/>
      <c r="T35" s="271"/>
      <c r="U35" s="271"/>
      <c r="V35" s="271"/>
      <c r="W35" s="271"/>
      <c r="X35" s="271"/>
      <c r="Y35" s="272"/>
      <c r="Z35" s="262" t="str">
        <f t="shared" si="1"/>
        <v/>
      </c>
      <c r="AA35" s="263" t="str">
        <f>IFERROR(IF(H35="P",IF(COUNT(I35:Y35)&gt;1,VLOOKUP(Z35,$A$13:$J$16,6,0),""),IF(COUNT(I35:Y35)&gt;1,VLOOKUP(Z35,$K$13:$V$16,5,0),"")),"")</f>
        <v/>
      </c>
      <c r="AB35" s="636"/>
      <c r="AC35" s="749"/>
    </row>
    <row r="36" spans="1:29" s="74" customFormat="1" ht="24.75" hidden="1" customHeight="1" thickBot="1" x14ac:dyDescent="0.3">
      <c r="A36" s="643" t="e">
        <f>'[3]SEPG-F-007'!#REF!</f>
        <v>#REF!</v>
      </c>
      <c r="B36" s="644" t="e">
        <f>IF(COUNTA('[3]SEPG-F-007'!#REF!)&gt;0,'[3]SEPG-F-007'!#REF!,"")</f>
        <v>#REF!</v>
      </c>
      <c r="C36" s="645"/>
      <c r="D36" s="645"/>
      <c r="E36" s="645"/>
      <c r="F36" s="645"/>
      <c r="G36" s="646"/>
      <c r="H36" s="264" t="s">
        <v>31</v>
      </c>
      <c r="I36" s="266"/>
      <c r="J36" s="255"/>
      <c r="K36" s="255"/>
      <c r="L36" s="255"/>
      <c r="M36" s="255"/>
      <c r="N36" s="255"/>
      <c r="O36" s="255"/>
      <c r="P36" s="255"/>
      <c r="Q36" s="255"/>
      <c r="R36" s="255"/>
      <c r="S36" s="255"/>
      <c r="T36" s="255"/>
      <c r="U36" s="255"/>
      <c r="V36" s="255"/>
      <c r="W36" s="255"/>
      <c r="X36" s="273"/>
      <c r="Y36" s="274"/>
      <c r="Z36" s="257" t="str">
        <f t="shared" si="1"/>
        <v/>
      </c>
      <c r="AA36" s="258" t="str">
        <f>IFERROR(IF(H36="P",IF(COUNT(J36:Y36)&gt;1,VLOOKUP(Z36,$A$13:$J$16,6,0),""),IF(COUNT(J36:Y36)&gt;1,VLOOKUP(Z36,$K$13:$V$16,5,0),"")),"")</f>
        <v/>
      </c>
      <c r="AB36" s="635" t="str">
        <f>IFERROR(Z36*Z37,"")</f>
        <v/>
      </c>
      <c r="AC36" s="748" t="str">
        <f>IFERROR(VLOOKUP(AB36,[3]DB!$B$37:$D$61,2,FALSE),"")</f>
        <v/>
      </c>
    </row>
    <row r="37" spans="1:29" s="74" customFormat="1" ht="24.75" hidden="1" customHeight="1" thickBot="1" x14ac:dyDescent="0.3">
      <c r="A37" s="628"/>
      <c r="B37" s="632"/>
      <c r="C37" s="633"/>
      <c r="D37" s="633"/>
      <c r="E37" s="633"/>
      <c r="F37" s="633"/>
      <c r="G37" s="634"/>
      <c r="H37" s="259" t="s">
        <v>32</v>
      </c>
      <c r="I37" s="260"/>
      <c r="J37" s="239"/>
      <c r="K37" s="239"/>
      <c r="L37" s="239"/>
      <c r="M37" s="239"/>
      <c r="N37" s="239"/>
      <c r="O37" s="239"/>
      <c r="P37" s="239"/>
      <c r="Q37" s="239"/>
      <c r="R37" s="239"/>
      <c r="S37" s="239"/>
      <c r="T37" s="239"/>
      <c r="U37" s="239"/>
      <c r="V37" s="239"/>
      <c r="W37" s="239"/>
      <c r="X37" s="271"/>
      <c r="Y37" s="272"/>
      <c r="Z37" s="262" t="str">
        <f t="shared" si="1"/>
        <v/>
      </c>
      <c r="AA37" s="263" t="str">
        <f>IFERROR(IF(H37="P",IF(COUNT(I37:Y37)&gt;1,VLOOKUP(Z37,$A$13:$J$16,6,0),""),IF(COUNT(I37:Y37)&gt;1,VLOOKUP(Z37,$K$13:$V$16,5,0),"")),"")</f>
        <v/>
      </c>
      <c r="AB37" s="636"/>
      <c r="AC37" s="749"/>
    </row>
    <row r="38" spans="1:29" s="74" customFormat="1" ht="24.75" hidden="1" customHeight="1" thickBot="1" x14ac:dyDescent="0.3">
      <c r="A38" s="643" t="e">
        <f>'[3]SEPG-F-007'!#REF!</f>
        <v>#REF!</v>
      </c>
      <c r="B38" s="644" t="e">
        <f>IF(COUNTA('[3]SEPG-F-007'!#REF!)&gt;0,'[3]SEPG-F-007'!#REF!,"")</f>
        <v>#REF!</v>
      </c>
      <c r="C38" s="645"/>
      <c r="D38" s="645"/>
      <c r="E38" s="645"/>
      <c r="F38" s="645"/>
      <c r="G38" s="646"/>
      <c r="H38" s="264" t="s">
        <v>31</v>
      </c>
      <c r="I38" s="266"/>
      <c r="J38" s="255"/>
      <c r="K38" s="255"/>
      <c r="L38" s="255"/>
      <c r="M38" s="255"/>
      <c r="N38" s="255"/>
      <c r="O38" s="255"/>
      <c r="P38" s="255"/>
      <c r="Q38" s="255"/>
      <c r="R38" s="255"/>
      <c r="S38" s="255"/>
      <c r="T38" s="255"/>
      <c r="U38" s="255"/>
      <c r="V38" s="255"/>
      <c r="W38" s="255"/>
      <c r="X38" s="273"/>
      <c r="Y38" s="274"/>
      <c r="Z38" s="257" t="str">
        <f t="shared" si="1"/>
        <v/>
      </c>
      <c r="AA38" s="258" t="str">
        <f>IFERROR(IF(H38="P",IF(COUNT(J38:Y38)&gt;1,VLOOKUP(Z38,$A$13:$J$16,6,0),""),IF(COUNT(J38:Y38)&gt;1,VLOOKUP(Z38,$K$13:$V$16,5,0),"")),"")</f>
        <v/>
      </c>
      <c r="AB38" s="635" t="str">
        <f>IFERROR(Z38*Z39,"")</f>
        <v/>
      </c>
      <c r="AC38" s="748" t="str">
        <f>IFERROR(VLOOKUP(AB38,[3]DB!$B$37:$D$61,2,FALSE),"")</f>
        <v/>
      </c>
    </row>
    <row r="39" spans="1:29" s="74" customFormat="1" ht="24.75" hidden="1" customHeight="1" thickBot="1" x14ac:dyDescent="0.3">
      <c r="A39" s="628"/>
      <c r="B39" s="632"/>
      <c r="C39" s="633"/>
      <c r="D39" s="633"/>
      <c r="E39" s="633"/>
      <c r="F39" s="633"/>
      <c r="G39" s="634"/>
      <c r="H39" s="259" t="s">
        <v>32</v>
      </c>
      <c r="I39" s="260"/>
      <c r="J39" s="239"/>
      <c r="K39" s="239"/>
      <c r="L39" s="239"/>
      <c r="M39" s="239"/>
      <c r="N39" s="239"/>
      <c r="O39" s="239"/>
      <c r="P39" s="239"/>
      <c r="Q39" s="239"/>
      <c r="R39" s="239"/>
      <c r="S39" s="239"/>
      <c r="T39" s="239"/>
      <c r="U39" s="239"/>
      <c r="V39" s="239"/>
      <c r="W39" s="239"/>
      <c r="X39" s="271"/>
      <c r="Y39" s="272"/>
      <c r="Z39" s="262" t="str">
        <f t="shared" si="1"/>
        <v/>
      </c>
      <c r="AA39" s="263" t="str">
        <f>IFERROR(IF(H39="P",IF(COUNT(I39:Y39)&gt;1,VLOOKUP(Z39,$A$13:$J$16,6,0),""),IF(COUNT(I39:Y39)&gt;1,VLOOKUP(Z39,$K$13:$V$16,5,0),"")),"")</f>
        <v/>
      </c>
      <c r="AB39" s="636"/>
      <c r="AC39" s="749"/>
    </row>
    <row r="40" spans="1:29" s="74" customFormat="1" ht="24.75" hidden="1" customHeight="1" x14ac:dyDescent="0.25">
      <c r="A40" s="643" t="e">
        <f>'[3]SEPG-F-007'!#REF!</f>
        <v>#REF!</v>
      </c>
      <c r="B40" s="644" t="e">
        <f>IF(COUNTA('[3]SEPG-F-007'!#REF!)&gt;0,'[3]SEPG-F-007'!#REF!,"")</f>
        <v>#REF!</v>
      </c>
      <c r="C40" s="645"/>
      <c r="D40" s="645"/>
      <c r="E40" s="645"/>
      <c r="F40" s="645"/>
      <c r="G40" s="646"/>
      <c r="H40" s="264" t="s">
        <v>31</v>
      </c>
      <c r="I40" s="275"/>
      <c r="J40" s="273"/>
      <c r="K40" s="273"/>
      <c r="L40" s="273"/>
      <c r="M40" s="273"/>
      <c r="N40" s="273"/>
      <c r="O40" s="273"/>
      <c r="P40" s="273"/>
      <c r="Q40" s="273"/>
      <c r="R40" s="273"/>
      <c r="S40" s="273"/>
      <c r="T40" s="273"/>
      <c r="U40" s="273"/>
      <c r="V40" s="273"/>
      <c r="W40" s="273"/>
      <c r="X40" s="273"/>
      <c r="Y40" s="274"/>
      <c r="Z40" s="257" t="str">
        <f t="shared" si="1"/>
        <v/>
      </c>
      <c r="AA40" s="258" t="str">
        <f>IFERROR(IF(H40="P",IF(COUNT(J40:Y40)&gt;1,VLOOKUP(Z40,$A$13:$J$16,6,0),""),IF(COUNT(J40:Y40)&gt;1,VLOOKUP(Z40,$K$13:$V$16,5,0),"")),"")</f>
        <v/>
      </c>
      <c r="AB40" s="635" t="str">
        <f>IFERROR(Z40*Z41,"")</f>
        <v/>
      </c>
      <c r="AC40" s="748" t="str">
        <f>IFERROR(VLOOKUP(AB40,[3]DB!$B$37:$D$61,2,FALSE),"")</f>
        <v/>
      </c>
    </row>
    <row r="41" spans="1:29" s="74" customFormat="1" ht="24.75" hidden="1" customHeight="1" x14ac:dyDescent="0.25">
      <c r="A41" s="628"/>
      <c r="B41" s="632"/>
      <c r="C41" s="633"/>
      <c r="D41" s="633"/>
      <c r="E41" s="633"/>
      <c r="F41" s="633"/>
      <c r="G41" s="634"/>
      <c r="H41" s="259" t="s">
        <v>32</v>
      </c>
      <c r="I41" s="270"/>
      <c r="J41" s="271"/>
      <c r="K41" s="271"/>
      <c r="L41" s="271"/>
      <c r="M41" s="271"/>
      <c r="N41" s="271"/>
      <c r="O41" s="271"/>
      <c r="P41" s="271"/>
      <c r="Q41" s="271"/>
      <c r="R41" s="271"/>
      <c r="S41" s="271"/>
      <c r="T41" s="271"/>
      <c r="U41" s="271"/>
      <c r="V41" s="271"/>
      <c r="W41" s="271"/>
      <c r="X41" s="271"/>
      <c r="Y41" s="272"/>
      <c r="Z41" s="262" t="str">
        <f t="shared" si="1"/>
        <v/>
      </c>
      <c r="AA41" s="263" t="str">
        <f>IFERROR(IF(H41="P",IF(COUNT(I41:Y41)&gt;1,VLOOKUP(Z41,$A$13:$J$16,6,0),""),IF(COUNT(I41:Y41)&gt;1,VLOOKUP(Z41,$K$13:$V$16,5,0),"")),"")</f>
        <v/>
      </c>
      <c r="AB41" s="636"/>
      <c r="AC41" s="749"/>
    </row>
    <row r="42" spans="1:29" s="74" customFormat="1" ht="24.75" hidden="1" customHeight="1" x14ac:dyDescent="0.25">
      <c r="A42" s="643" t="e">
        <f>'[3]SEPG-F-007'!#REF!</f>
        <v>#REF!</v>
      </c>
      <c r="B42" s="644" t="e">
        <f>IF(COUNTA('[3]SEPG-F-007'!#REF!)&gt;0,'[3]SEPG-F-007'!#REF!,"")</f>
        <v>#REF!</v>
      </c>
      <c r="C42" s="645"/>
      <c r="D42" s="645"/>
      <c r="E42" s="645"/>
      <c r="F42" s="645"/>
      <c r="G42" s="646"/>
      <c r="H42" s="264" t="s">
        <v>31</v>
      </c>
      <c r="I42" s="275"/>
      <c r="J42" s="273"/>
      <c r="K42" s="273"/>
      <c r="L42" s="273"/>
      <c r="M42" s="273"/>
      <c r="N42" s="273"/>
      <c r="O42" s="273"/>
      <c r="P42" s="273"/>
      <c r="Q42" s="273"/>
      <c r="R42" s="273"/>
      <c r="S42" s="273"/>
      <c r="T42" s="273"/>
      <c r="U42" s="273"/>
      <c r="V42" s="273"/>
      <c r="W42" s="273"/>
      <c r="X42" s="273"/>
      <c r="Y42" s="274"/>
      <c r="Z42" s="257" t="str">
        <f t="shared" si="1"/>
        <v/>
      </c>
      <c r="AA42" s="258" t="str">
        <f>IFERROR(IF(H42="P",IF(COUNT(J42:Y42)&gt;1,VLOOKUP(Z42,$A$13:$J$16,6,0),""),IF(COUNT(J42:Y42)&gt;1,VLOOKUP(Z42,$K$13:$V$16,5,0),"")),"")</f>
        <v/>
      </c>
      <c r="AB42" s="635" t="str">
        <f>IFERROR(Z42*Z43,"")</f>
        <v/>
      </c>
      <c r="AC42" s="748" t="str">
        <f>IFERROR(VLOOKUP(AB42,[3]DB!$B$37:$D$61,2,FALSE),"")</f>
        <v/>
      </c>
    </row>
    <row r="43" spans="1:29" s="74" customFormat="1" ht="24.75" hidden="1" customHeight="1" x14ac:dyDescent="0.25">
      <c r="A43" s="647"/>
      <c r="B43" s="648"/>
      <c r="C43" s="649"/>
      <c r="D43" s="649"/>
      <c r="E43" s="649"/>
      <c r="F43" s="649"/>
      <c r="G43" s="650"/>
      <c r="H43" s="276" t="s">
        <v>32</v>
      </c>
      <c r="I43" s="277"/>
      <c r="J43" s="278"/>
      <c r="K43" s="278"/>
      <c r="L43" s="278"/>
      <c r="M43" s="278"/>
      <c r="N43" s="278"/>
      <c r="O43" s="278"/>
      <c r="P43" s="278"/>
      <c r="Q43" s="278"/>
      <c r="R43" s="278"/>
      <c r="S43" s="278"/>
      <c r="T43" s="278"/>
      <c r="U43" s="278"/>
      <c r="V43" s="278"/>
      <c r="W43" s="278"/>
      <c r="X43" s="278"/>
      <c r="Y43" s="279"/>
      <c r="Z43" s="262" t="str">
        <f t="shared" si="1"/>
        <v/>
      </c>
      <c r="AA43" s="263" t="str">
        <f>IFERROR(IF(H43="P",IF(COUNT(I43:Y43)&gt;1,VLOOKUP(Z43,$A$13:$J$16,6,0),""),IF(COUNT(I43:Y43)&gt;1,VLOOKUP(Z43,$K$13:$V$16,5,0),"")),"")</f>
        <v/>
      </c>
      <c r="AB43" s="636"/>
      <c r="AC43" s="749"/>
    </row>
    <row r="44" spans="1:29" s="74" customFormat="1" ht="24.75" hidden="1" customHeight="1" x14ac:dyDescent="0.25">
      <c r="A44" s="643" t="e">
        <f>'[3]SEPG-F-007'!#REF!</f>
        <v>#REF!</v>
      </c>
      <c r="B44" s="644" t="e">
        <f>IF(COUNTA('[3]SEPG-F-007'!#REF!)&gt;0,'[3]SEPG-F-007'!#REF!,"")</f>
        <v>#REF!</v>
      </c>
      <c r="C44" s="645"/>
      <c r="D44" s="645"/>
      <c r="E44" s="645"/>
      <c r="F44" s="645"/>
      <c r="G44" s="646"/>
      <c r="H44" s="264" t="s">
        <v>31</v>
      </c>
      <c r="I44" s="275"/>
      <c r="J44" s="273"/>
      <c r="K44" s="273"/>
      <c r="L44" s="273"/>
      <c r="M44" s="273"/>
      <c r="N44" s="273"/>
      <c r="O44" s="273"/>
      <c r="P44" s="273"/>
      <c r="Q44" s="273"/>
      <c r="R44" s="273"/>
      <c r="S44" s="273"/>
      <c r="T44" s="273"/>
      <c r="U44" s="273"/>
      <c r="V44" s="273"/>
      <c r="W44" s="273"/>
      <c r="X44" s="273"/>
      <c r="Y44" s="274"/>
      <c r="Z44" s="257" t="str">
        <f t="shared" si="1"/>
        <v/>
      </c>
      <c r="AA44" s="258" t="str">
        <f>IFERROR(IF(H44="P",IF(COUNT(J44:Y44)&gt;1,VLOOKUP(Z44,$A$13:$J$16,6,0),""),IF(COUNT(J44:Y44)&gt;1,VLOOKUP(Z44,$K$13:$V$16,5,0),"")),"")</f>
        <v/>
      </c>
      <c r="AB44" s="635" t="str">
        <f>IFERROR(Z44*Z45,"")</f>
        <v/>
      </c>
      <c r="AC44" s="748" t="str">
        <f>IFERROR(VLOOKUP(AB44,[3]DB!$B$37:$D$61,2,FALSE),"")</f>
        <v/>
      </c>
    </row>
    <row r="45" spans="1:29" s="74" customFormat="1" ht="24.75" hidden="1" customHeight="1" x14ac:dyDescent="0.25">
      <c r="A45" s="628"/>
      <c r="B45" s="632"/>
      <c r="C45" s="633"/>
      <c r="D45" s="633"/>
      <c r="E45" s="633"/>
      <c r="F45" s="633"/>
      <c r="G45" s="634"/>
      <c r="H45" s="259" t="s">
        <v>32</v>
      </c>
      <c r="I45" s="270"/>
      <c r="J45" s="271"/>
      <c r="K45" s="271"/>
      <c r="L45" s="271"/>
      <c r="M45" s="271"/>
      <c r="N45" s="271"/>
      <c r="O45" s="271"/>
      <c r="P45" s="271"/>
      <c r="Q45" s="271"/>
      <c r="R45" s="271"/>
      <c r="S45" s="271"/>
      <c r="T45" s="271"/>
      <c r="U45" s="271"/>
      <c r="V45" s="271"/>
      <c r="W45" s="271"/>
      <c r="X45" s="271"/>
      <c r="Y45" s="272"/>
      <c r="Z45" s="262" t="str">
        <f t="shared" si="1"/>
        <v/>
      </c>
      <c r="AA45" s="263" t="str">
        <f>IFERROR(IF(H45="P",IF(COUNT(I45:Y45)&gt;1,VLOOKUP(Z45,$A$13:$J$16,6,0),""),IF(COUNT(I45:Y45)&gt;1,VLOOKUP(Z45,$K$13:$V$16,5,0),"")),"")</f>
        <v/>
      </c>
      <c r="AB45" s="636"/>
      <c r="AC45" s="749"/>
    </row>
    <row r="46" spans="1:29" s="74" customFormat="1" ht="24.75" hidden="1" customHeight="1" x14ac:dyDescent="0.25">
      <c r="A46" s="643" t="e">
        <f>'[3]SEPG-F-007'!#REF!</f>
        <v>#REF!</v>
      </c>
      <c r="B46" s="644" t="e">
        <f>IF(COUNTA('[3]SEPG-F-007'!#REF!)&gt;0,'[3]SEPG-F-007'!#REF!,"")</f>
        <v>#REF!</v>
      </c>
      <c r="C46" s="645"/>
      <c r="D46" s="645"/>
      <c r="E46" s="645"/>
      <c r="F46" s="645"/>
      <c r="G46" s="646"/>
      <c r="H46" s="264" t="s">
        <v>31</v>
      </c>
      <c r="I46" s="275"/>
      <c r="J46" s="273"/>
      <c r="K46" s="273"/>
      <c r="L46" s="273"/>
      <c r="M46" s="273"/>
      <c r="N46" s="273"/>
      <c r="O46" s="273"/>
      <c r="P46" s="273"/>
      <c r="Q46" s="273"/>
      <c r="R46" s="273"/>
      <c r="S46" s="273"/>
      <c r="T46" s="273"/>
      <c r="U46" s="273"/>
      <c r="V46" s="273"/>
      <c r="W46" s="273"/>
      <c r="X46" s="273"/>
      <c r="Y46" s="274"/>
      <c r="Z46" s="257" t="str">
        <f t="shared" si="1"/>
        <v/>
      </c>
      <c r="AA46" s="258" t="str">
        <f>IFERROR(IF(H46="P",IF(COUNT(J46:Y46)&gt;1,VLOOKUP(Z46,$A$13:$J$16,6,0),""),IF(COUNT(J46:Y46)&gt;1,VLOOKUP(Z46,$K$13:$V$16,5,0),"")),"")</f>
        <v/>
      </c>
      <c r="AB46" s="635" t="str">
        <f>IFERROR(Z46*Z47,"")</f>
        <v/>
      </c>
      <c r="AC46" s="748" t="str">
        <f>IFERROR(VLOOKUP(AB46,[3]DB!$B$37:$D$61,2,FALSE),"")</f>
        <v/>
      </c>
    </row>
    <row r="47" spans="1:29" s="74" customFormat="1" ht="24.75" hidden="1" customHeight="1" x14ac:dyDescent="0.25">
      <c r="A47" s="628"/>
      <c r="B47" s="632"/>
      <c r="C47" s="633"/>
      <c r="D47" s="633"/>
      <c r="E47" s="633"/>
      <c r="F47" s="633"/>
      <c r="G47" s="634"/>
      <c r="H47" s="259" t="s">
        <v>32</v>
      </c>
      <c r="I47" s="270"/>
      <c r="J47" s="271"/>
      <c r="K47" s="271"/>
      <c r="L47" s="271"/>
      <c r="M47" s="271"/>
      <c r="N47" s="271"/>
      <c r="O47" s="271"/>
      <c r="P47" s="271"/>
      <c r="Q47" s="271"/>
      <c r="R47" s="271"/>
      <c r="S47" s="271"/>
      <c r="T47" s="271"/>
      <c r="U47" s="271"/>
      <c r="V47" s="271"/>
      <c r="W47" s="271"/>
      <c r="X47" s="271"/>
      <c r="Y47" s="272"/>
      <c r="Z47" s="262" t="str">
        <f t="shared" si="1"/>
        <v/>
      </c>
      <c r="AA47" s="263" t="str">
        <f>IFERROR(IF(H47="P",IF(COUNT(I47:Y47)&gt;1,VLOOKUP(Z47,$A$13:$J$16,6,0),""),IF(COUNT(I47:Y47)&gt;1,VLOOKUP(Z47,$K$13:$V$16,5,0),"")),"")</f>
        <v/>
      </c>
      <c r="AB47" s="636"/>
      <c r="AC47" s="749"/>
    </row>
    <row r="48" spans="1:29" s="74" customFormat="1" ht="24.75" hidden="1" customHeight="1" x14ac:dyDescent="0.25">
      <c r="A48" s="643" t="e">
        <f>'[3]SEPG-F-007'!#REF!</f>
        <v>#REF!</v>
      </c>
      <c r="B48" s="644" t="e">
        <f>IF(COUNTA('[3]SEPG-F-007'!#REF!)&gt;0,'[3]SEPG-F-007'!#REF!,"")</f>
        <v>#REF!</v>
      </c>
      <c r="C48" s="645"/>
      <c r="D48" s="645"/>
      <c r="E48" s="645"/>
      <c r="F48" s="645"/>
      <c r="G48" s="646"/>
      <c r="H48" s="264" t="s">
        <v>31</v>
      </c>
      <c r="I48" s="275"/>
      <c r="J48" s="273"/>
      <c r="K48" s="273"/>
      <c r="L48" s="273"/>
      <c r="M48" s="273"/>
      <c r="N48" s="273"/>
      <c r="O48" s="273"/>
      <c r="P48" s="273"/>
      <c r="Q48" s="273"/>
      <c r="R48" s="273"/>
      <c r="S48" s="273"/>
      <c r="T48" s="273"/>
      <c r="U48" s="273"/>
      <c r="V48" s="273"/>
      <c r="W48" s="273"/>
      <c r="X48" s="273"/>
      <c r="Y48" s="274"/>
      <c r="Z48" s="257" t="str">
        <f t="shared" si="1"/>
        <v/>
      </c>
      <c r="AA48" s="258" t="str">
        <f>IFERROR(IF(H48="P",IF(COUNT(J48:Y48)&gt;1,VLOOKUP(Z48,$A$13:$J$16,6,0),""),IF(COUNT(J48:Y48)&gt;1,VLOOKUP(Z48,$K$13:$V$16,5,0),"")),"")</f>
        <v/>
      </c>
      <c r="AB48" s="635" t="str">
        <f>IFERROR(Z48*Z49,"")</f>
        <v/>
      </c>
      <c r="AC48" s="748" t="str">
        <f>IFERROR(VLOOKUP(AB48,[3]DB!$B$37:$D$61,2,FALSE),"")</f>
        <v/>
      </c>
    </row>
    <row r="49" spans="1:43" s="74" customFormat="1" ht="24.75" hidden="1" customHeight="1" x14ac:dyDescent="0.25">
      <c r="A49" s="628"/>
      <c r="B49" s="632"/>
      <c r="C49" s="633"/>
      <c r="D49" s="633"/>
      <c r="E49" s="633"/>
      <c r="F49" s="633"/>
      <c r="G49" s="634"/>
      <c r="H49" s="259" t="s">
        <v>32</v>
      </c>
      <c r="I49" s="270"/>
      <c r="J49" s="271"/>
      <c r="K49" s="271"/>
      <c r="L49" s="271"/>
      <c r="M49" s="271"/>
      <c r="N49" s="271"/>
      <c r="O49" s="271"/>
      <c r="P49" s="271"/>
      <c r="Q49" s="271"/>
      <c r="R49" s="271"/>
      <c r="S49" s="271"/>
      <c r="T49" s="271"/>
      <c r="U49" s="271"/>
      <c r="V49" s="271"/>
      <c r="W49" s="271"/>
      <c r="X49" s="271"/>
      <c r="Y49" s="272"/>
      <c r="Z49" s="262" t="str">
        <f t="shared" si="1"/>
        <v/>
      </c>
      <c r="AA49" s="263" t="str">
        <f>IFERROR(IF(H49="P",IF(COUNT(I49:Y49)&gt;1,VLOOKUP(Z49,$A$13:$J$16,6,0),""),IF(COUNT(I49:Y49)&gt;1,VLOOKUP(Z49,$K$13:$V$16,5,0),"")),"")</f>
        <v/>
      </c>
      <c r="AB49" s="636"/>
      <c r="AC49" s="749"/>
    </row>
    <row r="50" spans="1:43" s="74" customFormat="1" ht="24.75" hidden="1" customHeight="1" x14ac:dyDescent="0.25">
      <c r="A50" s="643" t="e">
        <f>'[3]SEPG-F-007'!#REF!</f>
        <v>#REF!</v>
      </c>
      <c r="B50" s="644" t="e">
        <f>IF(COUNTA('[3]SEPG-F-007'!#REF!)&gt;0,'[3]SEPG-F-007'!#REF!,"")</f>
        <v>#REF!</v>
      </c>
      <c r="C50" s="645"/>
      <c r="D50" s="645"/>
      <c r="E50" s="645"/>
      <c r="F50" s="645"/>
      <c r="G50" s="646"/>
      <c r="H50" s="264" t="s">
        <v>31</v>
      </c>
      <c r="I50" s="275"/>
      <c r="J50" s="273"/>
      <c r="K50" s="273"/>
      <c r="L50" s="273"/>
      <c r="M50" s="273"/>
      <c r="N50" s="273"/>
      <c r="O50" s="273"/>
      <c r="P50" s="273"/>
      <c r="Q50" s="273"/>
      <c r="R50" s="273"/>
      <c r="S50" s="273"/>
      <c r="T50" s="273"/>
      <c r="U50" s="273"/>
      <c r="V50" s="273"/>
      <c r="W50" s="273"/>
      <c r="X50" s="273"/>
      <c r="Y50" s="274"/>
      <c r="Z50" s="257" t="str">
        <f t="shared" si="1"/>
        <v/>
      </c>
      <c r="AA50" s="258" t="str">
        <f>IFERROR(IF(H50="P",IF(COUNT(J50:Y50)&gt;1,VLOOKUP(Z50,$A$13:$J$16,6,0),""),IF(COUNT(J50:Y50)&gt;1,VLOOKUP(Z50,$K$13:$V$16,5,0),"")),"")</f>
        <v/>
      </c>
      <c r="AB50" s="635" t="str">
        <f>IFERROR(Z50*Z51,"")</f>
        <v/>
      </c>
      <c r="AC50" s="748" t="str">
        <f>IFERROR(VLOOKUP(AB50,[3]DB!$B$37:$D$61,2,FALSE),"")</f>
        <v/>
      </c>
    </row>
    <row r="51" spans="1:43" s="74" customFormat="1" ht="24.75" hidden="1" customHeight="1" x14ac:dyDescent="0.25">
      <c r="A51" s="628"/>
      <c r="B51" s="632"/>
      <c r="C51" s="633"/>
      <c r="D51" s="633"/>
      <c r="E51" s="633"/>
      <c r="F51" s="633"/>
      <c r="G51" s="634"/>
      <c r="H51" s="259" t="s">
        <v>32</v>
      </c>
      <c r="I51" s="270"/>
      <c r="J51" s="271"/>
      <c r="K51" s="271"/>
      <c r="L51" s="271"/>
      <c r="M51" s="271"/>
      <c r="N51" s="271"/>
      <c r="O51" s="271"/>
      <c r="P51" s="271"/>
      <c r="Q51" s="271"/>
      <c r="R51" s="271"/>
      <c r="S51" s="271"/>
      <c r="T51" s="271"/>
      <c r="U51" s="271"/>
      <c r="V51" s="271"/>
      <c r="W51" s="271"/>
      <c r="X51" s="271"/>
      <c r="Y51" s="272"/>
      <c r="Z51" s="262" t="str">
        <f t="shared" si="1"/>
        <v/>
      </c>
      <c r="AA51" s="263" t="str">
        <f>IFERROR(IF(H51="P",IF(COUNT(I51:Y51)&gt;1,VLOOKUP(Z51,$A$13:$J$16,6,0),""),IF(COUNT(I51:Y51)&gt;1,VLOOKUP(Z51,$K$13:$V$16,5,0),"")),"")</f>
        <v/>
      </c>
      <c r="AB51" s="636"/>
      <c r="AC51" s="749"/>
      <c r="AL51" s="134"/>
      <c r="AM51" s="134"/>
      <c r="AN51" s="134"/>
      <c r="AO51" s="134"/>
      <c r="AP51" s="134"/>
      <c r="AQ51" s="134"/>
    </row>
    <row r="52" spans="1:43" s="74" customFormat="1" ht="24.75" hidden="1" customHeight="1" x14ac:dyDescent="0.25">
      <c r="A52" s="643" t="e">
        <f>'[3]SEPG-F-007'!#REF!</f>
        <v>#REF!</v>
      </c>
      <c r="B52" s="644" t="e">
        <f>IF(COUNTA('[3]SEPG-F-007'!#REF!)&gt;0,'[3]SEPG-F-007'!#REF!,"")</f>
        <v>#REF!</v>
      </c>
      <c r="C52" s="645"/>
      <c r="D52" s="645"/>
      <c r="E52" s="645"/>
      <c r="F52" s="645"/>
      <c r="G52" s="646"/>
      <c r="H52" s="264" t="s">
        <v>31</v>
      </c>
      <c r="I52" s="275"/>
      <c r="J52" s="273"/>
      <c r="K52" s="273"/>
      <c r="L52" s="273"/>
      <c r="M52" s="273"/>
      <c r="N52" s="273"/>
      <c r="O52" s="273"/>
      <c r="P52" s="273"/>
      <c r="Q52" s="273"/>
      <c r="R52" s="273"/>
      <c r="S52" s="273"/>
      <c r="T52" s="273"/>
      <c r="U52" s="273"/>
      <c r="V52" s="273"/>
      <c r="W52" s="273"/>
      <c r="X52" s="273"/>
      <c r="Y52" s="274"/>
      <c r="Z52" s="257" t="str">
        <f t="shared" si="1"/>
        <v/>
      </c>
      <c r="AA52" s="258" t="str">
        <f>IFERROR(IF(H52="P",IF(COUNT(J52:Y52)&gt;1,VLOOKUP(Z52,$A$13:$J$16,6,0),""),IF(COUNT(J52:Y52)&gt;1,VLOOKUP(Z52,$K$13:$V$16,5,0),"")),"")</f>
        <v/>
      </c>
      <c r="AB52" s="635" t="str">
        <f>IFERROR(Z52*Z53,"")</f>
        <v/>
      </c>
      <c r="AC52" s="748" t="str">
        <f>IFERROR(VLOOKUP(AB52,[3]DB!$B$37:$D$61,2,FALSE),"")</f>
        <v/>
      </c>
      <c r="AL52" s="97"/>
      <c r="AM52" s="97"/>
      <c r="AN52" s="97"/>
      <c r="AO52" s="97"/>
      <c r="AP52" s="97"/>
      <c r="AQ52" s="97"/>
    </row>
    <row r="53" spans="1:43" s="74" customFormat="1" ht="24.75" hidden="1" customHeight="1" x14ac:dyDescent="0.25">
      <c r="A53" s="628"/>
      <c r="B53" s="632"/>
      <c r="C53" s="633"/>
      <c r="D53" s="633"/>
      <c r="E53" s="633"/>
      <c r="F53" s="633"/>
      <c r="G53" s="634"/>
      <c r="H53" s="259" t="s">
        <v>32</v>
      </c>
      <c r="I53" s="270"/>
      <c r="J53" s="271"/>
      <c r="K53" s="271"/>
      <c r="L53" s="271"/>
      <c r="M53" s="271"/>
      <c r="N53" s="271"/>
      <c r="O53" s="271"/>
      <c r="P53" s="271"/>
      <c r="Q53" s="271"/>
      <c r="R53" s="271"/>
      <c r="S53" s="271"/>
      <c r="T53" s="271"/>
      <c r="U53" s="271"/>
      <c r="V53" s="271"/>
      <c r="W53" s="271"/>
      <c r="X53" s="271"/>
      <c r="Y53" s="272"/>
      <c r="Z53" s="262" t="str">
        <f t="shared" si="1"/>
        <v/>
      </c>
      <c r="AA53" s="263" t="str">
        <f>IFERROR(IF(H53="P",IF(COUNT(I53:Y53)&gt;1,VLOOKUP(Z53,$A$13:$J$16,6,0),""),IF(COUNT(I53:Y53)&gt;1,VLOOKUP(Z53,$K$13:$V$16,5,0),"")),"")</f>
        <v/>
      </c>
      <c r="AB53" s="636"/>
      <c r="AC53" s="749"/>
      <c r="AL53" s="93"/>
      <c r="AM53" s="93"/>
      <c r="AN53" s="93"/>
      <c r="AO53" s="93"/>
      <c r="AP53" s="93"/>
      <c r="AQ53" s="93"/>
    </row>
    <row r="54" spans="1:43" s="74" customFormat="1" ht="24.75" hidden="1" customHeight="1" x14ac:dyDescent="0.25">
      <c r="A54" s="643" t="e">
        <f>'[3]SEPG-F-007'!#REF!</f>
        <v>#REF!</v>
      </c>
      <c r="B54" s="644" t="e">
        <f>IF(COUNTA('[3]SEPG-F-007'!#REF!)&gt;0,'[3]SEPG-F-007'!#REF!,"")</f>
        <v>#REF!</v>
      </c>
      <c r="C54" s="645"/>
      <c r="D54" s="645"/>
      <c r="E54" s="645"/>
      <c r="F54" s="645"/>
      <c r="G54" s="646"/>
      <c r="H54" s="264" t="s">
        <v>31</v>
      </c>
      <c r="I54" s="275"/>
      <c r="J54" s="273"/>
      <c r="K54" s="273"/>
      <c r="L54" s="273"/>
      <c r="M54" s="273"/>
      <c r="N54" s="273"/>
      <c r="O54" s="273"/>
      <c r="P54" s="273"/>
      <c r="Q54" s="273"/>
      <c r="R54" s="273"/>
      <c r="S54" s="273"/>
      <c r="T54" s="273"/>
      <c r="U54" s="273"/>
      <c r="V54" s="273"/>
      <c r="W54" s="273"/>
      <c r="X54" s="273"/>
      <c r="Y54" s="274"/>
      <c r="Z54" s="257" t="str">
        <f t="shared" si="1"/>
        <v/>
      </c>
      <c r="AA54" s="258" t="str">
        <f>IFERROR(IF(H54="P",IF(COUNT(J54:Y54)&gt;1,VLOOKUP(Z54,$A$13:$J$16,6,0),""),IF(COUNT(J54:Y54)&gt;1,VLOOKUP(Z54,$K$13:$V$16,5,0),"")),"")</f>
        <v/>
      </c>
      <c r="AB54" s="635" t="str">
        <f>IFERROR(Z54*Z55,"")</f>
        <v/>
      </c>
      <c r="AC54" s="748" t="str">
        <f>IFERROR(VLOOKUP(AB54,[3]DB!$B$37:$D$61,2,FALSE),"")</f>
        <v/>
      </c>
      <c r="AL54" s="93"/>
      <c r="AM54" s="93"/>
      <c r="AN54" s="93"/>
      <c r="AO54" s="93"/>
      <c r="AP54" s="93"/>
      <c r="AQ54" s="93"/>
    </row>
    <row r="55" spans="1:43" s="74" customFormat="1" ht="24.75" hidden="1" customHeight="1" x14ac:dyDescent="0.25">
      <c r="A55" s="628"/>
      <c r="B55" s="632"/>
      <c r="C55" s="633"/>
      <c r="D55" s="633"/>
      <c r="E55" s="633"/>
      <c r="F55" s="633"/>
      <c r="G55" s="634"/>
      <c r="H55" s="259" t="s">
        <v>32</v>
      </c>
      <c r="I55" s="270"/>
      <c r="J55" s="271"/>
      <c r="K55" s="271"/>
      <c r="L55" s="271"/>
      <c r="M55" s="271"/>
      <c r="N55" s="271"/>
      <c r="O55" s="271"/>
      <c r="P55" s="271"/>
      <c r="Q55" s="271"/>
      <c r="R55" s="271"/>
      <c r="S55" s="271"/>
      <c r="T55" s="271"/>
      <c r="U55" s="271"/>
      <c r="V55" s="271"/>
      <c r="W55" s="271"/>
      <c r="X55" s="271"/>
      <c r="Y55" s="272"/>
      <c r="Z55" s="262" t="str">
        <f t="shared" si="1"/>
        <v/>
      </c>
      <c r="AA55" s="263" t="str">
        <f>IFERROR(IF(H55="P",IF(COUNT(I55:Y55)&gt;1,VLOOKUP(Z55,$A$13:$J$16,6,0),""),IF(COUNT(I55:Y55)&gt;1,VLOOKUP(Z55,$K$13:$V$16,5,0),"")),"")</f>
        <v/>
      </c>
      <c r="AB55" s="636"/>
      <c r="AC55" s="749"/>
      <c r="AL55" s="93"/>
      <c r="AM55" s="93"/>
      <c r="AN55" s="93"/>
      <c r="AO55" s="93"/>
      <c r="AP55" s="93"/>
      <c r="AQ55" s="93"/>
    </row>
    <row r="56" spans="1:43" s="74" customFormat="1" ht="24.75" hidden="1" customHeight="1" x14ac:dyDescent="0.25">
      <c r="A56" s="643" t="e">
        <f>'[3]SEPG-F-007'!#REF!</f>
        <v>#REF!</v>
      </c>
      <c r="B56" s="644" t="e">
        <f>IF(COUNTA('[3]SEPG-F-007'!#REF!)&gt;0,'[3]SEPG-F-007'!#REF!,"")</f>
        <v>#REF!</v>
      </c>
      <c r="C56" s="645"/>
      <c r="D56" s="645"/>
      <c r="E56" s="645"/>
      <c r="F56" s="645"/>
      <c r="G56" s="646"/>
      <c r="H56" s="264" t="s">
        <v>31</v>
      </c>
      <c r="I56" s="275"/>
      <c r="J56" s="273"/>
      <c r="K56" s="273"/>
      <c r="L56" s="273"/>
      <c r="M56" s="273"/>
      <c r="N56" s="273"/>
      <c r="O56" s="273"/>
      <c r="P56" s="273"/>
      <c r="Q56" s="273"/>
      <c r="R56" s="273"/>
      <c r="S56" s="273"/>
      <c r="T56" s="273"/>
      <c r="U56" s="273"/>
      <c r="V56" s="273"/>
      <c r="W56" s="273"/>
      <c r="X56" s="273"/>
      <c r="Y56" s="274"/>
      <c r="Z56" s="257" t="str">
        <f t="shared" si="1"/>
        <v/>
      </c>
      <c r="AA56" s="258" t="str">
        <f>IFERROR(IF(H56="P",IF(COUNT(J56:Y56)&gt;1,VLOOKUP(Z56,$A$13:$J$16,6,0),""),IF(COUNT(J56:Y56)&gt;1,VLOOKUP(Z56,$K$13:$V$16,5,0),"")),"")</f>
        <v/>
      </c>
      <c r="AB56" s="635" t="str">
        <f>IFERROR(Z56*Z57,"")</f>
        <v/>
      </c>
      <c r="AC56" s="748" t="str">
        <f>IFERROR(VLOOKUP(AB56,[3]DB!$B$37:$D$61,2,FALSE),"")</f>
        <v/>
      </c>
      <c r="AL56" s="93"/>
      <c r="AM56" s="93"/>
      <c r="AN56" s="93"/>
      <c r="AO56" s="93"/>
      <c r="AP56" s="93"/>
      <c r="AQ56" s="93"/>
    </row>
    <row r="57" spans="1:43" s="74" customFormat="1" ht="24.75" hidden="1" customHeight="1" x14ac:dyDescent="0.25">
      <c r="A57" s="628"/>
      <c r="B57" s="632"/>
      <c r="C57" s="633"/>
      <c r="D57" s="633"/>
      <c r="E57" s="633"/>
      <c r="F57" s="633"/>
      <c r="G57" s="634"/>
      <c r="H57" s="259" t="s">
        <v>32</v>
      </c>
      <c r="I57" s="270"/>
      <c r="J57" s="271"/>
      <c r="K57" s="271"/>
      <c r="L57" s="271"/>
      <c r="M57" s="271"/>
      <c r="N57" s="271"/>
      <c r="O57" s="271"/>
      <c r="P57" s="271"/>
      <c r="Q57" s="271"/>
      <c r="R57" s="271"/>
      <c r="S57" s="271"/>
      <c r="T57" s="271"/>
      <c r="U57" s="271"/>
      <c r="V57" s="271"/>
      <c r="W57" s="271"/>
      <c r="X57" s="271"/>
      <c r="Y57" s="272"/>
      <c r="Z57" s="262" t="str">
        <f t="shared" si="1"/>
        <v/>
      </c>
      <c r="AA57" s="263" t="str">
        <f>IFERROR(IF(H57="P",IF(COUNT(I57:Y57)&gt;1,VLOOKUP(Z57,$A$13:$J$16,6,0),""),IF(COUNT(I57:Y57)&gt;1,VLOOKUP(Z57,$K$13:$V$16,5,0),"")),"")</f>
        <v/>
      </c>
      <c r="AB57" s="636"/>
      <c r="AC57" s="749"/>
      <c r="AL57" s="93"/>
      <c r="AM57" s="93"/>
      <c r="AN57" s="93"/>
      <c r="AO57" s="93"/>
      <c r="AP57" s="93"/>
      <c r="AQ57" s="93"/>
    </row>
    <row r="58" spans="1:43" s="74" customFormat="1" ht="24.75" hidden="1" customHeight="1" x14ac:dyDescent="0.25">
      <c r="A58" s="627" t="e">
        <f>'[3]SEPG-F-007'!#REF!</f>
        <v>#REF!</v>
      </c>
      <c r="B58" s="629" t="e">
        <f>IF(COUNTA('[3]SEPG-F-007'!#REF!)&gt;0,'[3]SEPG-F-007'!#REF!,"")</f>
        <v>#REF!</v>
      </c>
      <c r="C58" s="630"/>
      <c r="D58" s="630"/>
      <c r="E58" s="630"/>
      <c r="F58" s="630"/>
      <c r="G58" s="631"/>
      <c r="H58" s="252" t="s">
        <v>31</v>
      </c>
      <c r="I58" s="267"/>
      <c r="J58" s="268"/>
      <c r="K58" s="268"/>
      <c r="L58" s="268"/>
      <c r="M58" s="268"/>
      <c r="N58" s="268"/>
      <c r="O58" s="268"/>
      <c r="P58" s="268"/>
      <c r="Q58" s="268"/>
      <c r="R58" s="268"/>
      <c r="S58" s="268"/>
      <c r="T58" s="268"/>
      <c r="U58" s="268"/>
      <c r="V58" s="268"/>
      <c r="W58" s="268"/>
      <c r="X58" s="268"/>
      <c r="Y58" s="269"/>
      <c r="Z58" s="257" t="str">
        <f t="shared" si="1"/>
        <v/>
      </c>
      <c r="AA58" s="258" t="str">
        <f>IFERROR(IF(H58="P",IF(COUNT(J58:Y58)&gt;1,VLOOKUP(Z58,$A$13:$J$16,6,0),""),IF(COUNT(J58:Y58)&gt;1,VLOOKUP(Z58,$K$13:$V$16,5,0),"")),"")</f>
        <v/>
      </c>
      <c r="AB58" s="635" t="str">
        <f>IFERROR(Z58*Z59,"")</f>
        <v/>
      </c>
      <c r="AC58" s="748" t="str">
        <f>IFERROR(VLOOKUP(AB58,[3]DB!$B$37:$D$61,2,FALSE),"")</f>
        <v/>
      </c>
      <c r="AL58" s="93"/>
      <c r="AM58" s="93"/>
      <c r="AN58" s="93"/>
      <c r="AO58" s="93"/>
      <c r="AP58" s="93"/>
      <c r="AQ58" s="93"/>
    </row>
    <row r="59" spans="1:43" s="74" customFormat="1" ht="24.75" hidden="1" customHeight="1" x14ac:dyDescent="0.25">
      <c r="A59" s="628"/>
      <c r="B59" s="632"/>
      <c r="C59" s="633"/>
      <c r="D59" s="633"/>
      <c r="E59" s="633"/>
      <c r="F59" s="633"/>
      <c r="G59" s="634"/>
      <c r="H59" s="259" t="s">
        <v>32</v>
      </c>
      <c r="I59" s="270"/>
      <c r="J59" s="271"/>
      <c r="K59" s="271"/>
      <c r="L59" s="271"/>
      <c r="M59" s="271"/>
      <c r="N59" s="271"/>
      <c r="O59" s="271"/>
      <c r="P59" s="271"/>
      <c r="Q59" s="271"/>
      <c r="R59" s="271"/>
      <c r="S59" s="271"/>
      <c r="T59" s="271"/>
      <c r="U59" s="271"/>
      <c r="V59" s="271"/>
      <c r="W59" s="271"/>
      <c r="X59" s="271"/>
      <c r="Y59" s="272"/>
      <c r="Z59" s="262" t="str">
        <f t="shared" si="1"/>
        <v/>
      </c>
      <c r="AA59" s="263" t="str">
        <f>IFERROR(IF(H59="P",IF(COUNT(I59:Y59)&gt;1,VLOOKUP(Z59,$A$13:$J$16,6,0),""),IF(COUNT(I59:Y59)&gt;1,VLOOKUP(Z59,$K$13:$V$16,5,0),"")),"")</f>
        <v/>
      </c>
      <c r="AB59" s="636"/>
      <c r="AC59" s="749"/>
      <c r="AL59" s="93"/>
      <c r="AM59" s="93"/>
      <c r="AN59" s="93"/>
      <c r="AO59" s="93"/>
      <c r="AP59" s="93"/>
      <c r="AQ59" s="93"/>
    </row>
    <row r="60" spans="1:43" s="134" customFormat="1" ht="18.75" thickBot="1" x14ac:dyDescent="0.3">
      <c r="A60" s="135"/>
      <c r="C60" s="136"/>
      <c r="D60" s="136"/>
      <c r="E60" s="136"/>
      <c r="F60" s="137"/>
      <c r="AD60" s="74"/>
      <c r="AL60" s="93"/>
      <c r="AM60" s="93"/>
      <c r="AN60" s="93"/>
      <c r="AO60" s="93"/>
      <c r="AP60" s="93"/>
      <c r="AQ60" s="93"/>
    </row>
    <row r="61" spans="1:43" s="97" customFormat="1" ht="48.75" customHeight="1" x14ac:dyDescent="0.2">
      <c r="A61" s="637" t="s">
        <v>190</v>
      </c>
      <c r="B61" s="638"/>
      <c r="C61" s="638"/>
      <c r="D61" s="638"/>
      <c r="E61" s="638"/>
      <c r="F61" s="638"/>
      <c r="G61" s="638"/>
      <c r="H61" s="638"/>
      <c r="I61" s="638"/>
      <c r="J61" s="638"/>
      <c r="K61" s="638"/>
      <c r="L61" s="638"/>
      <c r="M61" s="638"/>
      <c r="N61" s="638"/>
      <c r="O61" s="638"/>
      <c r="P61" s="638"/>
      <c r="Q61" s="638" t="s">
        <v>4</v>
      </c>
      <c r="R61" s="638"/>
      <c r="S61" s="638"/>
      <c r="T61" s="638"/>
      <c r="U61" s="638"/>
      <c r="V61" s="638"/>
      <c r="W61" s="638"/>
      <c r="X61" s="638"/>
      <c r="Y61" s="638"/>
      <c r="Z61" s="638"/>
      <c r="AA61" s="638" t="s">
        <v>191</v>
      </c>
      <c r="AB61" s="638"/>
      <c r="AC61" s="638"/>
      <c r="AD61" s="638"/>
      <c r="AE61" s="638"/>
      <c r="AF61" s="638"/>
      <c r="AG61" s="638"/>
      <c r="AH61" s="638"/>
      <c r="AI61" s="638"/>
      <c r="AJ61" s="638"/>
      <c r="AK61" s="639"/>
      <c r="AL61" s="93"/>
      <c r="AM61" s="93"/>
      <c r="AN61" s="93"/>
      <c r="AO61" s="93"/>
      <c r="AP61" s="93"/>
      <c r="AQ61" s="93"/>
    </row>
    <row r="62" spans="1:43" ht="22.5" customHeight="1" thickBot="1" x14ac:dyDescent="0.25">
      <c r="A62" s="640" t="s">
        <v>28</v>
      </c>
      <c r="B62" s="641"/>
      <c r="C62" s="641"/>
      <c r="D62" s="641"/>
      <c r="E62" s="641"/>
      <c r="F62" s="641"/>
      <c r="G62" s="641"/>
      <c r="H62" s="641" t="s">
        <v>95</v>
      </c>
      <c r="I62" s="641"/>
      <c r="J62" s="641"/>
      <c r="K62" s="641"/>
      <c r="L62" s="641"/>
      <c r="M62" s="641"/>
      <c r="N62" s="641"/>
      <c r="O62" s="641"/>
      <c r="P62" s="280" t="s">
        <v>181</v>
      </c>
      <c r="Q62" s="641" t="s">
        <v>28</v>
      </c>
      <c r="R62" s="641"/>
      <c r="S62" s="641"/>
      <c r="T62" s="641"/>
      <c r="U62" s="641"/>
      <c r="V62" s="641"/>
      <c r="W62" s="641" t="s">
        <v>95</v>
      </c>
      <c r="X62" s="641"/>
      <c r="Y62" s="641" t="s">
        <v>181</v>
      </c>
      <c r="Z62" s="641"/>
      <c r="AA62" s="641" t="s">
        <v>28</v>
      </c>
      <c r="AB62" s="641"/>
      <c r="AC62" s="641"/>
      <c r="AD62" s="641" t="s">
        <v>95</v>
      </c>
      <c r="AE62" s="641"/>
      <c r="AF62" s="641"/>
      <c r="AG62" s="641"/>
      <c r="AH62" s="641" t="s">
        <v>181</v>
      </c>
      <c r="AI62" s="641"/>
      <c r="AJ62" s="641"/>
      <c r="AK62" s="642"/>
    </row>
    <row r="63" spans="1:43" ht="63.75" customHeight="1" thickTop="1" x14ac:dyDescent="0.2">
      <c r="A63" s="619" t="s">
        <v>480</v>
      </c>
      <c r="B63" s="620"/>
      <c r="C63" s="620"/>
      <c r="D63" s="620"/>
      <c r="E63" s="620"/>
      <c r="F63" s="620"/>
      <c r="G63" s="620"/>
      <c r="H63" s="620" t="s">
        <v>463</v>
      </c>
      <c r="I63" s="620"/>
      <c r="J63" s="620"/>
      <c r="K63" s="620"/>
      <c r="L63" s="620"/>
      <c r="M63" s="620"/>
      <c r="N63" s="620"/>
      <c r="O63" s="620"/>
      <c r="P63" s="466">
        <v>43691</v>
      </c>
      <c r="Q63" s="624" t="s">
        <v>482</v>
      </c>
      <c r="R63" s="624"/>
      <c r="S63" s="624"/>
      <c r="T63" s="624"/>
      <c r="U63" s="624"/>
      <c r="V63" s="624"/>
      <c r="W63" s="624" t="s">
        <v>465</v>
      </c>
      <c r="X63" s="624"/>
      <c r="Y63" s="625">
        <v>43692</v>
      </c>
      <c r="Z63" s="624"/>
      <c r="AA63" s="620" t="s">
        <v>478</v>
      </c>
      <c r="AB63" s="620"/>
      <c r="AC63" s="620"/>
      <c r="AD63" s="621" t="s">
        <v>479</v>
      </c>
      <c r="AE63" s="621"/>
      <c r="AF63" s="621"/>
      <c r="AG63" s="621"/>
      <c r="AH63" s="622">
        <v>43693</v>
      </c>
      <c r="AI63" s="620"/>
      <c r="AJ63" s="620"/>
      <c r="AK63" s="623"/>
    </row>
    <row r="64" spans="1:43" ht="63.75" customHeight="1" x14ac:dyDescent="0.2">
      <c r="A64" s="619" t="s">
        <v>462</v>
      </c>
      <c r="B64" s="620"/>
      <c r="C64" s="620"/>
      <c r="D64" s="620"/>
      <c r="E64" s="620"/>
      <c r="F64" s="620"/>
      <c r="G64" s="620"/>
      <c r="H64" s="620" t="s">
        <v>463</v>
      </c>
      <c r="I64" s="620"/>
      <c r="J64" s="620"/>
      <c r="K64" s="620"/>
      <c r="L64" s="620"/>
      <c r="M64" s="620"/>
      <c r="N64" s="620"/>
      <c r="O64" s="620"/>
      <c r="P64" s="466">
        <v>43691</v>
      </c>
      <c r="Q64" s="624" t="s">
        <v>464</v>
      </c>
      <c r="R64" s="624"/>
      <c r="S64" s="624"/>
      <c r="T64" s="624"/>
      <c r="U64" s="624"/>
      <c r="V64" s="624"/>
      <c r="W64" s="624" t="s">
        <v>465</v>
      </c>
      <c r="X64" s="624"/>
      <c r="Y64" s="625">
        <v>43692</v>
      </c>
      <c r="Z64" s="624"/>
      <c r="AA64" s="620"/>
      <c r="AB64" s="620"/>
      <c r="AC64" s="620"/>
      <c r="AD64" s="621"/>
      <c r="AE64" s="621"/>
      <c r="AF64" s="621"/>
      <c r="AG64" s="621"/>
      <c r="AH64" s="622"/>
      <c r="AI64" s="620"/>
      <c r="AJ64" s="620"/>
      <c r="AK64" s="623"/>
    </row>
    <row r="65" spans="1:37" ht="63.75" customHeight="1" x14ac:dyDescent="0.2">
      <c r="A65" s="619" t="s">
        <v>481</v>
      </c>
      <c r="B65" s="620"/>
      <c r="C65" s="620"/>
      <c r="D65" s="620"/>
      <c r="E65" s="620"/>
      <c r="F65" s="620"/>
      <c r="G65" s="620"/>
      <c r="H65" s="620" t="s">
        <v>461</v>
      </c>
      <c r="I65" s="620"/>
      <c r="J65" s="620"/>
      <c r="K65" s="620"/>
      <c r="L65" s="620"/>
      <c r="M65" s="620"/>
      <c r="N65" s="620"/>
      <c r="O65" s="620"/>
      <c r="P65" s="466">
        <v>43691</v>
      </c>
      <c r="Q65" s="624" t="s">
        <v>483</v>
      </c>
      <c r="R65" s="624"/>
      <c r="S65" s="624"/>
      <c r="T65" s="624"/>
      <c r="U65" s="624"/>
      <c r="V65" s="624"/>
      <c r="W65" s="624" t="s">
        <v>465</v>
      </c>
      <c r="X65" s="624"/>
      <c r="Y65" s="625">
        <v>43692</v>
      </c>
      <c r="Z65" s="624"/>
      <c r="AA65" s="620"/>
      <c r="AB65" s="620"/>
      <c r="AC65" s="620"/>
      <c r="AD65" s="621"/>
      <c r="AE65" s="621"/>
      <c r="AF65" s="621"/>
      <c r="AG65" s="621"/>
      <c r="AH65" s="622"/>
      <c r="AI65" s="620"/>
      <c r="AJ65" s="620"/>
      <c r="AK65" s="623"/>
    </row>
    <row r="66" spans="1:37" ht="63.75" customHeight="1" x14ac:dyDescent="0.2">
      <c r="A66" s="619" t="s">
        <v>484</v>
      </c>
      <c r="B66" s="620"/>
      <c r="C66" s="620"/>
      <c r="D66" s="620"/>
      <c r="E66" s="620"/>
      <c r="F66" s="620"/>
      <c r="G66" s="620"/>
      <c r="H66" s="620" t="s">
        <v>465</v>
      </c>
      <c r="I66" s="620"/>
      <c r="J66" s="620"/>
      <c r="K66" s="620"/>
      <c r="L66" s="620"/>
      <c r="M66" s="620"/>
      <c r="N66" s="620"/>
      <c r="O66" s="620"/>
      <c r="P66" s="466">
        <v>43691</v>
      </c>
      <c r="Q66" s="624" t="s">
        <v>484</v>
      </c>
      <c r="R66" s="624"/>
      <c r="S66" s="624"/>
      <c r="T66" s="624"/>
      <c r="U66" s="624"/>
      <c r="V66" s="624"/>
      <c r="W66" s="624" t="s">
        <v>465</v>
      </c>
      <c r="X66" s="624"/>
      <c r="Y66" s="625">
        <v>43692</v>
      </c>
      <c r="Z66" s="624"/>
      <c r="AA66" s="620"/>
      <c r="AB66" s="620"/>
      <c r="AC66" s="620"/>
      <c r="AD66" s="621"/>
      <c r="AE66" s="621"/>
      <c r="AF66" s="621"/>
      <c r="AG66" s="621"/>
      <c r="AH66" s="622"/>
      <c r="AI66" s="620"/>
      <c r="AJ66" s="620"/>
      <c r="AK66" s="623"/>
    </row>
    <row r="67" spans="1:37" ht="33" customHeight="1" x14ac:dyDescent="0.2">
      <c r="A67" s="619" t="s">
        <v>460</v>
      </c>
      <c r="B67" s="620"/>
      <c r="C67" s="620"/>
      <c r="D67" s="620"/>
      <c r="E67" s="620"/>
      <c r="F67" s="620"/>
      <c r="G67" s="620"/>
      <c r="H67" s="620" t="s">
        <v>461</v>
      </c>
      <c r="I67" s="620"/>
      <c r="J67" s="620"/>
      <c r="K67" s="620"/>
      <c r="L67" s="620"/>
      <c r="M67" s="620"/>
      <c r="N67" s="620"/>
      <c r="O67" s="620"/>
      <c r="P67" s="466">
        <v>43691</v>
      </c>
      <c r="Q67" s="624" t="s">
        <v>485</v>
      </c>
      <c r="R67" s="624"/>
      <c r="S67" s="624"/>
      <c r="T67" s="624"/>
      <c r="U67" s="624"/>
      <c r="V67" s="624"/>
      <c r="W67" s="626" t="s">
        <v>486</v>
      </c>
      <c r="X67" s="626"/>
      <c r="Y67" s="625">
        <v>43692</v>
      </c>
      <c r="Z67" s="624"/>
      <c r="AA67" s="620"/>
      <c r="AB67" s="620"/>
      <c r="AC67" s="620"/>
      <c r="AD67" s="621"/>
      <c r="AE67" s="621"/>
      <c r="AF67" s="621"/>
      <c r="AG67" s="621"/>
      <c r="AH67" s="622"/>
      <c r="AI67" s="620"/>
      <c r="AJ67" s="620"/>
      <c r="AK67" s="623"/>
    </row>
  </sheetData>
  <mergeCells count="218">
    <mergeCell ref="AC50:AC51"/>
    <mergeCell ref="AC56:AC57"/>
    <mergeCell ref="A63:G63"/>
    <mergeCell ref="H63:O63"/>
    <mergeCell ref="Q63:V63"/>
    <mergeCell ref="AC42:AC43"/>
    <mergeCell ref="AC44:AC45"/>
    <mergeCell ref="A9:V9"/>
    <mergeCell ref="X9:AK9"/>
    <mergeCell ref="A16:E16"/>
    <mergeCell ref="F16:J16"/>
    <mergeCell ref="K16:P16"/>
    <mergeCell ref="Q16:V16"/>
    <mergeCell ref="AC28:AC29"/>
    <mergeCell ref="AC30:AC31"/>
    <mergeCell ref="AC32:AC33"/>
    <mergeCell ref="AC34:AC35"/>
    <mergeCell ref="AC36:AC37"/>
    <mergeCell ref="AC52:AC53"/>
    <mergeCell ref="AC54:AC55"/>
    <mergeCell ref="AC58:AC59"/>
    <mergeCell ref="W63:X63"/>
    <mergeCell ref="Y63:Z63"/>
    <mergeCell ref="AA63:AC63"/>
    <mergeCell ref="A5:AK5"/>
    <mergeCell ref="A6:E6"/>
    <mergeCell ref="F6:AK6"/>
    <mergeCell ref="T7:V7"/>
    <mergeCell ref="AA7:AC7"/>
    <mergeCell ref="A8:V8"/>
    <mergeCell ref="X8:AK8"/>
    <mergeCell ref="AC40:AC41"/>
    <mergeCell ref="AC48:AC49"/>
    <mergeCell ref="AC46:AC47"/>
    <mergeCell ref="AC38:AC39"/>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1:D3"/>
    <mergeCell ref="E1:AD1"/>
    <mergeCell ref="AE1:AH1"/>
    <mergeCell ref="AI1:AK1"/>
    <mergeCell ref="E2:H2"/>
    <mergeCell ref="I2:AD2"/>
    <mergeCell ref="AE2:AH2"/>
    <mergeCell ref="AI2:AK2"/>
    <mergeCell ref="E3:H3"/>
    <mergeCell ref="I3:AD3"/>
    <mergeCell ref="AE3:AH3"/>
    <mergeCell ref="AI3:AK3"/>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21:A22"/>
    <mergeCell ref="B21:G22"/>
    <mergeCell ref="R21:R22"/>
    <mergeCell ref="S21:S22"/>
    <mergeCell ref="U21:U22"/>
    <mergeCell ref="W21:W25"/>
    <mergeCell ref="X21:AC25"/>
    <mergeCell ref="AK21:AK25"/>
    <mergeCell ref="A23:A24"/>
    <mergeCell ref="B23:G24"/>
    <mergeCell ref="R23:R24"/>
    <mergeCell ref="S23:S24"/>
    <mergeCell ref="A25:A26"/>
    <mergeCell ref="B25:G26"/>
    <mergeCell ref="R25:R26"/>
    <mergeCell ref="S25:S26"/>
    <mergeCell ref="A28:A29"/>
    <mergeCell ref="B28:G29"/>
    <mergeCell ref="AB28:AB29"/>
    <mergeCell ref="A30:A31"/>
    <mergeCell ref="B30:G31"/>
    <mergeCell ref="AB30:AB31"/>
    <mergeCell ref="A32:A33"/>
    <mergeCell ref="B32:G33"/>
    <mergeCell ref="AB32:AB33"/>
    <mergeCell ref="A34:A35"/>
    <mergeCell ref="B34:G35"/>
    <mergeCell ref="AB34:AB35"/>
    <mergeCell ref="A36:A37"/>
    <mergeCell ref="B36:G37"/>
    <mergeCell ref="AB36:AB37"/>
    <mergeCell ref="A38:A39"/>
    <mergeCell ref="B38:G39"/>
    <mergeCell ref="AB38:AB39"/>
    <mergeCell ref="A40:A41"/>
    <mergeCell ref="B40:G41"/>
    <mergeCell ref="AB40:AB41"/>
    <mergeCell ref="A42:A43"/>
    <mergeCell ref="B42:G43"/>
    <mergeCell ref="AB42:AB43"/>
    <mergeCell ref="A44:A45"/>
    <mergeCell ref="B44:G45"/>
    <mergeCell ref="AB44:AB45"/>
    <mergeCell ref="A46:A47"/>
    <mergeCell ref="B46:G47"/>
    <mergeCell ref="AB46:AB47"/>
    <mergeCell ref="A48:A49"/>
    <mergeCell ref="B48:G49"/>
    <mergeCell ref="AB48:AB49"/>
    <mergeCell ref="A50:A51"/>
    <mergeCell ref="B50:G51"/>
    <mergeCell ref="AB50:AB51"/>
    <mergeCell ref="A52:A53"/>
    <mergeCell ref="B52:G53"/>
    <mergeCell ref="AB52:AB53"/>
    <mergeCell ref="A54:A55"/>
    <mergeCell ref="B54:G55"/>
    <mergeCell ref="AB54:AB55"/>
    <mergeCell ref="A56:A57"/>
    <mergeCell ref="B56:G57"/>
    <mergeCell ref="AB56:AB57"/>
    <mergeCell ref="AH63:AK63"/>
    <mergeCell ref="Q67:V67"/>
    <mergeCell ref="W67:X67"/>
    <mergeCell ref="Y67:Z67"/>
    <mergeCell ref="A58:A59"/>
    <mergeCell ref="B58:G59"/>
    <mergeCell ref="AB58:AB59"/>
    <mergeCell ref="A61:P61"/>
    <mergeCell ref="Q61:Z61"/>
    <mergeCell ref="AA61:AK61"/>
    <mergeCell ref="A62:G62"/>
    <mergeCell ref="H62:O62"/>
    <mergeCell ref="Q62:V62"/>
    <mergeCell ref="W62:X62"/>
    <mergeCell ref="Y62:Z62"/>
    <mergeCell ref="AA62:AC62"/>
    <mergeCell ref="AD62:AG62"/>
    <mergeCell ref="AH62:AK62"/>
    <mergeCell ref="AD63:AG63"/>
    <mergeCell ref="A64:G64"/>
    <mergeCell ref="H64:O64"/>
    <mergeCell ref="Q64:V64"/>
    <mergeCell ref="W64:X64"/>
    <mergeCell ref="Y64:Z64"/>
    <mergeCell ref="AA64:AC64"/>
    <mergeCell ref="AD64:AG64"/>
    <mergeCell ref="AH64:AK64"/>
    <mergeCell ref="A65:G65"/>
    <mergeCell ref="H65:O65"/>
    <mergeCell ref="Q65:V65"/>
    <mergeCell ref="W65:X65"/>
    <mergeCell ref="Y65:Z65"/>
    <mergeCell ref="AA65:AC65"/>
    <mergeCell ref="AD65:AG65"/>
    <mergeCell ref="AH65:AK65"/>
    <mergeCell ref="A67:G67"/>
    <mergeCell ref="H67:O67"/>
    <mergeCell ref="AA67:AC67"/>
    <mergeCell ref="AD67:AG67"/>
    <mergeCell ref="AH67:AK67"/>
    <mergeCell ref="A66:G66"/>
    <mergeCell ref="H66:O66"/>
    <mergeCell ref="Q66:V66"/>
    <mergeCell ref="W66:X66"/>
    <mergeCell ref="Y66:Z66"/>
    <mergeCell ref="AA66:AC66"/>
    <mergeCell ref="AD66:AG66"/>
    <mergeCell ref="AH66:AK66"/>
  </mergeCells>
  <conditionalFormatting sqref="AC28 AC30 AC32 AC34 AC36 AC38 AC40 AC42 AC44 AC46 AC48 AC50 AC52 AC54 AC56 AC58">
    <cfRule type="containsText" dxfId="190" priority="38" stopIfTrue="1" operator="containsText" text="Riesgo Alto">
      <formula>NOT(ISERROR(SEARCH("Riesgo Alto",AC28)))</formula>
    </cfRule>
    <cfRule type="containsText" dxfId="189" priority="39" stopIfTrue="1" operator="containsText" text="Riesgo Moderado">
      <formula>NOT(ISERROR(SEARCH("Riesgo Moderado",AC28)))</formula>
    </cfRule>
    <cfRule type="containsText" dxfId="188" priority="40" stopIfTrue="1" operator="containsText" text="Riesgo Bajo">
      <formula>NOT(ISERROR(SEARCH("Riesgo Bajo",AC28)))</formula>
    </cfRule>
    <cfRule type="containsText" dxfId="187" priority="41" stopIfTrue="1" operator="containsText" text="Riesgo Alto">
      <formula>NOT(ISERROR(SEARCH("Riesgo Alto",AC28)))</formula>
    </cfRule>
    <cfRule type="containsText" dxfId="186" priority="42" stopIfTrue="1" operator="containsText" text="Riesgo Extremo">
      <formula>NOT(ISERROR(SEARCH("Riesgo Extremo",AC28)))</formula>
    </cfRule>
  </conditionalFormatting>
  <conditionalFormatting sqref="AC28 AC30 AC32 AC34 AC36 AC38 AC40 AC42 AC44 AC46 AC48 AC50 AC52 AC54 AC56 AC58">
    <cfRule type="containsText" dxfId="185" priority="37" stopIfTrue="1" operator="containsText" text="Riesgo Extremo">
      <formula>NOT(ISERROR(SEARCH("Riesgo Extremo",AC28)))</formula>
    </cfRule>
  </conditionalFormatting>
  <conditionalFormatting sqref="R20">
    <cfRule type="containsText" dxfId="184" priority="32" stopIfTrue="1" operator="containsText" text="Riesgo Alto">
      <formula>NOT(ISERROR(SEARCH("Riesgo Alto",R20)))</formula>
    </cfRule>
    <cfRule type="containsText" dxfId="183" priority="33" stopIfTrue="1" operator="containsText" text="Riesgo Moderado">
      <formula>NOT(ISERROR(SEARCH("Riesgo Moderado",R20)))</formula>
    </cfRule>
    <cfRule type="containsText" dxfId="182" priority="34" stopIfTrue="1" operator="containsText" text="Riesgo Bajo">
      <formula>NOT(ISERROR(SEARCH("Riesgo Bajo",R20)))</formula>
    </cfRule>
    <cfRule type="containsText" dxfId="181" priority="35" stopIfTrue="1" operator="containsText" text="Riesgo Alto">
      <formula>NOT(ISERROR(SEARCH("Riesgo Alto",R20)))</formula>
    </cfRule>
    <cfRule type="containsText" dxfId="180" priority="36" stopIfTrue="1" operator="containsText" text="Riesgo Extremo">
      <formula>NOT(ISERROR(SEARCH("Riesgo Extremo",R20)))</formula>
    </cfRule>
  </conditionalFormatting>
  <conditionalFormatting sqref="R20">
    <cfRule type="containsText" dxfId="179" priority="31" stopIfTrue="1" operator="containsText" text="Riesgo Extremo">
      <formula>NOT(ISERROR(SEARCH("Riesgo Extremo",R20)))</formula>
    </cfRule>
  </conditionalFormatting>
  <conditionalFormatting sqref="U21:U22">
    <cfRule type="containsText" dxfId="178" priority="43" stopIfTrue="1" operator="containsText" text="riesgo extrema">
      <formula>NOT(ISERROR(SEARCH("riesgo extrema",U21)))</formula>
    </cfRule>
    <cfRule type="containsText" dxfId="177" priority="44" stopIfTrue="1" operator="containsText" text="riesgo extrema">
      <formula>NOT(ISERROR(SEARCH("riesgo extrema",U21)))</formula>
    </cfRule>
    <cfRule type="containsText" dxfId="176" priority="45" stopIfTrue="1" operator="containsText" text="riesgo moderada">
      <formula>NOT(ISERROR(SEARCH("riesgo moderada",U21)))</formula>
    </cfRule>
    <cfRule type="containsText" dxfId="175" priority="46" stopIfTrue="1" operator="containsText" text="Riesgo alta">
      <formula>NOT(ISERROR(SEARCH("Riesgo alta",U21)))</formula>
    </cfRule>
    <cfRule type="containsText" dxfId="174" priority="47" stopIfTrue="1" operator="containsText" text="Riesgo baja">
      <formula>NOT(ISERROR(SEARCH("Riesgo baja",U21)))</formula>
    </cfRule>
  </conditionalFormatting>
  <conditionalFormatting sqref="AK20:AK25">
    <cfRule type="cellIs" dxfId="173" priority="28" operator="equal">
      <formula>"viable"</formula>
    </cfRule>
    <cfRule type="cellIs" dxfId="172" priority="29" operator="equal">
      <formula>"factible"</formula>
    </cfRule>
    <cfRule type="cellIs" dxfId="171" priority="30" operator="equal">
      <formula>"inviable"</formula>
    </cfRule>
  </conditionalFormatting>
  <conditionalFormatting sqref="S21">
    <cfRule type="containsText" dxfId="170" priority="8" stopIfTrue="1" operator="containsText" text="Riesgo Alto">
      <formula>NOT(ISERROR(SEARCH("Riesgo Alto",S21)))</formula>
    </cfRule>
    <cfRule type="containsText" dxfId="169" priority="9" stopIfTrue="1" operator="containsText" text="Riesgo Moderado">
      <formula>NOT(ISERROR(SEARCH("Riesgo Moderado",S21)))</formula>
    </cfRule>
    <cfRule type="containsText" dxfId="168" priority="10" stopIfTrue="1" operator="containsText" text="Riesgo Bajo">
      <formula>NOT(ISERROR(SEARCH("Riesgo Bajo",S21)))</formula>
    </cfRule>
    <cfRule type="containsText" dxfId="167" priority="11" stopIfTrue="1" operator="containsText" text="Riesgo Alto">
      <formula>NOT(ISERROR(SEARCH("Riesgo Alto",S21)))</formula>
    </cfRule>
    <cfRule type="containsText" dxfId="166" priority="12" stopIfTrue="1" operator="containsText" text="Riesgo Extremo">
      <formula>NOT(ISERROR(SEARCH("Riesgo Extremo",S21)))</formula>
    </cfRule>
  </conditionalFormatting>
  <conditionalFormatting sqref="S21">
    <cfRule type="containsText" dxfId="165" priority="7" stopIfTrue="1" operator="containsText" text="Riesgo Extremo">
      <formula>NOT(ISERROR(SEARCH("Riesgo Extremo",S21)))</formula>
    </cfRule>
  </conditionalFormatting>
  <conditionalFormatting sqref="S23 S25">
    <cfRule type="containsText" dxfId="164" priority="2" stopIfTrue="1" operator="containsText" text="Riesgo Alto">
      <formula>NOT(ISERROR(SEARCH("Riesgo Alto",S23)))</formula>
    </cfRule>
    <cfRule type="containsText" dxfId="163" priority="3" stopIfTrue="1" operator="containsText" text="Riesgo Moderado">
      <formula>NOT(ISERROR(SEARCH("Riesgo Moderado",S23)))</formula>
    </cfRule>
    <cfRule type="containsText" dxfId="162" priority="4" stopIfTrue="1" operator="containsText" text="Riesgo Bajo">
      <formula>NOT(ISERROR(SEARCH("Riesgo Bajo",S23)))</formula>
    </cfRule>
    <cfRule type="containsText" dxfId="161" priority="5" stopIfTrue="1" operator="containsText" text="Riesgo Alto">
      <formula>NOT(ISERROR(SEARCH("Riesgo Alto",S23)))</formula>
    </cfRule>
    <cfRule type="containsText" dxfId="160" priority="6" stopIfTrue="1" operator="containsText" text="Riesgo Extremo">
      <formula>NOT(ISERROR(SEARCH("Riesgo Extremo",S23)))</formula>
    </cfRule>
  </conditionalFormatting>
  <conditionalFormatting sqref="S23 S25">
    <cfRule type="containsText" dxfId="159" priority="1" stopIfTrue="1" operator="containsText" text="Riesgo Extremo">
      <formula>NOT(ISERROR(SEARCH("Riesgo Extremo",S23)))</formula>
    </cfRule>
  </conditionalFormatting>
  <dataValidations count="4">
    <dataValidation type="list" allowBlank="1" showInputMessage="1" showErrorMessage="1" sqref="I22:O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I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formula1>impac</formula1>
    </dataValidation>
    <dataValidation type="list" allowBlank="1" showInputMessage="1" showErrorMessage="1" sqref="I21:O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23:O23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I25:O25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formula1>probab</formula1>
    </dataValidation>
    <dataValidation type="list" allowBlank="1" showInputMessage="1" showErrorMessage="1" sqref="AE65558:AI65564 KA65558:KE65564 TW65558:UA65564 ADS65558:ADW65564 ANO65558:ANS65564 AXK65558:AXO65564 BHG65558:BHK65564 BRC65558:BRG65564 CAY65558:CBC65564 CKU65558:CKY65564 CUQ65558:CUU65564 DEM65558:DEQ65564 DOI65558:DOM65564 DYE65558:DYI65564 EIA65558:EIE65564 ERW65558:ESA65564 FBS65558:FBW65564 FLO65558:FLS65564 FVK65558:FVO65564 GFG65558:GFK65564 GPC65558:GPG65564 GYY65558:GZC65564 HIU65558:HIY65564 HSQ65558:HSU65564 ICM65558:ICQ65564 IMI65558:IMM65564 IWE65558:IWI65564 JGA65558:JGE65564 JPW65558:JQA65564 JZS65558:JZW65564 KJO65558:KJS65564 KTK65558:KTO65564 LDG65558:LDK65564 LNC65558:LNG65564 LWY65558:LXC65564 MGU65558:MGY65564 MQQ65558:MQU65564 NAM65558:NAQ65564 NKI65558:NKM65564 NUE65558:NUI65564 OEA65558:OEE65564 ONW65558:OOA65564 OXS65558:OXW65564 PHO65558:PHS65564 PRK65558:PRO65564 QBG65558:QBK65564 QLC65558:QLG65564 QUY65558:QVC65564 REU65558:REY65564 ROQ65558:ROU65564 RYM65558:RYQ65564 SII65558:SIM65564 SSE65558:SSI65564 TCA65558:TCE65564 TLW65558:TMA65564 TVS65558:TVW65564 UFO65558:UFS65564 UPK65558:UPO65564 UZG65558:UZK65564 VJC65558:VJG65564 VSY65558:VTC65564 WCU65558:WCY65564 WMQ65558:WMU65564 WWM65558:WWQ65564 AE131094:AI131100 KA131094:KE131100 TW131094:UA131100 ADS131094:ADW131100 ANO131094:ANS131100 AXK131094:AXO131100 BHG131094:BHK131100 BRC131094:BRG131100 CAY131094:CBC131100 CKU131094:CKY131100 CUQ131094:CUU131100 DEM131094:DEQ131100 DOI131094:DOM131100 DYE131094:DYI131100 EIA131094:EIE131100 ERW131094:ESA131100 FBS131094:FBW131100 FLO131094:FLS131100 FVK131094:FVO131100 GFG131094:GFK131100 GPC131094:GPG131100 GYY131094:GZC131100 HIU131094:HIY131100 HSQ131094:HSU131100 ICM131094:ICQ131100 IMI131094:IMM131100 IWE131094:IWI131100 JGA131094:JGE131100 JPW131094:JQA131100 JZS131094:JZW131100 KJO131094:KJS131100 KTK131094:KTO131100 LDG131094:LDK131100 LNC131094:LNG131100 LWY131094:LXC131100 MGU131094:MGY131100 MQQ131094:MQU131100 NAM131094:NAQ131100 NKI131094:NKM131100 NUE131094:NUI131100 OEA131094:OEE131100 ONW131094:OOA131100 OXS131094:OXW131100 PHO131094:PHS131100 PRK131094:PRO131100 QBG131094:QBK131100 QLC131094:QLG131100 QUY131094:QVC131100 REU131094:REY131100 ROQ131094:ROU131100 RYM131094:RYQ131100 SII131094:SIM131100 SSE131094:SSI131100 TCA131094:TCE131100 TLW131094:TMA131100 TVS131094:TVW131100 UFO131094:UFS131100 UPK131094:UPO131100 UZG131094:UZK131100 VJC131094:VJG131100 VSY131094:VTC131100 WCU131094:WCY131100 WMQ131094:WMU131100 WWM131094:WWQ131100 AE196630:AI196636 KA196630:KE196636 TW196630:UA196636 ADS196630:ADW196636 ANO196630:ANS196636 AXK196630:AXO196636 BHG196630:BHK196636 BRC196630:BRG196636 CAY196630:CBC196636 CKU196630:CKY196636 CUQ196630:CUU196636 DEM196630:DEQ196636 DOI196630:DOM196636 DYE196630:DYI196636 EIA196630:EIE196636 ERW196630:ESA196636 FBS196630:FBW196636 FLO196630:FLS196636 FVK196630:FVO196636 GFG196630:GFK196636 GPC196630:GPG196636 GYY196630:GZC196636 HIU196630:HIY196636 HSQ196630:HSU196636 ICM196630:ICQ196636 IMI196630:IMM196636 IWE196630:IWI196636 JGA196630:JGE196636 JPW196630:JQA196636 JZS196630:JZW196636 KJO196630:KJS196636 KTK196630:KTO196636 LDG196630:LDK196636 LNC196630:LNG196636 LWY196630:LXC196636 MGU196630:MGY196636 MQQ196630:MQU196636 NAM196630:NAQ196636 NKI196630:NKM196636 NUE196630:NUI196636 OEA196630:OEE196636 ONW196630:OOA196636 OXS196630:OXW196636 PHO196630:PHS196636 PRK196630:PRO196636 QBG196630:QBK196636 QLC196630:QLG196636 QUY196630:QVC196636 REU196630:REY196636 ROQ196630:ROU196636 RYM196630:RYQ196636 SII196630:SIM196636 SSE196630:SSI196636 TCA196630:TCE196636 TLW196630:TMA196636 TVS196630:TVW196636 UFO196630:UFS196636 UPK196630:UPO196636 UZG196630:UZK196636 VJC196630:VJG196636 VSY196630:VTC196636 WCU196630:WCY196636 WMQ196630:WMU196636 WWM196630:WWQ196636 AE262166:AI262172 KA262166:KE262172 TW262166:UA262172 ADS262166:ADW262172 ANO262166:ANS262172 AXK262166:AXO262172 BHG262166:BHK262172 BRC262166:BRG262172 CAY262166:CBC262172 CKU262166:CKY262172 CUQ262166:CUU262172 DEM262166:DEQ262172 DOI262166:DOM262172 DYE262166:DYI262172 EIA262166:EIE262172 ERW262166:ESA262172 FBS262166:FBW262172 FLO262166:FLS262172 FVK262166:FVO262172 GFG262166:GFK262172 GPC262166:GPG262172 GYY262166:GZC262172 HIU262166:HIY262172 HSQ262166:HSU262172 ICM262166:ICQ262172 IMI262166:IMM262172 IWE262166:IWI262172 JGA262166:JGE262172 JPW262166:JQA262172 JZS262166:JZW262172 KJO262166:KJS262172 KTK262166:KTO262172 LDG262166:LDK262172 LNC262166:LNG262172 LWY262166:LXC262172 MGU262166:MGY262172 MQQ262166:MQU262172 NAM262166:NAQ262172 NKI262166:NKM262172 NUE262166:NUI262172 OEA262166:OEE262172 ONW262166:OOA262172 OXS262166:OXW262172 PHO262166:PHS262172 PRK262166:PRO262172 QBG262166:QBK262172 QLC262166:QLG262172 QUY262166:QVC262172 REU262166:REY262172 ROQ262166:ROU262172 RYM262166:RYQ262172 SII262166:SIM262172 SSE262166:SSI262172 TCA262166:TCE262172 TLW262166:TMA262172 TVS262166:TVW262172 UFO262166:UFS262172 UPK262166:UPO262172 UZG262166:UZK262172 VJC262166:VJG262172 VSY262166:VTC262172 WCU262166:WCY262172 WMQ262166:WMU262172 WWM262166:WWQ262172 AE327702:AI327708 KA327702:KE327708 TW327702:UA327708 ADS327702:ADW327708 ANO327702:ANS327708 AXK327702:AXO327708 BHG327702:BHK327708 BRC327702:BRG327708 CAY327702:CBC327708 CKU327702:CKY327708 CUQ327702:CUU327708 DEM327702:DEQ327708 DOI327702:DOM327708 DYE327702:DYI327708 EIA327702:EIE327708 ERW327702:ESA327708 FBS327702:FBW327708 FLO327702:FLS327708 FVK327702:FVO327708 GFG327702:GFK327708 GPC327702:GPG327708 GYY327702:GZC327708 HIU327702:HIY327708 HSQ327702:HSU327708 ICM327702:ICQ327708 IMI327702:IMM327708 IWE327702:IWI327708 JGA327702:JGE327708 JPW327702:JQA327708 JZS327702:JZW327708 KJO327702:KJS327708 KTK327702:KTO327708 LDG327702:LDK327708 LNC327702:LNG327708 LWY327702:LXC327708 MGU327702:MGY327708 MQQ327702:MQU327708 NAM327702:NAQ327708 NKI327702:NKM327708 NUE327702:NUI327708 OEA327702:OEE327708 ONW327702:OOA327708 OXS327702:OXW327708 PHO327702:PHS327708 PRK327702:PRO327708 QBG327702:QBK327708 QLC327702:QLG327708 QUY327702:QVC327708 REU327702:REY327708 ROQ327702:ROU327708 RYM327702:RYQ327708 SII327702:SIM327708 SSE327702:SSI327708 TCA327702:TCE327708 TLW327702:TMA327708 TVS327702:TVW327708 UFO327702:UFS327708 UPK327702:UPO327708 UZG327702:UZK327708 VJC327702:VJG327708 VSY327702:VTC327708 WCU327702:WCY327708 WMQ327702:WMU327708 WWM327702:WWQ327708 AE393238:AI393244 KA393238:KE393244 TW393238:UA393244 ADS393238:ADW393244 ANO393238:ANS393244 AXK393238:AXO393244 BHG393238:BHK393244 BRC393238:BRG393244 CAY393238:CBC393244 CKU393238:CKY393244 CUQ393238:CUU393244 DEM393238:DEQ393244 DOI393238:DOM393244 DYE393238:DYI393244 EIA393238:EIE393244 ERW393238:ESA393244 FBS393238:FBW393244 FLO393238:FLS393244 FVK393238:FVO393244 GFG393238:GFK393244 GPC393238:GPG393244 GYY393238:GZC393244 HIU393238:HIY393244 HSQ393238:HSU393244 ICM393238:ICQ393244 IMI393238:IMM393244 IWE393238:IWI393244 JGA393238:JGE393244 JPW393238:JQA393244 JZS393238:JZW393244 KJO393238:KJS393244 KTK393238:KTO393244 LDG393238:LDK393244 LNC393238:LNG393244 LWY393238:LXC393244 MGU393238:MGY393244 MQQ393238:MQU393244 NAM393238:NAQ393244 NKI393238:NKM393244 NUE393238:NUI393244 OEA393238:OEE393244 ONW393238:OOA393244 OXS393238:OXW393244 PHO393238:PHS393244 PRK393238:PRO393244 QBG393238:QBK393244 QLC393238:QLG393244 QUY393238:QVC393244 REU393238:REY393244 ROQ393238:ROU393244 RYM393238:RYQ393244 SII393238:SIM393244 SSE393238:SSI393244 TCA393238:TCE393244 TLW393238:TMA393244 TVS393238:TVW393244 UFO393238:UFS393244 UPK393238:UPO393244 UZG393238:UZK393244 VJC393238:VJG393244 VSY393238:VTC393244 WCU393238:WCY393244 WMQ393238:WMU393244 WWM393238:WWQ393244 AE458774:AI458780 KA458774:KE458780 TW458774:UA458780 ADS458774:ADW458780 ANO458774:ANS458780 AXK458774:AXO458780 BHG458774:BHK458780 BRC458774:BRG458780 CAY458774:CBC458780 CKU458774:CKY458780 CUQ458774:CUU458780 DEM458774:DEQ458780 DOI458774:DOM458780 DYE458774:DYI458780 EIA458774:EIE458780 ERW458774:ESA458780 FBS458774:FBW458780 FLO458774:FLS458780 FVK458774:FVO458780 GFG458774:GFK458780 GPC458774:GPG458780 GYY458774:GZC458780 HIU458774:HIY458780 HSQ458774:HSU458780 ICM458774:ICQ458780 IMI458774:IMM458780 IWE458774:IWI458780 JGA458774:JGE458780 JPW458774:JQA458780 JZS458774:JZW458780 KJO458774:KJS458780 KTK458774:KTO458780 LDG458774:LDK458780 LNC458774:LNG458780 LWY458774:LXC458780 MGU458774:MGY458780 MQQ458774:MQU458780 NAM458774:NAQ458780 NKI458774:NKM458780 NUE458774:NUI458780 OEA458774:OEE458780 ONW458774:OOA458780 OXS458774:OXW458780 PHO458774:PHS458780 PRK458774:PRO458780 QBG458774:QBK458780 QLC458774:QLG458780 QUY458774:QVC458780 REU458774:REY458780 ROQ458774:ROU458780 RYM458774:RYQ458780 SII458774:SIM458780 SSE458774:SSI458780 TCA458774:TCE458780 TLW458774:TMA458780 TVS458774:TVW458780 UFO458774:UFS458780 UPK458774:UPO458780 UZG458774:UZK458780 VJC458774:VJG458780 VSY458774:VTC458780 WCU458774:WCY458780 WMQ458774:WMU458780 WWM458774:WWQ458780 AE524310:AI524316 KA524310:KE524316 TW524310:UA524316 ADS524310:ADW524316 ANO524310:ANS524316 AXK524310:AXO524316 BHG524310:BHK524316 BRC524310:BRG524316 CAY524310:CBC524316 CKU524310:CKY524316 CUQ524310:CUU524316 DEM524310:DEQ524316 DOI524310:DOM524316 DYE524310:DYI524316 EIA524310:EIE524316 ERW524310:ESA524316 FBS524310:FBW524316 FLO524310:FLS524316 FVK524310:FVO524316 GFG524310:GFK524316 GPC524310:GPG524316 GYY524310:GZC524316 HIU524310:HIY524316 HSQ524310:HSU524316 ICM524310:ICQ524316 IMI524310:IMM524316 IWE524310:IWI524316 JGA524310:JGE524316 JPW524310:JQA524316 JZS524310:JZW524316 KJO524310:KJS524316 KTK524310:KTO524316 LDG524310:LDK524316 LNC524310:LNG524316 LWY524310:LXC524316 MGU524310:MGY524316 MQQ524310:MQU524316 NAM524310:NAQ524316 NKI524310:NKM524316 NUE524310:NUI524316 OEA524310:OEE524316 ONW524310:OOA524316 OXS524310:OXW524316 PHO524310:PHS524316 PRK524310:PRO524316 QBG524310:QBK524316 QLC524310:QLG524316 QUY524310:QVC524316 REU524310:REY524316 ROQ524310:ROU524316 RYM524310:RYQ524316 SII524310:SIM524316 SSE524310:SSI524316 TCA524310:TCE524316 TLW524310:TMA524316 TVS524310:TVW524316 UFO524310:UFS524316 UPK524310:UPO524316 UZG524310:UZK524316 VJC524310:VJG524316 VSY524310:VTC524316 WCU524310:WCY524316 WMQ524310:WMU524316 WWM524310:WWQ524316 AE589846:AI589852 KA589846:KE589852 TW589846:UA589852 ADS589846:ADW589852 ANO589846:ANS589852 AXK589846:AXO589852 BHG589846:BHK589852 BRC589846:BRG589852 CAY589846:CBC589852 CKU589846:CKY589852 CUQ589846:CUU589852 DEM589846:DEQ589852 DOI589846:DOM589852 DYE589846:DYI589852 EIA589846:EIE589852 ERW589846:ESA589852 FBS589846:FBW589852 FLO589846:FLS589852 FVK589846:FVO589852 GFG589846:GFK589852 GPC589846:GPG589852 GYY589846:GZC589852 HIU589846:HIY589852 HSQ589846:HSU589852 ICM589846:ICQ589852 IMI589846:IMM589852 IWE589846:IWI589852 JGA589846:JGE589852 JPW589846:JQA589852 JZS589846:JZW589852 KJO589846:KJS589852 KTK589846:KTO589852 LDG589846:LDK589852 LNC589846:LNG589852 LWY589846:LXC589852 MGU589846:MGY589852 MQQ589846:MQU589852 NAM589846:NAQ589852 NKI589846:NKM589852 NUE589846:NUI589852 OEA589846:OEE589852 ONW589846:OOA589852 OXS589846:OXW589852 PHO589846:PHS589852 PRK589846:PRO589852 QBG589846:QBK589852 QLC589846:QLG589852 QUY589846:QVC589852 REU589846:REY589852 ROQ589846:ROU589852 RYM589846:RYQ589852 SII589846:SIM589852 SSE589846:SSI589852 TCA589846:TCE589852 TLW589846:TMA589852 TVS589846:TVW589852 UFO589846:UFS589852 UPK589846:UPO589852 UZG589846:UZK589852 VJC589846:VJG589852 VSY589846:VTC589852 WCU589846:WCY589852 WMQ589846:WMU589852 WWM589846:WWQ589852 AE655382:AI655388 KA655382:KE655388 TW655382:UA655388 ADS655382:ADW655388 ANO655382:ANS655388 AXK655382:AXO655388 BHG655382:BHK655388 BRC655382:BRG655388 CAY655382:CBC655388 CKU655382:CKY655388 CUQ655382:CUU655388 DEM655382:DEQ655388 DOI655382:DOM655388 DYE655382:DYI655388 EIA655382:EIE655388 ERW655382:ESA655388 FBS655382:FBW655388 FLO655382:FLS655388 FVK655382:FVO655388 GFG655382:GFK655388 GPC655382:GPG655388 GYY655382:GZC655388 HIU655382:HIY655388 HSQ655382:HSU655388 ICM655382:ICQ655388 IMI655382:IMM655388 IWE655382:IWI655388 JGA655382:JGE655388 JPW655382:JQA655388 JZS655382:JZW655388 KJO655382:KJS655388 KTK655382:KTO655388 LDG655382:LDK655388 LNC655382:LNG655388 LWY655382:LXC655388 MGU655382:MGY655388 MQQ655382:MQU655388 NAM655382:NAQ655388 NKI655382:NKM655388 NUE655382:NUI655388 OEA655382:OEE655388 ONW655382:OOA655388 OXS655382:OXW655388 PHO655382:PHS655388 PRK655382:PRO655388 QBG655382:QBK655388 QLC655382:QLG655388 QUY655382:QVC655388 REU655382:REY655388 ROQ655382:ROU655388 RYM655382:RYQ655388 SII655382:SIM655388 SSE655382:SSI655388 TCA655382:TCE655388 TLW655382:TMA655388 TVS655382:TVW655388 UFO655382:UFS655388 UPK655382:UPO655388 UZG655382:UZK655388 VJC655382:VJG655388 VSY655382:VTC655388 WCU655382:WCY655388 WMQ655382:WMU655388 WWM655382:WWQ655388 AE720918:AI720924 KA720918:KE720924 TW720918:UA720924 ADS720918:ADW720924 ANO720918:ANS720924 AXK720918:AXO720924 BHG720918:BHK720924 BRC720918:BRG720924 CAY720918:CBC720924 CKU720918:CKY720924 CUQ720918:CUU720924 DEM720918:DEQ720924 DOI720918:DOM720924 DYE720918:DYI720924 EIA720918:EIE720924 ERW720918:ESA720924 FBS720918:FBW720924 FLO720918:FLS720924 FVK720918:FVO720924 GFG720918:GFK720924 GPC720918:GPG720924 GYY720918:GZC720924 HIU720918:HIY720924 HSQ720918:HSU720924 ICM720918:ICQ720924 IMI720918:IMM720924 IWE720918:IWI720924 JGA720918:JGE720924 JPW720918:JQA720924 JZS720918:JZW720924 KJO720918:KJS720924 KTK720918:KTO720924 LDG720918:LDK720924 LNC720918:LNG720924 LWY720918:LXC720924 MGU720918:MGY720924 MQQ720918:MQU720924 NAM720918:NAQ720924 NKI720918:NKM720924 NUE720918:NUI720924 OEA720918:OEE720924 ONW720918:OOA720924 OXS720918:OXW720924 PHO720918:PHS720924 PRK720918:PRO720924 QBG720918:QBK720924 QLC720918:QLG720924 QUY720918:QVC720924 REU720918:REY720924 ROQ720918:ROU720924 RYM720918:RYQ720924 SII720918:SIM720924 SSE720918:SSI720924 TCA720918:TCE720924 TLW720918:TMA720924 TVS720918:TVW720924 UFO720918:UFS720924 UPK720918:UPO720924 UZG720918:UZK720924 VJC720918:VJG720924 VSY720918:VTC720924 WCU720918:WCY720924 WMQ720918:WMU720924 WWM720918:WWQ720924 AE786454:AI786460 KA786454:KE786460 TW786454:UA786460 ADS786454:ADW786460 ANO786454:ANS786460 AXK786454:AXO786460 BHG786454:BHK786460 BRC786454:BRG786460 CAY786454:CBC786460 CKU786454:CKY786460 CUQ786454:CUU786460 DEM786454:DEQ786460 DOI786454:DOM786460 DYE786454:DYI786460 EIA786454:EIE786460 ERW786454:ESA786460 FBS786454:FBW786460 FLO786454:FLS786460 FVK786454:FVO786460 GFG786454:GFK786460 GPC786454:GPG786460 GYY786454:GZC786460 HIU786454:HIY786460 HSQ786454:HSU786460 ICM786454:ICQ786460 IMI786454:IMM786460 IWE786454:IWI786460 JGA786454:JGE786460 JPW786454:JQA786460 JZS786454:JZW786460 KJO786454:KJS786460 KTK786454:KTO786460 LDG786454:LDK786460 LNC786454:LNG786460 LWY786454:LXC786460 MGU786454:MGY786460 MQQ786454:MQU786460 NAM786454:NAQ786460 NKI786454:NKM786460 NUE786454:NUI786460 OEA786454:OEE786460 ONW786454:OOA786460 OXS786454:OXW786460 PHO786454:PHS786460 PRK786454:PRO786460 QBG786454:QBK786460 QLC786454:QLG786460 QUY786454:QVC786460 REU786454:REY786460 ROQ786454:ROU786460 RYM786454:RYQ786460 SII786454:SIM786460 SSE786454:SSI786460 TCA786454:TCE786460 TLW786454:TMA786460 TVS786454:TVW786460 UFO786454:UFS786460 UPK786454:UPO786460 UZG786454:UZK786460 VJC786454:VJG786460 VSY786454:VTC786460 WCU786454:WCY786460 WMQ786454:WMU786460 WWM786454:WWQ786460 AE851990:AI851996 KA851990:KE851996 TW851990:UA851996 ADS851990:ADW851996 ANO851990:ANS851996 AXK851990:AXO851996 BHG851990:BHK851996 BRC851990:BRG851996 CAY851990:CBC851996 CKU851990:CKY851996 CUQ851990:CUU851996 DEM851990:DEQ851996 DOI851990:DOM851996 DYE851990:DYI851996 EIA851990:EIE851996 ERW851990:ESA851996 FBS851990:FBW851996 FLO851990:FLS851996 FVK851990:FVO851996 GFG851990:GFK851996 GPC851990:GPG851996 GYY851990:GZC851996 HIU851990:HIY851996 HSQ851990:HSU851996 ICM851990:ICQ851996 IMI851990:IMM851996 IWE851990:IWI851996 JGA851990:JGE851996 JPW851990:JQA851996 JZS851990:JZW851996 KJO851990:KJS851996 KTK851990:KTO851996 LDG851990:LDK851996 LNC851990:LNG851996 LWY851990:LXC851996 MGU851990:MGY851996 MQQ851990:MQU851996 NAM851990:NAQ851996 NKI851990:NKM851996 NUE851990:NUI851996 OEA851990:OEE851996 ONW851990:OOA851996 OXS851990:OXW851996 PHO851990:PHS851996 PRK851990:PRO851996 QBG851990:QBK851996 QLC851990:QLG851996 QUY851990:QVC851996 REU851990:REY851996 ROQ851990:ROU851996 RYM851990:RYQ851996 SII851990:SIM851996 SSE851990:SSI851996 TCA851990:TCE851996 TLW851990:TMA851996 TVS851990:TVW851996 UFO851990:UFS851996 UPK851990:UPO851996 UZG851990:UZK851996 VJC851990:VJG851996 VSY851990:VTC851996 WCU851990:WCY851996 WMQ851990:WMU851996 WWM851990:WWQ851996 AE917526:AI917532 KA917526:KE917532 TW917526:UA917532 ADS917526:ADW917532 ANO917526:ANS917532 AXK917526:AXO917532 BHG917526:BHK917532 BRC917526:BRG917532 CAY917526:CBC917532 CKU917526:CKY917532 CUQ917526:CUU917532 DEM917526:DEQ917532 DOI917526:DOM917532 DYE917526:DYI917532 EIA917526:EIE917532 ERW917526:ESA917532 FBS917526:FBW917532 FLO917526:FLS917532 FVK917526:FVO917532 GFG917526:GFK917532 GPC917526:GPG917532 GYY917526:GZC917532 HIU917526:HIY917532 HSQ917526:HSU917532 ICM917526:ICQ917532 IMI917526:IMM917532 IWE917526:IWI917532 JGA917526:JGE917532 JPW917526:JQA917532 JZS917526:JZW917532 KJO917526:KJS917532 KTK917526:KTO917532 LDG917526:LDK917532 LNC917526:LNG917532 LWY917526:LXC917532 MGU917526:MGY917532 MQQ917526:MQU917532 NAM917526:NAQ917532 NKI917526:NKM917532 NUE917526:NUI917532 OEA917526:OEE917532 ONW917526:OOA917532 OXS917526:OXW917532 PHO917526:PHS917532 PRK917526:PRO917532 QBG917526:QBK917532 QLC917526:QLG917532 QUY917526:QVC917532 REU917526:REY917532 ROQ917526:ROU917532 RYM917526:RYQ917532 SII917526:SIM917532 SSE917526:SSI917532 TCA917526:TCE917532 TLW917526:TMA917532 TVS917526:TVW917532 UFO917526:UFS917532 UPK917526:UPO917532 UZG917526:UZK917532 VJC917526:VJG917532 VSY917526:VTC917532 WCU917526:WCY917532 WMQ917526:WMU917532 WWM917526:WWQ917532 AE983062:AI983068 KA983062:KE983068 TW983062:UA983068 ADS983062:ADW983068 ANO983062:ANS983068 AXK983062:AXO983068 BHG983062:BHK983068 BRC983062:BRG983068 CAY983062:CBC983068 CKU983062:CKY983068 CUQ983062:CUU983068 DEM983062:DEQ983068 DOI983062:DOM983068 DYE983062:DYI983068 EIA983062:EIE983068 ERW983062:ESA983068 FBS983062:FBW983068 FLO983062:FLS983068 FVK983062:FVO983068 GFG983062:GFK983068 GPC983062:GPG983068 GYY983062:GZC983068 HIU983062:HIY983068 HSQ983062:HSU983068 ICM983062:ICQ983068 IMI983062:IMM983068 IWE983062:IWI983068 JGA983062:JGE983068 JPW983062:JQA983068 JZS983062:JZW983068 KJO983062:KJS983068 KTK983062:KTO983068 LDG983062:LDK983068 LNC983062:LNG983068 LWY983062:LXC983068 MGU983062:MGY983068 MQQ983062:MQU983068 NAM983062:NAQ983068 NKI983062:NKM983068 NUE983062:NUI983068 OEA983062:OEE983068 ONW983062:OOA983068 OXS983062:OXW983068 PHO983062:PHS983068 PRK983062:PRO983068 QBG983062:QBK983068 QLC983062:QLG983068 QUY983062:QVC983068 REU983062:REY983068 ROQ983062:ROU983068 RYM983062:RYQ983068 SII983062:SIM983068 SSE983062:SSI983068 TCA983062:TCE983068 TLW983062:TMA983068 TVS983062:TVW983068 UFO983062:UFS983068 UPK983062:UPO983068 UZG983062:UZK983068 VJC983062:VJG983068 VSY983062:VTC983068 WCU983062:WCY983068 WMQ983062:WMU983068 WWM983062:WWQ983068 WWM21:WWQ25 WMQ21:WMU25 WCU21:WCY25 VSY21:VTC25 VJC21:VJG25 UZG21:UZK25 UPK21:UPO25 UFO21:UFS25 TVS21:TVW25 TLW21:TMA25 TCA21:TCE25 SSE21:SSI25 SII21:SIM25 RYM21:RYQ25 ROQ21:ROU25 REU21:REY25 QUY21:QVC25 QLC21:QLG25 QBG21:QBK25 PRK21:PRO25 PHO21:PHS25 OXS21:OXW25 ONW21:OOA25 OEA21:OEE25 NUE21:NUI25 NKI21:NKM25 NAM21:NAQ25 MQQ21:MQU25 MGU21:MGY25 LWY21:LXC25 LNC21:LNG25 LDG21:LDK25 KTK21:KTO25 KJO21:KJS25 JZS21:JZW25 JPW21:JQA25 JGA21:JGE25 IWE21:IWI25 IMI21:IMM25 ICM21:ICQ25 HSQ21:HSU25 HIU21:HIY25 GYY21:GZC25 GPC21:GPG25 GFG21:GFK25 FVK21:FVO25 FLO21:FLS25 FBS21:FBW25 ERW21:ESA25 EIA21:EIE25 DYE21:DYI25 DOI21:DOM25 DEM21:DEQ25 CUQ21:CUU25 CKU21:CKY25 CAY21:CBC25 BRC21:BRG25 BHG21:BHK25 AXK21:AXO25 ANO21:ANS25 ADS21:ADW25 TW21:UA25 KA21:KE25 AE21:AI25">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7:AI65557 KA65557:KE65557 TW65557:UA65557 ADS65557:ADW65557 ANO65557:ANS65557 AXK65557:AXO65557 BHG65557:BHK65557 BRC65557:BRG65557 CAY65557:CBC65557 CKU65557:CKY65557 CUQ65557:CUU65557 DEM65557:DEQ65557 DOI65557:DOM65557 DYE65557:DYI65557 EIA65557:EIE65557 ERW65557:ESA65557 FBS65557:FBW65557 FLO65557:FLS65557 FVK65557:FVO65557 GFG65557:GFK65557 GPC65557:GPG65557 GYY65557:GZC65557 HIU65557:HIY65557 HSQ65557:HSU65557 ICM65557:ICQ65557 IMI65557:IMM65557 IWE65557:IWI65557 JGA65557:JGE65557 JPW65557:JQA65557 JZS65557:JZW65557 KJO65557:KJS65557 KTK65557:KTO65557 LDG65557:LDK65557 LNC65557:LNG65557 LWY65557:LXC65557 MGU65557:MGY65557 MQQ65557:MQU65557 NAM65557:NAQ65557 NKI65557:NKM65557 NUE65557:NUI65557 OEA65557:OEE65557 ONW65557:OOA65557 OXS65557:OXW65557 PHO65557:PHS65557 PRK65557:PRO65557 QBG65557:QBK65557 QLC65557:QLG65557 QUY65557:QVC65557 REU65557:REY65557 ROQ65557:ROU65557 RYM65557:RYQ65557 SII65557:SIM65557 SSE65557:SSI65557 TCA65557:TCE65557 TLW65557:TMA65557 TVS65557:TVW65557 UFO65557:UFS65557 UPK65557:UPO65557 UZG65557:UZK65557 VJC65557:VJG65557 VSY65557:VTC65557 WCU65557:WCY65557 WMQ65557:WMU65557 WWM65557:WWQ65557 AE131093:AI131093 KA131093:KE131093 TW131093:UA131093 ADS131093:ADW131093 ANO131093:ANS131093 AXK131093:AXO131093 BHG131093:BHK131093 BRC131093:BRG131093 CAY131093:CBC131093 CKU131093:CKY131093 CUQ131093:CUU131093 DEM131093:DEQ131093 DOI131093:DOM131093 DYE131093:DYI131093 EIA131093:EIE131093 ERW131093:ESA131093 FBS131093:FBW131093 FLO131093:FLS131093 FVK131093:FVO131093 GFG131093:GFK131093 GPC131093:GPG131093 GYY131093:GZC131093 HIU131093:HIY131093 HSQ131093:HSU131093 ICM131093:ICQ131093 IMI131093:IMM131093 IWE131093:IWI131093 JGA131093:JGE131093 JPW131093:JQA131093 JZS131093:JZW131093 KJO131093:KJS131093 KTK131093:KTO131093 LDG131093:LDK131093 LNC131093:LNG131093 LWY131093:LXC131093 MGU131093:MGY131093 MQQ131093:MQU131093 NAM131093:NAQ131093 NKI131093:NKM131093 NUE131093:NUI131093 OEA131093:OEE131093 ONW131093:OOA131093 OXS131093:OXW131093 PHO131093:PHS131093 PRK131093:PRO131093 QBG131093:QBK131093 QLC131093:QLG131093 QUY131093:QVC131093 REU131093:REY131093 ROQ131093:ROU131093 RYM131093:RYQ131093 SII131093:SIM131093 SSE131093:SSI131093 TCA131093:TCE131093 TLW131093:TMA131093 TVS131093:TVW131093 UFO131093:UFS131093 UPK131093:UPO131093 UZG131093:UZK131093 VJC131093:VJG131093 VSY131093:VTC131093 WCU131093:WCY131093 WMQ131093:WMU131093 WWM131093:WWQ131093 AE196629:AI196629 KA196629:KE196629 TW196629:UA196629 ADS196629:ADW196629 ANO196629:ANS196629 AXK196629:AXO196629 BHG196629:BHK196629 BRC196629:BRG196629 CAY196629:CBC196629 CKU196629:CKY196629 CUQ196629:CUU196629 DEM196629:DEQ196629 DOI196629:DOM196629 DYE196629:DYI196629 EIA196629:EIE196629 ERW196629:ESA196629 FBS196629:FBW196629 FLO196629:FLS196629 FVK196629:FVO196629 GFG196629:GFK196629 GPC196629:GPG196629 GYY196629:GZC196629 HIU196629:HIY196629 HSQ196629:HSU196629 ICM196629:ICQ196629 IMI196629:IMM196629 IWE196629:IWI196629 JGA196629:JGE196629 JPW196629:JQA196629 JZS196629:JZW196629 KJO196629:KJS196629 KTK196629:KTO196629 LDG196629:LDK196629 LNC196629:LNG196629 LWY196629:LXC196629 MGU196629:MGY196629 MQQ196629:MQU196629 NAM196629:NAQ196629 NKI196629:NKM196629 NUE196629:NUI196629 OEA196629:OEE196629 ONW196629:OOA196629 OXS196629:OXW196629 PHO196629:PHS196629 PRK196629:PRO196629 QBG196629:QBK196629 QLC196629:QLG196629 QUY196629:QVC196629 REU196629:REY196629 ROQ196629:ROU196629 RYM196629:RYQ196629 SII196629:SIM196629 SSE196629:SSI196629 TCA196629:TCE196629 TLW196629:TMA196629 TVS196629:TVW196629 UFO196629:UFS196629 UPK196629:UPO196629 UZG196629:UZK196629 VJC196629:VJG196629 VSY196629:VTC196629 WCU196629:WCY196629 WMQ196629:WMU196629 WWM196629:WWQ196629 AE262165:AI262165 KA262165:KE262165 TW262165:UA262165 ADS262165:ADW262165 ANO262165:ANS262165 AXK262165:AXO262165 BHG262165:BHK262165 BRC262165:BRG262165 CAY262165:CBC262165 CKU262165:CKY262165 CUQ262165:CUU262165 DEM262165:DEQ262165 DOI262165:DOM262165 DYE262165:DYI262165 EIA262165:EIE262165 ERW262165:ESA262165 FBS262165:FBW262165 FLO262165:FLS262165 FVK262165:FVO262165 GFG262165:GFK262165 GPC262165:GPG262165 GYY262165:GZC262165 HIU262165:HIY262165 HSQ262165:HSU262165 ICM262165:ICQ262165 IMI262165:IMM262165 IWE262165:IWI262165 JGA262165:JGE262165 JPW262165:JQA262165 JZS262165:JZW262165 KJO262165:KJS262165 KTK262165:KTO262165 LDG262165:LDK262165 LNC262165:LNG262165 LWY262165:LXC262165 MGU262165:MGY262165 MQQ262165:MQU262165 NAM262165:NAQ262165 NKI262165:NKM262165 NUE262165:NUI262165 OEA262165:OEE262165 ONW262165:OOA262165 OXS262165:OXW262165 PHO262165:PHS262165 PRK262165:PRO262165 QBG262165:QBK262165 QLC262165:QLG262165 QUY262165:QVC262165 REU262165:REY262165 ROQ262165:ROU262165 RYM262165:RYQ262165 SII262165:SIM262165 SSE262165:SSI262165 TCA262165:TCE262165 TLW262165:TMA262165 TVS262165:TVW262165 UFO262165:UFS262165 UPK262165:UPO262165 UZG262165:UZK262165 VJC262165:VJG262165 VSY262165:VTC262165 WCU262165:WCY262165 WMQ262165:WMU262165 WWM262165:WWQ262165 AE327701:AI327701 KA327701:KE327701 TW327701:UA327701 ADS327701:ADW327701 ANO327701:ANS327701 AXK327701:AXO327701 BHG327701:BHK327701 BRC327701:BRG327701 CAY327701:CBC327701 CKU327701:CKY327701 CUQ327701:CUU327701 DEM327701:DEQ327701 DOI327701:DOM327701 DYE327701:DYI327701 EIA327701:EIE327701 ERW327701:ESA327701 FBS327701:FBW327701 FLO327701:FLS327701 FVK327701:FVO327701 GFG327701:GFK327701 GPC327701:GPG327701 GYY327701:GZC327701 HIU327701:HIY327701 HSQ327701:HSU327701 ICM327701:ICQ327701 IMI327701:IMM327701 IWE327701:IWI327701 JGA327701:JGE327701 JPW327701:JQA327701 JZS327701:JZW327701 KJO327701:KJS327701 KTK327701:KTO327701 LDG327701:LDK327701 LNC327701:LNG327701 LWY327701:LXC327701 MGU327701:MGY327701 MQQ327701:MQU327701 NAM327701:NAQ327701 NKI327701:NKM327701 NUE327701:NUI327701 OEA327701:OEE327701 ONW327701:OOA327701 OXS327701:OXW327701 PHO327701:PHS327701 PRK327701:PRO327701 QBG327701:QBK327701 QLC327701:QLG327701 QUY327701:QVC327701 REU327701:REY327701 ROQ327701:ROU327701 RYM327701:RYQ327701 SII327701:SIM327701 SSE327701:SSI327701 TCA327701:TCE327701 TLW327701:TMA327701 TVS327701:TVW327701 UFO327701:UFS327701 UPK327701:UPO327701 UZG327701:UZK327701 VJC327701:VJG327701 VSY327701:VTC327701 WCU327701:WCY327701 WMQ327701:WMU327701 WWM327701:WWQ327701 AE393237:AI393237 KA393237:KE393237 TW393237:UA393237 ADS393237:ADW393237 ANO393237:ANS393237 AXK393237:AXO393237 BHG393237:BHK393237 BRC393237:BRG393237 CAY393237:CBC393237 CKU393237:CKY393237 CUQ393237:CUU393237 DEM393237:DEQ393237 DOI393237:DOM393237 DYE393237:DYI393237 EIA393237:EIE393237 ERW393237:ESA393237 FBS393237:FBW393237 FLO393237:FLS393237 FVK393237:FVO393237 GFG393237:GFK393237 GPC393237:GPG393237 GYY393237:GZC393237 HIU393237:HIY393237 HSQ393237:HSU393237 ICM393237:ICQ393237 IMI393237:IMM393237 IWE393237:IWI393237 JGA393237:JGE393237 JPW393237:JQA393237 JZS393237:JZW393237 KJO393237:KJS393237 KTK393237:KTO393237 LDG393237:LDK393237 LNC393237:LNG393237 LWY393237:LXC393237 MGU393237:MGY393237 MQQ393237:MQU393237 NAM393237:NAQ393237 NKI393237:NKM393237 NUE393237:NUI393237 OEA393237:OEE393237 ONW393237:OOA393237 OXS393237:OXW393237 PHO393237:PHS393237 PRK393237:PRO393237 QBG393237:QBK393237 QLC393237:QLG393237 QUY393237:QVC393237 REU393237:REY393237 ROQ393237:ROU393237 RYM393237:RYQ393237 SII393237:SIM393237 SSE393237:SSI393237 TCA393237:TCE393237 TLW393237:TMA393237 TVS393237:TVW393237 UFO393237:UFS393237 UPK393237:UPO393237 UZG393237:UZK393237 VJC393237:VJG393237 VSY393237:VTC393237 WCU393237:WCY393237 WMQ393237:WMU393237 WWM393237:WWQ393237 AE458773:AI458773 KA458773:KE458773 TW458773:UA458773 ADS458773:ADW458773 ANO458773:ANS458773 AXK458773:AXO458773 BHG458773:BHK458773 BRC458773:BRG458773 CAY458773:CBC458773 CKU458773:CKY458773 CUQ458773:CUU458773 DEM458773:DEQ458773 DOI458773:DOM458773 DYE458773:DYI458773 EIA458773:EIE458773 ERW458773:ESA458773 FBS458773:FBW458773 FLO458773:FLS458773 FVK458773:FVO458773 GFG458773:GFK458773 GPC458773:GPG458773 GYY458773:GZC458773 HIU458773:HIY458773 HSQ458773:HSU458773 ICM458773:ICQ458773 IMI458773:IMM458773 IWE458773:IWI458773 JGA458773:JGE458773 JPW458773:JQA458773 JZS458773:JZW458773 KJO458773:KJS458773 KTK458773:KTO458773 LDG458773:LDK458773 LNC458773:LNG458773 LWY458773:LXC458773 MGU458773:MGY458773 MQQ458773:MQU458773 NAM458773:NAQ458773 NKI458773:NKM458773 NUE458773:NUI458773 OEA458773:OEE458773 ONW458773:OOA458773 OXS458773:OXW458773 PHO458773:PHS458773 PRK458773:PRO458773 QBG458773:QBK458773 QLC458773:QLG458773 QUY458773:QVC458773 REU458773:REY458773 ROQ458773:ROU458773 RYM458773:RYQ458773 SII458773:SIM458773 SSE458773:SSI458773 TCA458773:TCE458773 TLW458773:TMA458773 TVS458773:TVW458773 UFO458773:UFS458773 UPK458773:UPO458773 UZG458773:UZK458773 VJC458773:VJG458773 VSY458773:VTC458773 WCU458773:WCY458773 WMQ458773:WMU458773 WWM458773:WWQ458773 AE524309:AI524309 KA524309:KE524309 TW524309:UA524309 ADS524309:ADW524309 ANO524309:ANS524309 AXK524309:AXO524309 BHG524309:BHK524309 BRC524309:BRG524309 CAY524309:CBC524309 CKU524309:CKY524309 CUQ524309:CUU524309 DEM524309:DEQ524309 DOI524309:DOM524309 DYE524309:DYI524309 EIA524309:EIE524309 ERW524309:ESA524309 FBS524309:FBW524309 FLO524309:FLS524309 FVK524309:FVO524309 GFG524309:GFK524309 GPC524309:GPG524309 GYY524309:GZC524309 HIU524309:HIY524309 HSQ524309:HSU524309 ICM524309:ICQ524309 IMI524309:IMM524309 IWE524309:IWI524309 JGA524309:JGE524309 JPW524309:JQA524309 JZS524309:JZW524309 KJO524309:KJS524309 KTK524309:KTO524309 LDG524309:LDK524309 LNC524309:LNG524309 LWY524309:LXC524309 MGU524309:MGY524309 MQQ524309:MQU524309 NAM524309:NAQ524309 NKI524309:NKM524309 NUE524309:NUI524309 OEA524309:OEE524309 ONW524309:OOA524309 OXS524309:OXW524309 PHO524309:PHS524309 PRK524309:PRO524309 QBG524309:QBK524309 QLC524309:QLG524309 QUY524309:QVC524309 REU524309:REY524309 ROQ524309:ROU524309 RYM524309:RYQ524309 SII524309:SIM524309 SSE524309:SSI524309 TCA524309:TCE524309 TLW524309:TMA524309 TVS524309:TVW524309 UFO524309:UFS524309 UPK524309:UPO524309 UZG524309:UZK524309 VJC524309:VJG524309 VSY524309:VTC524309 WCU524309:WCY524309 WMQ524309:WMU524309 WWM524309:WWQ524309 AE589845:AI589845 KA589845:KE589845 TW589845:UA589845 ADS589845:ADW589845 ANO589845:ANS589845 AXK589845:AXO589845 BHG589845:BHK589845 BRC589845:BRG589845 CAY589845:CBC589845 CKU589845:CKY589845 CUQ589845:CUU589845 DEM589845:DEQ589845 DOI589845:DOM589845 DYE589845:DYI589845 EIA589845:EIE589845 ERW589845:ESA589845 FBS589845:FBW589845 FLO589845:FLS589845 FVK589845:FVO589845 GFG589845:GFK589845 GPC589845:GPG589845 GYY589845:GZC589845 HIU589845:HIY589845 HSQ589845:HSU589845 ICM589845:ICQ589845 IMI589845:IMM589845 IWE589845:IWI589845 JGA589845:JGE589845 JPW589845:JQA589845 JZS589845:JZW589845 KJO589845:KJS589845 KTK589845:KTO589845 LDG589845:LDK589845 LNC589845:LNG589845 LWY589845:LXC589845 MGU589845:MGY589845 MQQ589845:MQU589845 NAM589845:NAQ589845 NKI589845:NKM589845 NUE589845:NUI589845 OEA589845:OEE589845 ONW589845:OOA589845 OXS589845:OXW589845 PHO589845:PHS589845 PRK589845:PRO589845 QBG589845:QBK589845 QLC589845:QLG589845 QUY589845:QVC589845 REU589845:REY589845 ROQ589845:ROU589845 RYM589845:RYQ589845 SII589845:SIM589845 SSE589845:SSI589845 TCA589845:TCE589845 TLW589845:TMA589845 TVS589845:TVW589845 UFO589845:UFS589845 UPK589845:UPO589845 UZG589845:UZK589845 VJC589845:VJG589845 VSY589845:VTC589845 WCU589845:WCY589845 WMQ589845:WMU589845 WWM589845:WWQ589845 AE655381:AI655381 KA655381:KE655381 TW655381:UA655381 ADS655381:ADW655381 ANO655381:ANS655381 AXK655381:AXO655381 BHG655381:BHK655381 BRC655381:BRG655381 CAY655381:CBC655381 CKU655381:CKY655381 CUQ655381:CUU655381 DEM655381:DEQ655381 DOI655381:DOM655381 DYE655381:DYI655381 EIA655381:EIE655381 ERW655381:ESA655381 FBS655381:FBW655381 FLO655381:FLS655381 FVK655381:FVO655381 GFG655381:GFK655381 GPC655381:GPG655381 GYY655381:GZC655381 HIU655381:HIY655381 HSQ655381:HSU655381 ICM655381:ICQ655381 IMI655381:IMM655381 IWE655381:IWI655381 JGA655381:JGE655381 JPW655381:JQA655381 JZS655381:JZW655381 KJO655381:KJS655381 KTK655381:KTO655381 LDG655381:LDK655381 LNC655381:LNG655381 LWY655381:LXC655381 MGU655381:MGY655381 MQQ655381:MQU655381 NAM655381:NAQ655381 NKI655381:NKM655381 NUE655381:NUI655381 OEA655381:OEE655381 ONW655381:OOA655381 OXS655381:OXW655381 PHO655381:PHS655381 PRK655381:PRO655381 QBG655381:QBK655381 QLC655381:QLG655381 QUY655381:QVC655381 REU655381:REY655381 ROQ655381:ROU655381 RYM655381:RYQ655381 SII655381:SIM655381 SSE655381:SSI655381 TCA655381:TCE655381 TLW655381:TMA655381 TVS655381:TVW655381 UFO655381:UFS655381 UPK655381:UPO655381 UZG655381:UZK655381 VJC655381:VJG655381 VSY655381:VTC655381 WCU655381:WCY655381 WMQ655381:WMU655381 WWM655381:WWQ655381 AE720917:AI720917 KA720917:KE720917 TW720917:UA720917 ADS720917:ADW720917 ANO720917:ANS720917 AXK720917:AXO720917 BHG720917:BHK720917 BRC720917:BRG720917 CAY720917:CBC720917 CKU720917:CKY720917 CUQ720917:CUU720917 DEM720917:DEQ720917 DOI720917:DOM720917 DYE720917:DYI720917 EIA720917:EIE720917 ERW720917:ESA720917 FBS720917:FBW720917 FLO720917:FLS720917 FVK720917:FVO720917 GFG720917:GFK720917 GPC720917:GPG720917 GYY720917:GZC720917 HIU720917:HIY720917 HSQ720917:HSU720917 ICM720917:ICQ720917 IMI720917:IMM720917 IWE720917:IWI720917 JGA720917:JGE720917 JPW720917:JQA720917 JZS720917:JZW720917 KJO720917:KJS720917 KTK720917:KTO720917 LDG720917:LDK720917 LNC720917:LNG720917 LWY720917:LXC720917 MGU720917:MGY720917 MQQ720917:MQU720917 NAM720917:NAQ720917 NKI720917:NKM720917 NUE720917:NUI720917 OEA720917:OEE720917 ONW720917:OOA720917 OXS720917:OXW720917 PHO720917:PHS720917 PRK720917:PRO720917 QBG720917:QBK720917 QLC720917:QLG720917 QUY720917:QVC720917 REU720917:REY720917 ROQ720917:ROU720917 RYM720917:RYQ720917 SII720917:SIM720917 SSE720917:SSI720917 TCA720917:TCE720917 TLW720917:TMA720917 TVS720917:TVW720917 UFO720917:UFS720917 UPK720917:UPO720917 UZG720917:UZK720917 VJC720917:VJG720917 VSY720917:VTC720917 WCU720917:WCY720917 WMQ720917:WMU720917 WWM720917:WWQ720917 AE786453:AI786453 KA786453:KE786453 TW786453:UA786453 ADS786453:ADW786453 ANO786453:ANS786453 AXK786453:AXO786453 BHG786453:BHK786453 BRC786453:BRG786453 CAY786453:CBC786453 CKU786453:CKY786453 CUQ786453:CUU786453 DEM786453:DEQ786453 DOI786453:DOM786453 DYE786453:DYI786453 EIA786453:EIE786453 ERW786453:ESA786453 FBS786453:FBW786453 FLO786453:FLS786453 FVK786453:FVO786453 GFG786453:GFK786453 GPC786453:GPG786453 GYY786453:GZC786453 HIU786453:HIY786453 HSQ786453:HSU786453 ICM786453:ICQ786453 IMI786453:IMM786453 IWE786453:IWI786453 JGA786453:JGE786453 JPW786453:JQA786453 JZS786453:JZW786453 KJO786453:KJS786453 KTK786453:KTO786453 LDG786453:LDK786453 LNC786453:LNG786453 LWY786453:LXC786453 MGU786453:MGY786453 MQQ786453:MQU786453 NAM786453:NAQ786453 NKI786453:NKM786453 NUE786453:NUI786453 OEA786453:OEE786453 ONW786453:OOA786453 OXS786453:OXW786453 PHO786453:PHS786453 PRK786453:PRO786453 QBG786453:QBK786453 QLC786453:QLG786453 QUY786453:QVC786453 REU786453:REY786453 ROQ786453:ROU786453 RYM786453:RYQ786453 SII786453:SIM786453 SSE786453:SSI786453 TCA786453:TCE786453 TLW786453:TMA786453 TVS786453:TVW786453 UFO786453:UFS786453 UPK786453:UPO786453 UZG786453:UZK786453 VJC786453:VJG786453 VSY786453:VTC786453 WCU786453:WCY786453 WMQ786453:WMU786453 WWM786453:WWQ786453 AE851989:AI851989 KA851989:KE851989 TW851989:UA851989 ADS851989:ADW851989 ANO851989:ANS851989 AXK851989:AXO851989 BHG851989:BHK851989 BRC851989:BRG851989 CAY851989:CBC851989 CKU851989:CKY851989 CUQ851989:CUU851989 DEM851989:DEQ851989 DOI851989:DOM851989 DYE851989:DYI851989 EIA851989:EIE851989 ERW851989:ESA851989 FBS851989:FBW851989 FLO851989:FLS851989 FVK851989:FVO851989 GFG851989:GFK851989 GPC851989:GPG851989 GYY851989:GZC851989 HIU851989:HIY851989 HSQ851989:HSU851989 ICM851989:ICQ851989 IMI851989:IMM851989 IWE851989:IWI851989 JGA851989:JGE851989 JPW851989:JQA851989 JZS851989:JZW851989 KJO851989:KJS851989 KTK851989:KTO851989 LDG851989:LDK851989 LNC851989:LNG851989 LWY851989:LXC851989 MGU851989:MGY851989 MQQ851989:MQU851989 NAM851989:NAQ851989 NKI851989:NKM851989 NUE851989:NUI851989 OEA851989:OEE851989 ONW851989:OOA851989 OXS851989:OXW851989 PHO851989:PHS851989 PRK851989:PRO851989 QBG851989:QBK851989 QLC851989:QLG851989 QUY851989:QVC851989 REU851989:REY851989 ROQ851989:ROU851989 RYM851989:RYQ851989 SII851989:SIM851989 SSE851989:SSI851989 TCA851989:TCE851989 TLW851989:TMA851989 TVS851989:TVW851989 UFO851989:UFS851989 UPK851989:UPO851989 UZG851989:UZK851989 VJC851989:VJG851989 VSY851989:VTC851989 WCU851989:WCY851989 WMQ851989:WMU851989 WWM851989:WWQ851989 AE917525:AI917525 KA917525:KE917525 TW917525:UA917525 ADS917525:ADW917525 ANO917525:ANS917525 AXK917525:AXO917525 BHG917525:BHK917525 BRC917525:BRG917525 CAY917525:CBC917525 CKU917525:CKY917525 CUQ917525:CUU917525 DEM917525:DEQ917525 DOI917525:DOM917525 DYE917525:DYI917525 EIA917525:EIE917525 ERW917525:ESA917525 FBS917525:FBW917525 FLO917525:FLS917525 FVK917525:FVO917525 GFG917525:GFK917525 GPC917525:GPG917525 GYY917525:GZC917525 HIU917525:HIY917525 HSQ917525:HSU917525 ICM917525:ICQ917525 IMI917525:IMM917525 IWE917525:IWI917525 JGA917525:JGE917525 JPW917525:JQA917525 JZS917525:JZW917525 KJO917525:KJS917525 KTK917525:KTO917525 LDG917525:LDK917525 LNC917525:LNG917525 LWY917525:LXC917525 MGU917525:MGY917525 MQQ917525:MQU917525 NAM917525:NAQ917525 NKI917525:NKM917525 NUE917525:NUI917525 OEA917525:OEE917525 ONW917525:OOA917525 OXS917525:OXW917525 PHO917525:PHS917525 PRK917525:PRO917525 QBG917525:QBK917525 QLC917525:QLG917525 QUY917525:QVC917525 REU917525:REY917525 ROQ917525:ROU917525 RYM917525:RYQ917525 SII917525:SIM917525 SSE917525:SSI917525 TCA917525:TCE917525 TLW917525:TMA917525 TVS917525:TVW917525 UFO917525:UFS917525 UPK917525:UPO917525 UZG917525:UZK917525 VJC917525:VJG917525 VSY917525:VTC917525 WCU917525:WCY917525 WMQ917525:WMU917525 WWM917525:WWQ917525 AE983061:AI983061 KA983061:KE983061 TW983061:UA983061 ADS983061:ADW983061 ANO983061:ANS983061 AXK983061:AXO983061 BHG983061:BHK983061 BRC983061:BRG983061 CAY983061:CBC983061 CKU983061:CKY983061 CUQ983061:CUU983061 DEM983061:DEQ983061 DOI983061:DOM983061 DYE983061:DYI983061 EIA983061:EIE983061 ERW983061:ESA983061 FBS983061:FBW983061 FLO983061:FLS983061 FVK983061:FVO983061 GFG983061:GFK983061 GPC983061:GPG983061 GYY983061:GZC983061 HIU983061:HIY983061 HSQ983061:HSU983061 ICM983061:ICQ983061 IMI983061:IMM983061 IWE983061:IWI983061 JGA983061:JGE983061 JPW983061:JQA983061 JZS983061:JZW983061 KJO983061:KJS983061 KTK983061:KTO983061 LDG983061:LDK983061 LNC983061:LNG983061 LWY983061:LXC983061 MGU983061:MGY983061 MQQ983061:MQU983061 NAM983061:NAQ983061 NKI983061:NKM983061 NUE983061:NUI983061 OEA983061:OEE983061 ONW983061:OOA983061 OXS983061:OXW983061 PHO983061:PHS983061 PRK983061:PRO983061 QBG983061:QBK983061 QLC983061:QLG983061 QUY983061:QVC983061 REU983061:REY983061 ROQ983061:ROU983061 RYM983061:RYQ983061 SII983061:SIM983061 SSE983061:SSI983061 TCA983061:TCE983061 TLW983061:TMA983061 TVS983061:TVW983061 UFO983061:UFS983061 UPK983061:UPO983061 UZG983061:UZK983061 VJC983061:VJG983061 VSY983061:VTC983061 WCU983061:WCY983061 WMQ983061:WMU983061 WWM983061:WWQ983061">
      <formula1>$A$13:$A$17</formula1>
    </dataValidation>
  </dataValidations>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$A$13:$A$16</xm:f>
          </x14:formula1>
          <xm:sqref>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I28:Y28 JG28:JU28 TC28:TQ28 ACY28:ADM28 AMU28:ANI28 AWQ28:AXE28 BGM28:BHA28 BQI28:BQW28 CAE28:CAS28 CKA28:CKO28 CTW28:CUK28 DDS28:DEG28 DNO28:DOC28 DXK28:DXY28 EHG28:EHU28 ERC28:ERQ28 FAY28:FBM28 FKU28:FLI28 FUQ28:FVE28 GEM28:GFA28 GOI28:GOW28 GYE28:GYS28 HIA28:HIO28 HRW28:HSK28 IBS28:ICG28 ILO28:IMC28 IVK28:IVY28 JFG28:JFU28 JPC28:JPQ28 JYY28:JZM28 KIU28:KJI28 KSQ28:KTE28 LCM28:LDA28 LMI28:LMW28 LWE28:LWS28 MGA28:MGO28 MPW28:MQK28 MZS28:NAG28 NJO28:NKC28 NTK28:NTY28 ODG28:ODU28 ONC28:ONQ28 OWY28:OXM28 PGU28:PHI28 PQQ28:PRE28 QAM28:QBA28 QKI28:QKW28 QUE28:QUS28 REA28:REO28 RNW28:ROK28 RXS28:RYG28 SHO28:SIC28 SRK28:SRY28 TBG28:TBU28 TLC28:TLQ28 TUY28:TVM28 UEU28:UFI28 UOQ28:UPE28 UYM28:UZA28 VII28:VIW28 VSE28:VSS28 WCA28:WCO28 WLW28:WMK28 WVS28:WWG28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xm:sqref>
        </x14:dataValidation>
        <x14:dataValidation type="list" allowBlank="1" showInputMessage="1" showErrorMessage="1">
          <x14:formula1>
            <xm:f>$K$13:$K$16</xm:f>
          </x14:formula1>
          <xm:sqref>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I65566:O65566 JG65566:JK65566 TC65566:TG65566 ACY65566:ADC65566 AMU65566:AMY65566 AWQ65566:AWU65566 BGM65566:BGQ65566 BQI65566:BQM65566 CAE65566:CAI65566 CKA65566:CKE65566 CTW65566:CUA65566 DDS65566:DDW65566 DNO65566:DNS65566 DXK65566:DXO65566 EHG65566:EHK65566 ERC65566:ERG65566 FAY65566:FBC65566 FKU65566:FKY65566 FUQ65566:FUU65566 GEM65566:GEQ65566 GOI65566:GOM65566 GYE65566:GYI65566 HIA65566:HIE65566 HRW65566:HSA65566 IBS65566:IBW65566 ILO65566:ILS65566 IVK65566:IVO65566 JFG65566:JFK65566 JPC65566:JPG65566 JYY65566:JZC65566 KIU65566:KIY65566 KSQ65566:KSU65566 LCM65566:LCQ65566 LMI65566:LMM65566 LWE65566:LWI65566 MGA65566:MGE65566 MPW65566:MQA65566 MZS65566:MZW65566 NJO65566:NJS65566 NTK65566:NTO65566 ODG65566:ODK65566 ONC65566:ONG65566 OWY65566:OXC65566 PGU65566:PGY65566 PQQ65566:PQU65566 QAM65566:QAQ65566 QKI65566:QKM65566 QUE65566:QUI65566 REA65566:REE65566 RNW65566:ROA65566 RXS65566:RXW65566 SHO65566:SHS65566 SRK65566:SRO65566 TBG65566:TBK65566 TLC65566:TLG65566 TUY65566:TVC65566 UEU65566:UEY65566 UOQ65566:UOU65566 UYM65566:UYQ65566 VII65566:VIM65566 VSE65566:VSI65566 WCA65566:WCE65566 WLW65566:WMA65566 WVS65566:WVW65566 I131102:O131102 JG131102:JK131102 TC131102:TG131102 ACY131102:ADC131102 AMU131102:AMY131102 AWQ131102:AWU131102 BGM131102:BGQ131102 BQI131102:BQM131102 CAE131102:CAI131102 CKA131102:CKE131102 CTW131102:CUA131102 DDS131102:DDW131102 DNO131102:DNS131102 DXK131102:DXO131102 EHG131102:EHK131102 ERC131102:ERG131102 FAY131102:FBC131102 FKU131102:FKY131102 FUQ131102:FUU131102 GEM131102:GEQ131102 GOI131102:GOM131102 GYE131102:GYI131102 HIA131102:HIE131102 HRW131102:HSA131102 IBS131102:IBW131102 ILO131102:ILS131102 IVK131102:IVO131102 JFG131102:JFK131102 JPC131102:JPG131102 JYY131102:JZC131102 KIU131102:KIY131102 KSQ131102:KSU131102 LCM131102:LCQ131102 LMI131102:LMM131102 LWE131102:LWI131102 MGA131102:MGE131102 MPW131102:MQA131102 MZS131102:MZW131102 NJO131102:NJS131102 NTK131102:NTO131102 ODG131102:ODK131102 ONC131102:ONG131102 OWY131102:OXC131102 PGU131102:PGY131102 PQQ131102:PQU131102 QAM131102:QAQ131102 QKI131102:QKM131102 QUE131102:QUI131102 REA131102:REE131102 RNW131102:ROA131102 RXS131102:RXW131102 SHO131102:SHS131102 SRK131102:SRO131102 TBG131102:TBK131102 TLC131102:TLG131102 TUY131102:TVC131102 UEU131102:UEY131102 UOQ131102:UOU131102 UYM131102:UYQ131102 VII131102:VIM131102 VSE131102:VSI131102 WCA131102:WCE131102 WLW131102:WMA131102 WVS131102:WVW131102 I196638:O196638 JG196638:JK196638 TC196638:TG196638 ACY196638:ADC196638 AMU196638:AMY196638 AWQ196638:AWU196638 BGM196638:BGQ196638 BQI196638:BQM196638 CAE196638:CAI196638 CKA196638:CKE196638 CTW196638:CUA196638 DDS196638:DDW196638 DNO196638:DNS196638 DXK196638:DXO196638 EHG196638:EHK196638 ERC196638:ERG196638 FAY196638:FBC196638 FKU196638:FKY196638 FUQ196638:FUU196638 GEM196638:GEQ196638 GOI196638:GOM196638 GYE196638:GYI196638 HIA196638:HIE196638 HRW196638:HSA196638 IBS196638:IBW196638 ILO196638:ILS196638 IVK196638:IVO196638 JFG196638:JFK196638 JPC196638:JPG196638 JYY196638:JZC196638 KIU196638:KIY196638 KSQ196638:KSU196638 LCM196638:LCQ196638 LMI196638:LMM196638 LWE196638:LWI196638 MGA196638:MGE196638 MPW196638:MQA196638 MZS196638:MZW196638 NJO196638:NJS196638 NTK196638:NTO196638 ODG196638:ODK196638 ONC196638:ONG196638 OWY196638:OXC196638 PGU196638:PGY196638 PQQ196638:PQU196638 QAM196638:QAQ196638 QKI196638:QKM196638 QUE196638:QUI196638 REA196638:REE196638 RNW196638:ROA196638 RXS196638:RXW196638 SHO196638:SHS196638 SRK196638:SRO196638 TBG196638:TBK196638 TLC196638:TLG196638 TUY196638:TVC196638 UEU196638:UEY196638 UOQ196638:UOU196638 UYM196638:UYQ196638 VII196638:VIM196638 VSE196638:VSI196638 WCA196638:WCE196638 WLW196638:WMA196638 WVS196638:WVW196638 I262174:O262174 JG262174:JK262174 TC262174:TG262174 ACY262174:ADC262174 AMU262174:AMY262174 AWQ262174:AWU262174 BGM262174:BGQ262174 BQI262174:BQM262174 CAE262174:CAI262174 CKA262174:CKE262174 CTW262174:CUA262174 DDS262174:DDW262174 DNO262174:DNS262174 DXK262174:DXO262174 EHG262174:EHK262174 ERC262174:ERG262174 FAY262174:FBC262174 FKU262174:FKY262174 FUQ262174:FUU262174 GEM262174:GEQ262174 GOI262174:GOM262174 GYE262174:GYI262174 HIA262174:HIE262174 HRW262174:HSA262174 IBS262174:IBW262174 ILO262174:ILS262174 IVK262174:IVO262174 JFG262174:JFK262174 JPC262174:JPG262174 JYY262174:JZC262174 KIU262174:KIY262174 KSQ262174:KSU262174 LCM262174:LCQ262174 LMI262174:LMM262174 LWE262174:LWI262174 MGA262174:MGE262174 MPW262174:MQA262174 MZS262174:MZW262174 NJO262174:NJS262174 NTK262174:NTO262174 ODG262174:ODK262174 ONC262174:ONG262174 OWY262174:OXC262174 PGU262174:PGY262174 PQQ262174:PQU262174 QAM262174:QAQ262174 QKI262174:QKM262174 QUE262174:QUI262174 REA262174:REE262174 RNW262174:ROA262174 RXS262174:RXW262174 SHO262174:SHS262174 SRK262174:SRO262174 TBG262174:TBK262174 TLC262174:TLG262174 TUY262174:TVC262174 UEU262174:UEY262174 UOQ262174:UOU262174 UYM262174:UYQ262174 VII262174:VIM262174 VSE262174:VSI262174 WCA262174:WCE262174 WLW262174:WMA262174 WVS262174:WVW262174 I327710:O327710 JG327710:JK327710 TC327710:TG327710 ACY327710:ADC327710 AMU327710:AMY327710 AWQ327710:AWU327710 BGM327710:BGQ327710 BQI327710:BQM327710 CAE327710:CAI327710 CKA327710:CKE327710 CTW327710:CUA327710 DDS327710:DDW327710 DNO327710:DNS327710 DXK327710:DXO327710 EHG327710:EHK327710 ERC327710:ERG327710 FAY327710:FBC327710 FKU327710:FKY327710 FUQ327710:FUU327710 GEM327710:GEQ327710 GOI327710:GOM327710 GYE327710:GYI327710 HIA327710:HIE327710 HRW327710:HSA327710 IBS327710:IBW327710 ILO327710:ILS327710 IVK327710:IVO327710 JFG327710:JFK327710 JPC327710:JPG327710 JYY327710:JZC327710 KIU327710:KIY327710 KSQ327710:KSU327710 LCM327710:LCQ327710 LMI327710:LMM327710 LWE327710:LWI327710 MGA327710:MGE327710 MPW327710:MQA327710 MZS327710:MZW327710 NJO327710:NJS327710 NTK327710:NTO327710 ODG327710:ODK327710 ONC327710:ONG327710 OWY327710:OXC327710 PGU327710:PGY327710 PQQ327710:PQU327710 QAM327710:QAQ327710 QKI327710:QKM327710 QUE327710:QUI327710 REA327710:REE327710 RNW327710:ROA327710 RXS327710:RXW327710 SHO327710:SHS327710 SRK327710:SRO327710 TBG327710:TBK327710 TLC327710:TLG327710 TUY327710:TVC327710 UEU327710:UEY327710 UOQ327710:UOU327710 UYM327710:UYQ327710 VII327710:VIM327710 VSE327710:VSI327710 WCA327710:WCE327710 WLW327710:WMA327710 WVS327710:WVW327710 I393246:O393246 JG393246:JK393246 TC393246:TG393246 ACY393246:ADC393246 AMU393246:AMY393246 AWQ393246:AWU393246 BGM393246:BGQ393246 BQI393246:BQM393246 CAE393246:CAI393246 CKA393246:CKE393246 CTW393246:CUA393246 DDS393246:DDW393246 DNO393246:DNS393246 DXK393246:DXO393246 EHG393246:EHK393246 ERC393246:ERG393246 FAY393246:FBC393246 FKU393246:FKY393246 FUQ393246:FUU393246 GEM393246:GEQ393246 GOI393246:GOM393246 GYE393246:GYI393246 HIA393246:HIE393246 HRW393246:HSA393246 IBS393246:IBW393246 ILO393246:ILS393246 IVK393246:IVO393246 JFG393246:JFK393246 JPC393246:JPG393246 JYY393246:JZC393246 KIU393246:KIY393246 KSQ393246:KSU393246 LCM393246:LCQ393246 LMI393246:LMM393246 LWE393246:LWI393246 MGA393246:MGE393246 MPW393246:MQA393246 MZS393246:MZW393246 NJO393246:NJS393246 NTK393246:NTO393246 ODG393246:ODK393246 ONC393246:ONG393246 OWY393246:OXC393246 PGU393246:PGY393246 PQQ393246:PQU393246 QAM393246:QAQ393246 QKI393246:QKM393246 QUE393246:QUI393246 REA393246:REE393246 RNW393246:ROA393246 RXS393246:RXW393246 SHO393246:SHS393246 SRK393246:SRO393246 TBG393246:TBK393246 TLC393246:TLG393246 TUY393246:TVC393246 UEU393246:UEY393246 UOQ393246:UOU393246 UYM393246:UYQ393246 VII393246:VIM393246 VSE393246:VSI393246 WCA393246:WCE393246 WLW393246:WMA393246 WVS393246:WVW393246 I458782:O458782 JG458782:JK458782 TC458782:TG458782 ACY458782:ADC458782 AMU458782:AMY458782 AWQ458782:AWU458782 BGM458782:BGQ458782 BQI458782:BQM458782 CAE458782:CAI458782 CKA458782:CKE458782 CTW458782:CUA458782 DDS458782:DDW458782 DNO458782:DNS458782 DXK458782:DXO458782 EHG458782:EHK458782 ERC458782:ERG458782 FAY458782:FBC458782 FKU458782:FKY458782 FUQ458782:FUU458782 GEM458782:GEQ458782 GOI458782:GOM458782 GYE458782:GYI458782 HIA458782:HIE458782 HRW458782:HSA458782 IBS458782:IBW458782 ILO458782:ILS458782 IVK458782:IVO458782 JFG458782:JFK458782 JPC458782:JPG458782 JYY458782:JZC458782 KIU458782:KIY458782 KSQ458782:KSU458782 LCM458782:LCQ458782 LMI458782:LMM458782 LWE458782:LWI458782 MGA458782:MGE458782 MPW458782:MQA458782 MZS458782:MZW458782 NJO458782:NJS458782 NTK458782:NTO458782 ODG458782:ODK458782 ONC458782:ONG458782 OWY458782:OXC458782 PGU458782:PGY458782 PQQ458782:PQU458782 QAM458782:QAQ458782 QKI458782:QKM458782 QUE458782:QUI458782 REA458782:REE458782 RNW458782:ROA458782 RXS458782:RXW458782 SHO458782:SHS458782 SRK458782:SRO458782 TBG458782:TBK458782 TLC458782:TLG458782 TUY458782:TVC458782 UEU458782:UEY458782 UOQ458782:UOU458782 UYM458782:UYQ458782 VII458782:VIM458782 VSE458782:VSI458782 WCA458782:WCE458782 WLW458782:WMA458782 WVS458782:WVW458782 I524318:O524318 JG524318:JK524318 TC524318:TG524318 ACY524318:ADC524318 AMU524318:AMY524318 AWQ524318:AWU524318 BGM524318:BGQ524318 BQI524318:BQM524318 CAE524318:CAI524318 CKA524318:CKE524318 CTW524318:CUA524318 DDS524318:DDW524318 DNO524318:DNS524318 DXK524318:DXO524318 EHG524318:EHK524318 ERC524318:ERG524318 FAY524318:FBC524318 FKU524318:FKY524318 FUQ524318:FUU524318 GEM524318:GEQ524318 GOI524318:GOM524318 GYE524318:GYI524318 HIA524318:HIE524318 HRW524318:HSA524318 IBS524318:IBW524318 ILO524318:ILS524318 IVK524318:IVO524318 JFG524318:JFK524318 JPC524318:JPG524318 JYY524318:JZC524318 KIU524318:KIY524318 KSQ524318:KSU524318 LCM524318:LCQ524318 LMI524318:LMM524318 LWE524318:LWI524318 MGA524318:MGE524318 MPW524318:MQA524318 MZS524318:MZW524318 NJO524318:NJS524318 NTK524318:NTO524318 ODG524318:ODK524318 ONC524318:ONG524318 OWY524318:OXC524318 PGU524318:PGY524318 PQQ524318:PQU524318 QAM524318:QAQ524318 QKI524318:QKM524318 QUE524318:QUI524318 REA524318:REE524318 RNW524318:ROA524318 RXS524318:RXW524318 SHO524318:SHS524318 SRK524318:SRO524318 TBG524318:TBK524318 TLC524318:TLG524318 TUY524318:TVC524318 UEU524318:UEY524318 UOQ524318:UOU524318 UYM524318:UYQ524318 VII524318:VIM524318 VSE524318:VSI524318 WCA524318:WCE524318 WLW524318:WMA524318 WVS524318:WVW524318 I589854:O589854 JG589854:JK589854 TC589854:TG589854 ACY589854:ADC589854 AMU589854:AMY589854 AWQ589854:AWU589854 BGM589854:BGQ589854 BQI589854:BQM589854 CAE589854:CAI589854 CKA589854:CKE589854 CTW589854:CUA589854 DDS589854:DDW589854 DNO589854:DNS589854 DXK589854:DXO589854 EHG589854:EHK589854 ERC589854:ERG589854 FAY589854:FBC589854 FKU589854:FKY589854 FUQ589854:FUU589854 GEM589854:GEQ589854 GOI589854:GOM589854 GYE589854:GYI589854 HIA589854:HIE589854 HRW589854:HSA589854 IBS589854:IBW589854 ILO589854:ILS589854 IVK589854:IVO589854 JFG589854:JFK589854 JPC589854:JPG589854 JYY589854:JZC589854 KIU589854:KIY589854 KSQ589854:KSU589854 LCM589854:LCQ589854 LMI589854:LMM589854 LWE589854:LWI589854 MGA589854:MGE589854 MPW589854:MQA589854 MZS589854:MZW589854 NJO589854:NJS589854 NTK589854:NTO589854 ODG589854:ODK589854 ONC589854:ONG589854 OWY589854:OXC589854 PGU589854:PGY589854 PQQ589854:PQU589854 QAM589854:QAQ589854 QKI589854:QKM589854 QUE589854:QUI589854 REA589854:REE589854 RNW589854:ROA589854 RXS589854:RXW589854 SHO589854:SHS589854 SRK589854:SRO589854 TBG589854:TBK589854 TLC589854:TLG589854 TUY589854:TVC589854 UEU589854:UEY589854 UOQ589854:UOU589854 UYM589854:UYQ589854 VII589854:VIM589854 VSE589854:VSI589854 WCA589854:WCE589854 WLW589854:WMA589854 WVS589854:WVW589854 I655390:O655390 JG655390:JK655390 TC655390:TG655390 ACY655390:ADC655390 AMU655390:AMY655390 AWQ655390:AWU655390 BGM655390:BGQ655390 BQI655390:BQM655390 CAE655390:CAI655390 CKA655390:CKE655390 CTW655390:CUA655390 DDS655390:DDW655390 DNO655390:DNS655390 DXK655390:DXO655390 EHG655390:EHK655390 ERC655390:ERG655390 FAY655390:FBC655390 FKU655390:FKY655390 FUQ655390:FUU655390 GEM655390:GEQ655390 GOI655390:GOM655390 GYE655390:GYI655390 HIA655390:HIE655390 HRW655390:HSA655390 IBS655390:IBW655390 ILO655390:ILS655390 IVK655390:IVO655390 JFG655390:JFK655390 JPC655390:JPG655390 JYY655390:JZC655390 KIU655390:KIY655390 KSQ655390:KSU655390 LCM655390:LCQ655390 LMI655390:LMM655390 LWE655390:LWI655390 MGA655390:MGE655390 MPW655390:MQA655390 MZS655390:MZW655390 NJO655390:NJS655390 NTK655390:NTO655390 ODG655390:ODK655390 ONC655390:ONG655390 OWY655390:OXC655390 PGU655390:PGY655390 PQQ655390:PQU655390 QAM655390:QAQ655390 QKI655390:QKM655390 QUE655390:QUI655390 REA655390:REE655390 RNW655390:ROA655390 RXS655390:RXW655390 SHO655390:SHS655390 SRK655390:SRO655390 TBG655390:TBK655390 TLC655390:TLG655390 TUY655390:TVC655390 UEU655390:UEY655390 UOQ655390:UOU655390 UYM655390:UYQ655390 VII655390:VIM655390 VSE655390:VSI655390 WCA655390:WCE655390 WLW655390:WMA655390 WVS655390:WVW655390 I720926:O720926 JG720926:JK720926 TC720926:TG720926 ACY720926:ADC720926 AMU720926:AMY720926 AWQ720926:AWU720926 BGM720926:BGQ720926 BQI720926:BQM720926 CAE720926:CAI720926 CKA720926:CKE720926 CTW720926:CUA720926 DDS720926:DDW720926 DNO720926:DNS720926 DXK720926:DXO720926 EHG720926:EHK720926 ERC720926:ERG720926 FAY720926:FBC720926 FKU720926:FKY720926 FUQ720926:FUU720926 GEM720926:GEQ720926 GOI720926:GOM720926 GYE720926:GYI720926 HIA720926:HIE720926 HRW720926:HSA720926 IBS720926:IBW720926 ILO720926:ILS720926 IVK720926:IVO720926 JFG720926:JFK720926 JPC720926:JPG720926 JYY720926:JZC720926 KIU720926:KIY720926 KSQ720926:KSU720926 LCM720926:LCQ720926 LMI720926:LMM720926 LWE720926:LWI720926 MGA720926:MGE720926 MPW720926:MQA720926 MZS720926:MZW720926 NJO720926:NJS720926 NTK720926:NTO720926 ODG720926:ODK720926 ONC720926:ONG720926 OWY720926:OXC720926 PGU720926:PGY720926 PQQ720926:PQU720926 QAM720926:QAQ720926 QKI720926:QKM720926 QUE720926:QUI720926 REA720926:REE720926 RNW720926:ROA720926 RXS720926:RXW720926 SHO720926:SHS720926 SRK720926:SRO720926 TBG720926:TBK720926 TLC720926:TLG720926 TUY720926:TVC720926 UEU720926:UEY720926 UOQ720926:UOU720926 UYM720926:UYQ720926 VII720926:VIM720926 VSE720926:VSI720926 WCA720926:WCE720926 WLW720926:WMA720926 WVS720926:WVW720926 I786462:O786462 JG786462:JK786462 TC786462:TG786462 ACY786462:ADC786462 AMU786462:AMY786462 AWQ786462:AWU786462 BGM786462:BGQ786462 BQI786462:BQM786462 CAE786462:CAI786462 CKA786462:CKE786462 CTW786462:CUA786462 DDS786462:DDW786462 DNO786462:DNS786462 DXK786462:DXO786462 EHG786462:EHK786462 ERC786462:ERG786462 FAY786462:FBC786462 FKU786462:FKY786462 FUQ786462:FUU786462 GEM786462:GEQ786462 GOI786462:GOM786462 GYE786462:GYI786462 HIA786462:HIE786462 HRW786462:HSA786462 IBS786462:IBW786462 ILO786462:ILS786462 IVK786462:IVO786462 JFG786462:JFK786462 JPC786462:JPG786462 JYY786462:JZC786462 KIU786462:KIY786462 KSQ786462:KSU786462 LCM786462:LCQ786462 LMI786462:LMM786462 LWE786462:LWI786462 MGA786462:MGE786462 MPW786462:MQA786462 MZS786462:MZW786462 NJO786462:NJS786462 NTK786462:NTO786462 ODG786462:ODK786462 ONC786462:ONG786462 OWY786462:OXC786462 PGU786462:PGY786462 PQQ786462:PQU786462 QAM786462:QAQ786462 QKI786462:QKM786462 QUE786462:QUI786462 REA786462:REE786462 RNW786462:ROA786462 RXS786462:RXW786462 SHO786462:SHS786462 SRK786462:SRO786462 TBG786462:TBK786462 TLC786462:TLG786462 TUY786462:TVC786462 UEU786462:UEY786462 UOQ786462:UOU786462 UYM786462:UYQ786462 VII786462:VIM786462 VSE786462:VSI786462 WCA786462:WCE786462 WLW786462:WMA786462 WVS786462:WVW786462 I851998:O851998 JG851998:JK851998 TC851998:TG851998 ACY851998:ADC851998 AMU851998:AMY851998 AWQ851998:AWU851998 BGM851998:BGQ851998 BQI851998:BQM851998 CAE851998:CAI851998 CKA851998:CKE851998 CTW851998:CUA851998 DDS851998:DDW851998 DNO851998:DNS851998 DXK851998:DXO851998 EHG851998:EHK851998 ERC851998:ERG851998 FAY851998:FBC851998 FKU851998:FKY851998 FUQ851998:FUU851998 GEM851998:GEQ851998 GOI851998:GOM851998 GYE851998:GYI851998 HIA851998:HIE851998 HRW851998:HSA851998 IBS851998:IBW851998 ILO851998:ILS851998 IVK851998:IVO851998 JFG851998:JFK851998 JPC851998:JPG851998 JYY851998:JZC851998 KIU851998:KIY851998 KSQ851998:KSU851998 LCM851998:LCQ851998 LMI851998:LMM851998 LWE851998:LWI851998 MGA851998:MGE851998 MPW851998:MQA851998 MZS851998:MZW851998 NJO851998:NJS851998 NTK851998:NTO851998 ODG851998:ODK851998 ONC851998:ONG851998 OWY851998:OXC851998 PGU851998:PGY851998 PQQ851998:PQU851998 QAM851998:QAQ851998 QKI851998:QKM851998 QUE851998:QUI851998 REA851998:REE851998 RNW851998:ROA851998 RXS851998:RXW851998 SHO851998:SHS851998 SRK851998:SRO851998 TBG851998:TBK851998 TLC851998:TLG851998 TUY851998:TVC851998 UEU851998:UEY851998 UOQ851998:UOU851998 UYM851998:UYQ851998 VII851998:VIM851998 VSE851998:VSI851998 WCA851998:WCE851998 WLW851998:WMA851998 WVS851998:WVW851998 I917534:O917534 JG917534:JK917534 TC917534:TG917534 ACY917534:ADC917534 AMU917534:AMY917534 AWQ917534:AWU917534 BGM917534:BGQ917534 BQI917534:BQM917534 CAE917534:CAI917534 CKA917534:CKE917534 CTW917534:CUA917534 DDS917534:DDW917534 DNO917534:DNS917534 DXK917534:DXO917534 EHG917534:EHK917534 ERC917534:ERG917534 FAY917534:FBC917534 FKU917534:FKY917534 FUQ917534:FUU917534 GEM917534:GEQ917534 GOI917534:GOM917534 GYE917534:GYI917534 HIA917534:HIE917534 HRW917534:HSA917534 IBS917534:IBW917534 ILO917534:ILS917534 IVK917534:IVO917534 JFG917534:JFK917534 JPC917534:JPG917534 JYY917534:JZC917534 KIU917534:KIY917534 KSQ917534:KSU917534 LCM917534:LCQ917534 LMI917534:LMM917534 LWE917534:LWI917534 MGA917534:MGE917534 MPW917534:MQA917534 MZS917534:MZW917534 NJO917534:NJS917534 NTK917534:NTO917534 ODG917534:ODK917534 ONC917534:ONG917534 OWY917534:OXC917534 PGU917534:PGY917534 PQQ917534:PQU917534 QAM917534:QAQ917534 QKI917534:QKM917534 QUE917534:QUI917534 REA917534:REE917534 RNW917534:ROA917534 RXS917534:RXW917534 SHO917534:SHS917534 SRK917534:SRO917534 TBG917534:TBK917534 TLC917534:TLG917534 TUY917534:TVC917534 UEU917534:UEY917534 UOQ917534:UOU917534 UYM917534:UYQ917534 VII917534:VIM917534 VSE917534:VSI917534 WCA917534:WCE917534 WLW917534:WMA917534 WVS917534:WVW917534 I983070:O983070 JG983070:JK983070 TC983070:TG983070 ACY983070:ADC983070 AMU983070:AMY983070 AWQ983070:AWU983070 BGM983070:BGQ983070 BQI983070:BQM983070 CAE983070:CAI983070 CKA983070:CKE983070 CTW983070:CUA983070 DDS983070:DDW983070 DNO983070:DNS983070 DXK983070:DXO983070 EHG983070:EHK983070 ERC983070:ERG983070 FAY983070:FBC983070 FKU983070:FKY983070 FUQ983070:FUU983070 GEM983070:GEQ983070 GOI983070:GOM983070 GYE983070:GYI983070 HIA983070:HIE983070 HRW983070:HSA983070 IBS983070:IBW983070 ILO983070:ILS983070 IVK983070:IVO983070 JFG983070:JFK983070 JPC983070:JPG983070 JYY983070:JZC983070 KIU983070:KIY983070 KSQ983070:KSU983070 LCM983070:LCQ983070 LMI983070:LMM983070 LWE983070:LWI983070 MGA983070:MGE983070 MPW983070:MQA983070 MZS983070:MZW983070 NJO983070:NJS983070 NTK983070:NTO983070 ODG983070:ODK983070 ONC983070:ONG983070 OWY983070:OXC983070 PGU983070:PGY983070 PQQ983070:PQU983070 QAM983070:QAQ983070 QKI983070:QKM983070 QUE983070:QUI983070 REA983070:REE983070 RNW983070:ROA983070 RXS983070:RXW983070 SHO983070:SHS983070 SRK983070:SRO983070 TBG983070:TBK983070 TLC983070:TLG983070 TUY983070:TVC983070 UEU983070:UEY983070 UOQ983070:UOU983070 UYM983070:UYQ983070 VII983070:VIM983070 VSE983070:VSI983070 WCA983070:WCE983070 WLW983070:WMA983070 WVS983070:WVW983070 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I29:Y29 JG29:JU29 TC29:TQ29 ACY29:ADM29 AMU29:ANI29 AWQ29:AXE29 BGM29:BHA29 BQI29:BQW29 CAE29:CAS29 CKA29:CKO29 CTW29:CUK29 DDS29:DEG29 DNO29:DOC29 DXK29:DXY29 EHG29:EHU29 ERC29:ERQ29 FAY29:FBM29 FKU29:FLI29 FUQ29:FVE29 GEM29:GFA29 GOI29:GOW29 GYE29:GYS29 HIA29:HIO29 HRW29:HSK29 IBS29:ICG29 ILO29:IMC29 IVK29:IVY29 JFG29:JFU29 JPC29:JPQ29 JYY29:JZM29 KIU29:KJI29 KSQ29:KTE29 LCM29:LDA29 LMI29:LMW29 LWE29:LWS29 MGA29:MGO29 MPW29:MQK29 MZS29:NAG29 NJO29:NKC29 NTK29:NTY29 ODG29:ODU29 ONC29:ONQ29 OWY29:OXM29 PGU29:PHI29 PQQ29:PRE29 QAM29:QBA29 QKI29:QKW29 QUE29:QUS29 REA29:REO29 RNW29:ROK29 RXS29:RYG29 SHO29:SIC29 SRK29:SRY29 TBG29:TBU29 TLC29:TLQ29 TUY29:TVM29 UEU29:UFI29 UOQ29:UPE29 UYM29:UZA29 VII29:VIW29 VSE29:VSS29 WCA29:WCO29 WLW29:WMK29 WVS29:WWG29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I65598:Y65598 JG65598:JU65598 TC65598:TQ65598 ACY65598:ADM65598 AMU65598:ANI65598 AWQ65598:AXE65598 BGM65598:BHA65598 BQI65598:BQW65598 CAE65598:CAS65598 CKA65598:CKO65598 CTW65598:CUK65598 DDS65598:DEG65598 DNO65598:DOC65598 DXK65598:DXY65598 EHG65598:EHU65598 ERC65598:ERQ65598 FAY65598:FBM65598 FKU65598:FLI65598 FUQ65598:FVE65598 GEM65598:GFA65598 GOI65598:GOW65598 GYE65598:GYS65598 HIA65598:HIO65598 HRW65598:HSK65598 IBS65598:ICG65598 ILO65598:IMC65598 IVK65598:IVY65598 JFG65598:JFU65598 JPC65598:JPQ65598 JYY65598:JZM65598 KIU65598:KJI65598 KSQ65598:KTE65598 LCM65598:LDA65598 LMI65598:LMW65598 LWE65598:LWS65598 MGA65598:MGO65598 MPW65598:MQK65598 MZS65598:NAG65598 NJO65598:NKC65598 NTK65598:NTY65598 ODG65598:ODU65598 ONC65598:ONQ65598 OWY65598:OXM65598 PGU65598:PHI65598 PQQ65598:PRE65598 QAM65598:QBA65598 QKI65598:QKW65598 QUE65598:QUS65598 REA65598:REO65598 RNW65598:ROK65598 RXS65598:RYG65598 SHO65598:SIC65598 SRK65598:SRY65598 TBG65598:TBU65598 TLC65598:TLQ65598 TUY65598:TVM65598 UEU65598:UFI65598 UOQ65598:UPE65598 UYM65598:UZA65598 VII65598:VIW65598 VSE65598:VSS65598 WCA65598:WCO65598 WLW65598:WMK65598 WVS65598:WWG65598 I131134:Y131134 JG131134:JU131134 TC131134:TQ131134 ACY131134:ADM131134 AMU131134:ANI131134 AWQ131134:AXE131134 BGM131134:BHA131134 BQI131134:BQW131134 CAE131134:CAS131134 CKA131134:CKO131134 CTW131134:CUK131134 DDS131134:DEG131134 DNO131134:DOC131134 DXK131134:DXY131134 EHG131134:EHU131134 ERC131134:ERQ131134 FAY131134:FBM131134 FKU131134:FLI131134 FUQ131134:FVE131134 GEM131134:GFA131134 GOI131134:GOW131134 GYE131134:GYS131134 HIA131134:HIO131134 HRW131134:HSK131134 IBS131134:ICG131134 ILO131134:IMC131134 IVK131134:IVY131134 JFG131134:JFU131134 JPC131134:JPQ131134 JYY131134:JZM131134 KIU131134:KJI131134 KSQ131134:KTE131134 LCM131134:LDA131134 LMI131134:LMW131134 LWE131134:LWS131134 MGA131134:MGO131134 MPW131134:MQK131134 MZS131134:NAG131134 NJO131134:NKC131134 NTK131134:NTY131134 ODG131134:ODU131134 ONC131134:ONQ131134 OWY131134:OXM131134 PGU131134:PHI131134 PQQ131134:PRE131134 QAM131134:QBA131134 QKI131134:QKW131134 QUE131134:QUS131134 REA131134:REO131134 RNW131134:ROK131134 RXS131134:RYG131134 SHO131134:SIC131134 SRK131134:SRY131134 TBG131134:TBU131134 TLC131134:TLQ131134 TUY131134:TVM131134 UEU131134:UFI131134 UOQ131134:UPE131134 UYM131134:UZA131134 VII131134:VIW131134 VSE131134:VSS131134 WCA131134:WCO131134 WLW131134:WMK131134 WVS131134:WWG131134 I196670:Y196670 JG196670:JU196670 TC196670:TQ196670 ACY196670:ADM196670 AMU196670:ANI196670 AWQ196670:AXE196670 BGM196670:BHA196670 BQI196670:BQW196670 CAE196670:CAS196670 CKA196670:CKO196670 CTW196670:CUK196670 DDS196670:DEG196670 DNO196670:DOC196670 DXK196670:DXY196670 EHG196670:EHU196670 ERC196670:ERQ196670 FAY196670:FBM196670 FKU196670:FLI196670 FUQ196670:FVE196670 GEM196670:GFA196670 GOI196670:GOW196670 GYE196670:GYS196670 HIA196670:HIO196670 HRW196670:HSK196670 IBS196670:ICG196670 ILO196670:IMC196670 IVK196670:IVY196670 JFG196670:JFU196670 JPC196670:JPQ196670 JYY196670:JZM196670 KIU196670:KJI196670 KSQ196670:KTE196670 LCM196670:LDA196670 LMI196670:LMW196670 LWE196670:LWS196670 MGA196670:MGO196670 MPW196670:MQK196670 MZS196670:NAG196670 NJO196670:NKC196670 NTK196670:NTY196670 ODG196670:ODU196670 ONC196670:ONQ196670 OWY196670:OXM196670 PGU196670:PHI196670 PQQ196670:PRE196670 QAM196670:QBA196670 QKI196670:QKW196670 QUE196670:QUS196670 REA196670:REO196670 RNW196670:ROK196670 RXS196670:RYG196670 SHO196670:SIC196670 SRK196670:SRY196670 TBG196670:TBU196670 TLC196670:TLQ196670 TUY196670:TVM196670 UEU196670:UFI196670 UOQ196670:UPE196670 UYM196670:UZA196670 VII196670:VIW196670 VSE196670:VSS196670 WCA196670:WCO196670 WLW196670:WMK196670 WVS196670:WWG196670 I262206:Y262206 JG262206:JU262206 TC262206:TQ262206 ACY262206:ADM262206 AMU262206:ANI262206 AWQ262206:AXE262206 BGM262206:BHA262206 BQI262206:BQW262206 CAE262206:CAS262206 CKA262206:CKO262206 CTW262206:CUK262206 DDS262206:DEG262206 DNO262206:DOC262206 DXK262206:DXY262206 EHG262206:EHU262206 ERC262206:ERQ262206 FAY262206:FBM262206 FKU262206:FLI262206 FUQ262206:FVE262206 GEM262206:GFA262206 GOI262206:GOW262206 GYE262206:GYS262206 HIA262206:HIO262206 HRW262206:HSK262206 IBS262206:ICG262206 ILO262206:IMC262206 IVK262206:IVY262206 JFG262206:JFU262206 JPC262206:JPQ262206 JYY262206:JZM262206 KIU262206:KJI262206 KSQ262206:KTE262206 LCM262206:LDA262206 LMI262206:LMW262206 LWE262206:LWS262206 MGA262206:MGO262206 MPW262206:MQK262206 MZS262206:NAG262206 NJO262206:NKC262206 NTK262206:NTY262206 ODG262206:ODU262206 ONC262206:ONQ262206 OWY262206:OXM262206 PGU262206:PHI262206 PQQ262206:PRE262206 QAM262206:QBA262206 QKI262206:QKW262206 QUE262206:QUS262206 REA262206:REO262206 RNW262206:ROK262206 RXS262206:RYG262206 SHO262206:SIC262206 SRK262206:SRY262206 TBG262206:TBU262206 TLC262206:TLQ262206 TUY262206:TVM262206 UEU262206:UFI262206 UOQ262206:UPE262206 UYM262206:UZA262206 VII262206:VIW262206 VSE262206:VSS262206 WCA262206:WCO262206 WLW262206:WMK262206 WVS262206:WWG262206 I327742:Y327742 JG327742:JU327742 TC327742:TQ327742 ACY327742:ADM327742 AMU327742:ANI327742 AWQ327742:AXE327742 BGM327742:BHA327742 BQI327742:BQW327742 CAE327742:CAS327742 CKA327742:CKO327742 CTW327742:CUK327742 DDS327742:DEG327742 DNO327742:DOC327742 DXK327742:DXY327742 EHG327742:EHU327742 ERC327742:ERQ327742 FAY327742:FBM327742 FKU327742:FLI327742 FUQ327742:FVE327742 GEM327742:GFA327742 GOI327742:GOW327742 GYE327742:GYS327742 HIA327742:HIO327742 HRW327742:HSK327742 IBS327742:ICG327742 ILO327742:IMC327742 IVK327742:IVY327742 JFG327742:JFU327742 JPC327742:JPQ327742 JYY327742:JZM327742 KIU327742:KJI327742 KSQ327742:KTE327742 LCM327742:LDA327742 LMI327742:LMW327742 LWE327742:LWS327742 MGA327742:MGO327742 MPW327742:MQK327742 MZS327742:NAG327742 NJO327742:NKC327742 NTK327742:NTY327742 ODG327742:ODU327742 ONC327742:ONQ327742 OWY327742:OXM327742 PGU327742:PHI327742 PQQ327742:PRE327742 QAM327742:QBA327742 QKI327742:QKW327742 QUE327742:QUS327742 REA327742:REO327742 RNW327742:ROK327742 RXS327742:RYG327742 SHO327742:SIC327742 SRK327742:SRY327742 TBG327742:TBU327742 TLC327742:TLQ327742 TUY327742:TVM327742 UEU327742:UFI327742 UOQ327742:UPE327742 UYM327742:UZA327742 VII327742:VIW327742 VSE327742:VSS327742 WCA327742:WCO327742 WLW327742:WMK327742 WVS327742:WWG327742 I393278:Y393278 JG393278:JU393278 TC393278:TQ393278 ACY393278:ADM393278 AMU393278:ANI393278 AWQ393278:AXE393278 BGM393278:BHA393278 BQI393278:BQW393278 CAE393278:CAS393278 CKA393278:CKO393278 CTW393278:CUK393278 DDS393278:DEG393278 DNO393278:DOC393278 DXK393278:DXY393278 EHG393278:EHU393278 ERC393278:ERQ393278 FAY393278:FBM393278 FKU393278:FLI393278 FUQ393278:FVE393278 GEM393278:GFA393278 GOI393278:GOW393278 GYE393278:GYS393278 HIA393278:HIO393278 HRW393278:HSK393278 IBS393278:ICG393278 ILO393278:IMC393278 IVK393278:IVY393278 JFG393278:JFU393278 JPC393278:JPQ393278 JYY393278:JZM393278 KIU393278:KJI393278 KSQ393278:KTE393278 LCM393278:LDA393278 LMI393278:LMW393278 LWE393278:LWS393278 MGA393278:MGO393278 MPW393278:MQK393278 MZS393278:NAG393278 NJO393278:NKC393278 NTK393278:NTY393278 ODG393278:ODU393278 ONC393278:ONQ393278 OWY393278:OXM393278 PGU393278:PHI393278 PQQ393278:PRE393278 QAM393278:QBA393278 QKI393278:QKW393278 QUE393278:QUS393278 REA393278:REO393278 RNW393278:ROK393278 RXS393278:RYG393278 SHO393278:SIC393278 SRK393278:SRY393278 TBG393278:TBU393278 TLC393278:TLQ393278 TUY393278:TVM393278 UEU393278:UFI393278 UOQ393278:UPE393278 UYM393278:UZA393278 VII393278:VIW393278 VSE393278:VSS393278 WCA393278:WCO393278 WLW393278:WMK393278 WVS393278:WWG393278 I458814:Y458814 JG458814:JU458814 TC458814:TQ458814 ACY458814:ADM458814 AMU458814:ANI458814 AWQ458814:AXE458814 BGM458814:BHA458814 BQI458814:BQW458814 CAE458814:CAS458814 CKA458814:CKO458814 CTW458814:CUK458814 DDS458814:DEG458814 DNO458814:DOC458814 DXK458814:DXY458814 EHG458814:EHU458814 ERC458814:ERQ458814 FAY458814:FBM458814 FKU458814:FLI458814 FUQ458814:FVE458814 GEM458814:GFA458814 GOI458814:GOW458814 GYE458814:GYS458814 HIA458814:HIO458814 HRW458814:HSK458814 IBS458814:ICG458814 ILO458814:IMC458814 IVK458814:IVY458814 JFG458814:JFU458814 JPC458814:JPQ458814 JYY458814:JZM458814 KIU458814:KJI458814 KSQ458814:KTE458814 LCM458814:LDA458814 LMI458814:LMW458814 LWE458814:LWS458814 MGA458814:MGO458814 MPW458814:MQK458814 MZS458814:NAG458814 NJO458814:NKC458814 NTK458814:NTY458814 ODG458814:ODU458814 ONC458814:ONQ458814 OWY458814:OXM458814 PGU458814:PHI458814 PQQ458814:PRE458814 QAM458814:QBA458814 QKI458814:QKW458814 QUE458814:QUS458814 REA458814:REO458814 RNW458814:ROK458814 RXS458814:RYG458814 SHO458814:SIC458814 SRK458814:SRY458814 TBG458814:TBU458814 TLC458814:TLQ458814 TUY458814:TVM458814 UEU458814:UFI458814 UOQ458814:UPE458814 UYM458814:UZA458814 VII458814:VIW458814 VSE458814:VSS458814 WCA458814:WCO458814 WLW458814:WMK458814 WVS458814:WWG458814 I524350:Y524350 JG524350:JU524350 TC524350:TQ524350 ACY524350:ADM524350 AMU524350:ANI524350 AWQ524350:AXE524350 BGM524350:BHA524350 BQI524350:BQW524350 CAE524350:CAS524350 CKA524350:CKO524350 CTW524350:CUK524350 DDS524350:DEG524350 DNO524350:DOC524350 DXK524350:DXY524350 EHG524350:EHU524350 ERC524350:ERQ524350 FAY524350:FBM524350 FKU524350:FLI524350 FUQ524350:FVE524350 GEM524350:GFA524350 GOI524350:GOW524350 GYE524350:GYS524350 HIA524350:HIO524350 HRW524350:HSK524350 IBS524350:ICG524350 ILO524350:IMC524350 IVK524350:IVY524350 JFG524350:JFU524350 JPC524350:JPQ524350 JYY524350:JZM524350 KIU524350:KJI524350 KSQ524350:KTE524350 LCM524350:LDA524350 LMI524350:LMW524350 LWE524350:LWS524350 MGA524350:MGO524350 MPW524350:MQK524350 MZS524350:NAG524350 NJO524350:NKC524350 NTK524350:NTY524350 ODG524350:ODU524350 ONC524350:ONQ524350 OWY524350:OXM524350 PGU524350:PHI524350 PQQ524350:PRE524350 QAM524350:QBA524350 QKI524350:QKW524350 QUE524350:QUS524350 REA524350:REO524350 RNW524350:ROK524350 RXS524350:RYG524350 SHO524350:SIC524350 SRK524350:SRY524350 TBG524350:TBU524350 TLC524350:TLQ524350 TUY524350:TVM524350 UEU524350:UFI524350 UOQ524350:UPE524350 UYM524350:UZA524350 VII524350:VIW524350 VSE524350:VSS524350 WCA524350:WCO524350 WLW524350:WMK524350 WVS524350:WWG524350 I589886:Y589886 JG589886:JU589886 TC589886:TQ589886 ACY589886:ADM589886 AMU589886:ANI589886 AWQ589886:AXE589886 BGM589886:BHA589886 BQI589886:BQW589886 CAE589886:CAS589886 CKA589886:CKO589886 CTW589886:CUK589886 DDS589886:DEG589886 DNO589886:DOC589886 DXK589886:DXY589886 EHG589886:EHU589886 ERC589886:ERQ589886 FAY589886:FBM589886 FKU589886:FLI589886 FUQ589886:FVE589886 GEM589886:GFA589886 GOI589886:GOW589886 GYE589886:GYS589886 HIA589886:HIO589886 HRW589886:HSK589886 IBS589886:ICG589886 ILO589886:IMC589886 IVK589886:IVY589886 JFG589886:JFU589886 JPC589886:JPQ589886 JYY589886:JZM589886 KIU589886:KJI589886 KSQ589886:KTE589886 LCM589886:LDA589886 LMI589886:LMW589886 LWE589886:LWS589886 MGA589886:MGO589886 MPW589886:MQK589886 MZS589886:NAG589886 NJO589886:NKC589886 NTK589886:NTY589886 ODG589886:ODU589886 ONC589886:ONQ589886 OWY589886:OXM589886 PGU589886:PHI589886 PQQ589886:PRE589886 QAM589886:QBA589886 QKI589886:QKW589886 QUE589886:QUS589886 REA589886:REO589886 RNW589886:ROK589886 RXS589886:RYG589886 SHO589886:SIC589886 SRK589886:SRY589886 TBG589886:TBU589886 TLC589886:TLQ589886 TUY589886:TVM589886 UEU589886:UFI589886 UOQ589886:UPE589886 UYM589886:UZA589886 VII589886:VIW589886 VSE589886:VSS589886 WCA589886:WCO589886 WLW589886:WMK589886 WVS589886:WWG589886 I655422:Y655422 JG655422:JU655422 TC655422:TQ655422 ACY655422:ADM655422 AMU655422:ANI655422 AWQ655422:AXE655422 BGM655422:BHA655422 BQI655422:BQW655422 CAE655422:CAS655422 CKA655422:CKO655422 CTW655422:CUK655422 DDS655422:DEG655422 DNO655422:DOC655422 DXK655422:DXY655422 EHG655422:EHU655422 ERC655422:ERQ655422 FAY655422:FBM655422 FKU655422:FLI655422 FUQ655422:FVE655422 GEM655422:GFA655422 GOI655422:GOW655422 GYE655422:GYS655422 HIA655422:HIO655422 HRW655422:HSK655422 IBS655422:ICG655422 ILO655422:IMC655422 IVK655422:IVY655422 JFG655422:JFU655422 JPC655422:JPQ655422 JYY655422:JZM655422 KIU655422:KJI655422 KSQ655422:KTE655422 LCM655422:LDA655422 LMI655422:LMW655422 LWE655422:LWS655422 MGA655422:MGO655422 MPW655422:MQK655422 MZS655422:NAG655422 NJO655422:NKC655422 NTK655422:NTY655422 ODG655422:ODU655422 ONC655422:ONQ655422 OWY655422:OXM655422 PGU655422:PHI655422 PQQ655422:PRE655422 QAM655422:QBA655422 QKI655422:QKW655422 QUE655422:QUS655422 REA655422:REO655422 RNW655422:ROK655422 RXS655422:RYG655422 SHO655422:SIC655422 SRK655422:SRY655422 TBG655422:TBU655422 TLC655422:TLQ655422 TUY655422:TVM655422 UEU655422:UFI655422 UOQ655422:UPE655422 UYM655422:UZA655422 VII655422:VIW655422 VSE655422:VSS655422 WCA655422:WCO655422 WLW655422:WMK655422 WVS655422:WWG655422 I720958:Y720958 JG720958:JU720958 TC720958:TQ720958 ACY720958:ADM720958 AMU720958:ANI720958 AWQ720958:AXE720958 BGM720958:BHA720958 BQI720958:BQW720958 CAE720958:CAS720958 CKA720958:CKO720958 CTW720958:CUK720958 DDS720958:DEG720958 DNO720958:DOC720958 DXK720958:DXY720958 EHG720958:EHU720958 ERC720958:ERQ720958 FAY720958:FBM720958 FKU720958:FLI720958 FUQ720958:FVE720958 GEM720958:GFA720958 GOI720958:GOW720958 GYE720958:GYS720958 HIA720958:HIO720958 HRW720958:HSK720958 IBS720958:ICG720958 ILO720958:IMC720958 IVK720958:IVY720958 JFG720958:JFU720958 JPC720958:JPQ720958 JYY720958:JZM720958 KIU720958:KJI720958 KSQ720958:KTE720958 LCM720958:LDA720958 LMI720958:LMW720958 LWE720958:LWS720958 MGA720958:MGO720958 MPW720958:MQK720958 MZS720958:NAG720958 NJO720958:NKC720958 NTK720958:NTY720958 ODG720958:ODU720958 ONC720958:ONQ720958 OWY720958:OXM720958 PGU720958:PHI720958 PQQ720958:PRE720958 QAM720958:QBA720958 QKI720958:QKW720958 QUE720958:QUS720958 REA720958:REO720958 RNW720958:ROK720958 RXS720958:RYG720958 SHO720958:SIC720958 SRK720958:SRY720958 TBG720958:TBU720958 TLC720958:TLQ720958 TUY720958:TVM720958 UEU720958:UFI720958 UOQ720958:UPE720958 UYM720958:UZA720958 VII720958:VIW720958 VSE720958:VSS720958 WCA720958:WCO720958 WLW720958:WMK720958 WVS720958:WWG720958 I786494:Y786494 JG786494:JU786494 TC786494:TQ786494 ACY786494:ADM786494 AMU786494:ANI786494 AWQ786494:AXE786494 BGM786494:BHA786494 BQI786494:BQW786494 CAE786494:CAS786494 CKA786494:CKO786494 CTW786494:CUK786494 DDS786494:DEG786494 DNO786494:DOC786494 DXK786494:DXY786494 EHG786494:EHU786494 ERC786494:ERQ786494 FAY786494:FBM786494 FKU786494:FLI786494 FUQ786494:FVE786494 GEM786494:GFA786494 GOI786494:GOW786494 GYE786494:GYS786494 HIA786494:HIO786494 HRW786494:HSK786494 IBS786494:ICG786494 ILO786494:IMC786494 IVK786494:IVY786494 JFG786494:JFU786494 JPC786494:JPQ786494 JYY786494:JZM786494 KIU786494:KJI786494 KSQ786494:KTE786494 LCM786494:LDA786494 LMI786494:LMW786494 LWE786494:LWS786494 MGA786494:MGO786494 MPW786494:MQK786494 MZS786494:NAG786494 NJO786494:NKC786494 NTK786494:NTY786494 ODG786494:ODU786494 ONC786494:ONQ786494 OWY786494:OXM786494 PGU786494:PHI786494 PQQ786494:PRE786494 QAM786494:QBA786494 QKI786494:QKW786494 QUE786494:QUS786494 REA786494:REO786494 RNW786494:ROK786494 RXS786494:RYG786494 SHO786494:SIC786494 SRK786494:SRY786494 TBG786494:TBU786494 TLC786494:TLQ786494 TUY786494:TVM786494 UEU786494:UFI786494 UOQ786494:UPE786494 UYM786494:UZA786494 VII786494:VIW786494 VSE786494:VSS786494 WCA786494:WCO786494 WLW786494:WMK786494 WVS786494:WWG786494 I852030:Y852030 JG852030:JU852030 TC852030:TQ852030 ACY852030:ADM852030 AMU852030:ANI852030 AWQ852030:AXE852030 BGM852030:BHA852030 BQI852030:BQW852030 CAE852030:CAS852030 CKA852030:CKO852030 CTW852030:CUK852030 DDS852030:DEG852030 DNO852030:DOC852030 DXK852030:DXY852030 EHG852030:EHU852030 ERC852030:ERQ852030 FAY852030:FBM852030 FKU852030:FLI852030 FUQ852030:FVE852030 GEM852030:GFA852030 GOI852030:GOW852030 GYE852030:GYS852030 HIA852030:HIO852030 HRW852030:HSK852030 IBS852030:ICG852030 ILO852030:IMC852030 IVK852030:IVY852030 JFG852030:JFU852030 JPC852030:JPQ852030 JYY852030:JZM852030 KIU852030:KJI852030 KSQ852030:KTE852030 LCM852030:LDA852030 LMI852030:LMW852030 LWE852030:LWS852030 MGA852030:MGO852030 MPW852030:MQK852030 MZS852030:NAG852030 NJO852030:NKC852030 NTK852030:NTY852030 ODG852030:ODU852030 ONC852030:ONQ852030 OWY852030:OXM852030 PGU852030:PHI852030 PQQ852030:PRE852030 QAM852030:QBA852030 QKI852030:QKW852030 QUE852030:QUS852030 REA852030:REO852030 RNW852030:ROK852030 RXS852030:RYG852030 SHO852030:SIC852030 SRK852030:SRY852030 TBG852030:TBU852030 TLC852030:TLQ852030 TUY852030:TVM852030 UEU852030:UFI852030 UOQ852030:UPE852030 UYM852030:UZA852030 VII852030:VIW852030 VSE852030:VSS852030 WCA852030:WCO852030 WLW852030:WMK852030 WVS852030:WWG852030 I917566:Y917566 JG917566:JU917566 TC917566:TQ917566 ACY917566:ADM917566 AMU917566:ANI917566 AWQ917566:AXE917566 BGM917566:BHA917566 BQI917566:BQW917566 CAE917566:CAS917566 CKA917566:CKO917566 CTW917566:CUK917566 DDS917566:DEG917566 DNO917566:DOC917566 DXK917566:DXY917566 EHG917566:EHU917566 ERC917566:ERQ917566 FAY917566:FBM917566 FKU917566:FLI917566 FUQ917566:FVE917566 GEM917566:GFA917566 GOI917566:GOW917566 GYE917566:GYS917566 HIA917566:HIO917566 HRW917566:HSK917566 IBS917566:ICG917566 ILO917566:IMC917566 IVK917566:IVY917566 JFG917566:JFU917566 JPC917566:JPQ917566 JYY917566:JZM917566 KIU917566:KJI917566 KSQ917566:KTE917566 LCM917566:LDA917566 LMI917566:LMW917566 LWE917566:LWS917566 MGA917566:MGO917566 MPW917566:MQK917566 MZS917566:NAG917566 NJO917566:NKC917566 NTK917566:NTY917566 ODG917566:ODU917566 ONC917566:ONQ917566 OWY917566:OXM917566 PGU917566:PHI917566 PQQ917566:PRE917566 QAM917566:QBA917566 QKI917566:QKW917566 QUE917566:QUS917566 REA917566:REO917566 RNW917566:ROK917566 RXS917566:RYG917566 SHO917566:SIC917566 SRK917566:SRY917566 TBG917566:TBU917566 TLC917566:TLQ917566 TUY917566:TVM917566 UEU917566:UFI917566 UOQ917566:UPE917566 UYM917566:UZA917566 VII917566:VIW917566 VSE917566:VSS917566 WCA917566:WCO917566 WLW917566:WMK917566 WVS917566:WWG917566 I983102:Y983102 JG983102:JU983102 TC983102:TQ983102 ACY983102:ADM983102 AMU983102:ANI983102 AWQ983102:AXE983102 BGM983102:BHA983102 BQI983102:BQW983102 CAE983102:CAS983102 CKA983102:CKO983102 CTW983102:CUK983102 DDS983102:DEG983102 DNO983102:DOC983102 DXK983102:DXY983102 EHG983102:EHU983102 ERC983102:ERQ983102 FAY983102:FBM983102 FKU983102:FLI983102 FUQ983102:FVE983102 GEM983102:GFA983102 GOI983102:GOW983102 GYE983102:GYS983102 HIA983102:HIO983102 HRW983102:HSK983102 IBS983102:ICG983102 ILO983102:IMC983102 IVK983102:IVY983102 JFG983102:JFU983102 JPC983102:JPQ983102 JYY983102:JZM983102 KIU983102:KJI983102 KSQ983102:KTE983102 LCM983102:LDA983102 LMI983102:LMW983102 LWE983102:LWS983102 MGA983102:MGO983102 MPW983102:MQK983102 MZS983102:NAG983102 NJO983102:NKC983102 NTK983102:NTY983102 ODG983102:ODU983102 ONC983102:ONQ983102 OWY983102:OXM983102 PGU983102:PHI983102 PQQ983102:PRE983102 QAM983102:QBA983102 QKI983102:QKW983102 QUE983102:QUS983102 REA983102:REO983102 RNW983102:ROK983102 RXS983102:RYG983102 SHO983102:SIC983102 SRK983102:SRY983102 TBG983102:TBU983102 TLC983102:TLQ983102 TUY983102:TVM983102 UEU983102:UFI983102 UOQ983102:UPE983102 UYM983102:UZA983102 VII983102:VIW983102 VSE983102:VSS983102 WCA983102:WCO983102 WLW983102:WMK983102 WVS983102:WWG983102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96"/>
      <c r="C2" s="796"/>
      <c r="D2" s="796"/>
      <c r="E2" s="796"/>
      <c r="F2" s="796"/>
      <c r="G2" s="777" t="s">
        <v>0</v>
      </c>
      <c r="H2" s="778"/>
      <c r="I2" s="778"/>
      <c r="J2" s="778"/>
      <c r="K2" s="778"/>
      <c r="L2" s="778"/>
      <c r="M2" s="778"/>
      <c r="N2" s="778"/>
      <c r="O2" s="778"/>
      <c r="P2" s="779"/>
      <c r="Q2" s="776" t="s">
        <v>105</v>
      </c>
      <c r="R2" s="776"/>
      <c r="S2" s="776"/>
      <c r="T2" s="776"/>
      <c r="U2" s="776"/>
    </row>
    <row r="3" spans="2:21" ht="22.5" customHeight="1" x14ac:dyDescent="0.2">
      <c r="B3" s="796"/>
      <c r="C3" s="796"/>
      <c r="D3" s="796"/>
      <c r="E3" s="796"/>
      <c r="F3" s="796"/>
      <c r="G3" s="777" t="s">
        <v>1</v>
      </c>
      <c r="H3" s="778"/>
      <c r="I3" s="778"/>
      <c r="J3" s="778"/>
      <c r="K3" s="778"/>
      <c r="L3" s="778"/>
      <c r="M3" s="778"/>
      <c r="N3" s="778"/>
      <c r="O3" s="778"/>
      <c r="P3" s="779"/>
      <c r="Q3" s="783" t="s">
        <v>106</v>
      </c>
      <c r="R3" s="783"/>
      <c r="S3" s="783"/>
      <c r="T3" s="783"/>
      <c r="U3" s="783"/>
    </row>
    <row r="4" spans="2:21" ht="22.5" customHeight="1" x14ac:dyDescent="0.2">
      <c r="B4" s="796"/>
      <c r="C4" s="796"/>
      <c r="D4" s="796"/>
      <c r="E4" s="796"/>
      <c r="F4" s="796"/>
      <c r="G4" s="777" t="s">
        <v>2</v>
      </c>
      <c r="H4" s="778"/>
      <c r="I4" s="778"/>
      <c r="J4" s="778"/>
      <c r="K4" s="778"/>
      <c r="L4" s="778"/>
      <c r="M4" s="778"/>
      <c r="N4" s="778"/>
      <c r="O4" s="778"/>
      <c r="P4" s="779"/>
      <c r="Q4" s="793" t="s">
        <v>107</v>
      </c>
      <c r="R4" s="793"/>
      <c r="S4" s="793"/>
      <c r="T4" s="793"/>
      <c r="U4" s="793"/>
    </row>
    <row r="5" spans="2:21" ht="22.5" customHeight="1" x14ac:dyDescent="0.2">
      <c r="B5" s="796"/>
      <c r="C5" s="796"/>
      <c r="D5" s="796"/>
      <c r="E5" s="796"/>
      <c r="F5" s="796"/>
      <c r="G5" s="777" t="s">
        <v>108</v>
      </c>
      <c r="H5" s="778"/>
      <c r="I5" s="778"/>
      <c r="J5" s="778"/>
      <c r="K5" s="778"/>
      <c r="L5" s="778"/>
      <c r="M5" s="778"/>
      <c r="N5" s="778"/>
      <c r="O5" s="778"/>
      <c r="P5" s="779"/>
      <c r="Q5" s="794" t="s">
        <v>12</v>
      </c>
      <c r="R5" s="794"/>
      <c r="S5" s="794"/>
      <c r="T5" s="794"/>
      <c r="U5" s="794"/>
    </row>
    <row r="7" spans="2:21" ht="16.5" customHeight="1" x14ac:dyDescent="0.2">
      <c r="B7" s="39"/>
      <c r="C7" s="39"/>
      <c r="D7" s="39"/>
      <c r="E7" s="39"/>
      <c r="F7" s="40"/>
      <c r="G7" s="40"/>
      <c r="H7" s="21"/>
      <c r="I7" s="21"/>
      <c r="J7" s="21"/>
      <c r="K7" s="21"/>
      <c r="L7" s="21"/>
      <c r="M7" s="21"/>
      <c r="N7" s="21"/>
    </row>
    <row r="8" spans="2:21" ht="25.5" customHeight="1" x14ac:dyDescent="0.2">
      <c r="B8" s="86" t="s">
        <v>109</v>
      </c>
      <c r="C8" s="87"/>
      <c r="D8" s="87"/>
      <c r="E8" s="46"/>
      <c r="F8" s="46"/>
      <c r="G8" s="46"/>
      <c r="H8" s="46"/>
      <c r="I8" s="46"/>
      <c r="J8" s="46"/>
      <c r="K8" s="46"/>
      <c r="L8" s="47"/>
      <c r="M8" s="797" t="s">
        <v>87</v>
      </c>
      <c r="N8" s="798"/>
      <c r="O8" s="798"/>
      <c r="P8" s="798"/>
      <c r="Q8" s="798"/>
      <c r="R8" s="798"/>
      <c r="S8" s="798"/>
      <c r="T8" s="798"/>
    </row>
    <row r="9" spans="2:21" s="2" customFormat="1" ht="24.75" customHeight="1" x14ac:dyDescent="0.25">
      <c r="B9" s="48"/>
      <c r="C9" s="49"/>
      <c r="D9" s="49"/>
      <c r="E9" s="49"/>
      <c r="F9" s="49"/>
      <c r="G9" s="49"/>
      <c r="H9" s="49"/>
      <c r="I9" s="49"/>
      <c r="J9" s="49"/>
      <c r="K9" s="49"/>
      <c r="L9" s="50"/>
      <c r="M9" s="799" t="s">
        <v>110</v>
      </c>
      <c r="N9" s="782" t="s">
        <v>89</v>
      </c>
      <c r="O9" s="782"/>
      <c r="P9" s="782"/>
      <c r="Q9" s="782" t="s">
        <v>90</v>
      </c>
      <c r="R9" s="782"/>
      <c r="S9" s="780" t="s">
        <v>91</v>
      </c>
      <c r="T9" s="780" t="s">
        <v>111</v>
      </c>
    </row>
    <row r="10" spans="2:21" s="4" customFormat="1" ht="39.75" customHeight="1" x14ac:dyDescent="0.2">
      <c r="B10" s="3" t="s">
        <v>6</v>
      </c>
      <c r="C10" s="3" t="s">
        <v>112</v>
      </c>
      <c r="D10" s="3" t="s">
        <v>92</v>
      </c>
      <c r="E10" s="10" t="s">
        <v>7</v>
      </c>
      <c r="F10" s="7" t="s">
        <v>34</v>
      </c>
      <c r="G10" s="7" t="s">
        <v>33</v>
      </c>
      <c r="H10" s="7" t="s">
        <v>113</v>
      </c>
      <c r="I10" s="7" t="s">
        <v>114</v>
      </c>
      <c r="J10" s="7" t="s">
        <v>115</v>
      </c>
      <c r="K10" s="7" t="s">
        <v>9</v>
      </c>
      <c r="L10" s="7" t="s">
        <v>94</v>
      </c>
      <c r="M10" s="781"/>
      <c r="N10" s="83" t="s">
        <v>28</v>
      </c>
      <c r="O10" s="83" t="s">
        <v>95</v>
      </c>
      <c r="P10" s="83" t="s">
        <v>96</v>
      </c>
      <c r="Q10" s="83" t="s">
        <v>97</v>
      </c>
      <c r="R10" s="83" t="s">
        <v>98</v>
      </c>
      <c r="S10" s="781"/>
      <c r="T10" s="781"/>
    </row>
    <row r="11" spans="2:21" ht="24" customHeight="1" x14ac:dyDescent="0.2">
      <c r="B11" s="769" t="e">
        <f>#REF!</f>
        <v>#REF!</v>
      </c>
      <c r="C11" s="769"/>
      <c r="D11" s="773" t="e">
        <f>#REF!</f>
        <v>#REF!</v>
      </c>
      <c r="E11" s="764" t="e">
        <f>#REF!</f>
        <v>#REF!</v>
      </c>
      <c r="F11" s="81" t="e">
        <f>#REF!</f>
        <v>#REF!</v>
      </c>
      <c r="G11" s="81" t="e">
        <f>#REF!</f>
        <v>#REF!</v>
      </c>
      <c r="H11" s="82" t="e">
        <f>#REF!</f>
        <v>#REF!</v>
      </c>
      <c r="I11" s="88" t="e">
        <f>#REF!</f>
        <v>#REF!</v>
      </c>
      <c r="J11" s="82" t="e">
        <f>#REF!</f>
        <v>#REF!</v>
      </c>
      <c r="K11" s="772" t="e">
        <f>#REF!</f>
        <v>#REF!</v>
      </c>
      <c r="L11" s="761" t="s">
        <v>99</v>
      </c>
      <c r="M11" s="758" t="e">
        <f>#REF!</f>
        <v>#REF!</v>
      </c>
      <c r="N11" s="758" t="e">
        <f>#REF!</f>
        <v>#REF!</v>
      </c>
      <c r="O11" s="758" t="e">
        <f>#REF!</f>
        <v>#REF!</v>
      </c>
      <c r="P11" s="758" t="e">
        <f>#REF!</f>
        <v>#REF!</v>
      </c>
      <c r="Q11" s="758" t="e">
        <f>#REF!</f>
        <v>#REF!</v>
      </c>
      <c r="R11" s="758" t="e">
        <f>#REF!</f>
        <v>#REF!</v>
      </c>
      <c r="S11" s="758" t="e">
        <f>#REF!</f>
        <v>#REF!</v>
      </c>
      <c r="T11" s="758"/>
    </row>
    <row r="12" spans="2:21" ht="24" customHeight="1" x14ac:dyDescent="0.2">
      <c r="B12" s="770"/>
      <c r="C12" s="770"/>
      <c r="D12" s="774"/>
      <c r="E12" s="765"/>
      <c r="F12" s="767" t="e">
        <f>#REF!</f>
        <v>#REF!</v>
      </c>
      <c r="G12" s="767" t="e">
        <f>#REF!</f>
        <v>#REF!</v>
      </c>
      <c r="H12" s="767" t="e">
        <f>#REF!</f>
        <v>#REF!</v>
      </c>
      <c r="I12" s="89" t="e">
        <f>#REF!</f>
        <v>#REF!</v>
      </c>
      <c r="J12" s="767" t="e">
        <f>#REF!</f>
        <v>#REF!</v>
      </c>
      <c r="K12" s="767"/>
      <c r="L12" s="762"/>
      <c r="M12" s="759"/>
      <c r="N12" s="759"/>
      <c r="O12" s="759"/>
      <c r="P12" s="759"/>
      <c r="Q12" s="759"/>
      <c r="R12" s="759"/>
      <c r="S12" s="759"/>
      <c r="T12" s="759"/>
    </row>
    <row r="13" spans="2:21" ht="24" customHeight="1" x14ac:dyDescent="0.2">
      <c r="B13" s="771"/>
      <c r="C13" s="770"/>
      <c r="D13" s="774"/>
      <c r="E13" s="766"/>
      <c r="F13" s="768"/>
      <c r="G13" s="768"/>
      <c r="H13" s="768"/>
      <c r="I13" s="90" t="e">
        <f>#REF!</f>
        <v>#REF!</v>
      </c>
      <c r="J13" s="768"/>
      <c r="K13" s="768"/>
      <c r="L13" s="763"/>
      <c r="M13" s="760"/>
      <c r="N13" s="760"/>
      <c r="O13" s="760"/>
      <c r="P13" s="760"/>
      <c r="Q13" s="760"/>
      <c r="R13" s="760"/>
      <c r="S13" s="760"/>
      <c r="T13" s="760"/>
    </row>
    <row r="14" spans="2:21" ht="24" customHeight="1" x14ac:dyDescent="0.2">
      <c r="B14" s="769" t="e">
        <f>#REF!</f>
        <v>#REF!</v>
      </c>
      <c r="C14" s="770"/>
      <c r="D14" s="774"/>
      <c r="E14" s="764" t="e">
        <f>#REF!</f>
        <v>#REF!</v>
      </c>
      <c r="F14" s="81" t="e">
        <f>#REF!</f>
        <v>#REF!</v>
      </c>
      <c r="G14" s="81" t="e">
        <f>#REF!</f>
        <v>#REF!</v>
      </c>
      <c r="H14" s="82" t="e">
        <f>#REF!</f>
        <v>#REF!</v>
      </c>
      <c r="I14" s="88" t="e">
        <f>#REF!</f>
        <v>#REF!</v>
      </c>
      <c r="J14" s="82" t="e">
        <f>#REF!</f>
        <v>#REF!</v>
      </c>
      <c r="K14" s="772" t="e">
        <f>#REF!</f>
        <v>#REF!</v>
      </c>
      <c r="L14" s="761" t="s">
        <v>99</v>
      </c>
      <c r="M14" s="758" t="e">
        <f>#REF!</f>
        <v>#REF!</v>
      </c>
      <c r="N14" s="758" t="e">
        <f>#REF!</f>
        <v>#REF!</v>
      </c>
      <c r="O14" s="758" t="e">
        <f>#REF!</f>
        <v>#REF!</v>
      </c>
      <c r="P14" s="758" t="e">
        <f>#REF!</f>
        <v>#REF!</v>
      </c>
      <c r="Q14" s="758" t="e">
        <f>#REF!</f>
        <v>#REF!</v>
      </c>
      <c r="R14" s="758" t="e">
        <f>#REF!</f>
        <v>#REF!</v>
      </c>
      <c r="S14" s="758" t="e">
        <f>#REF!</f>
        <v>#REF!</v>
      </c>
      <c r="T14" s="758"/>
    </row>
    <row r="15" spans="2:21" ht="24" customHeight="1" x14ac:dyDescent="0.2">
      <c r="B15" s="770"/>
      <c r="C15" s="770"/>
      <c r="D15" s="774"/>
      <c r="E15" s="765"/>
      <c r="F15" s="767" t="e">
        <f>#REF!</f>
        <v>#REF!</v>
      </c>
      <c r="G15" s="767" t="e">
        <f>#REF!</f>
        <v>#REF!</v>
      </c>
      <c r="H15" s="767" t="e">
        <f>#REF!</f>
        <v>#REF!</v>
      </c>
      <c r="I15" s="89" t="e">
        <f>#REF!</f>
        <v>#REF!</v>
      </c>
      <c r="J15" s="767" t="e">
        <f>#REF!</f>
        <v>#REF!</v>
      </c>
      <c r="K15" s="767"/>
      <c r="L15" s="762"/>
      <c r="M15" s="759"/>
      <c r="N15" s="759"/>
      <c r="O15" s="759"/>
      <c r="P15" s="759"/>
      <c r="Q15" s="759"/>
      <c r="R15" s="759"/>
      <c r="S15" s="759"/>
      <c r="T15" s="759"/>
    </row>
    <row r="16" spans="2:21" ht="24" customHeight="1" x14ac:dyDescent="0.2">
      <c r="B16" s="771"/>
      <c r="C16" s="770"/>
      <c r="D16" s="774"/>
      <c r="E16" s="766"/>
      <c r="F16" s="768"/>
      <c r="G16" s="768"/>
      <c r="H16" s="768"/>
      <c r="I16" s="90" t="e">
        <f>#REF!</f>
        <v>#REF!</v>
      </c>
      <c r="J16" s="768"/>
      <c r="K16" s="768"/>
      <c r="L16" s="763"/>
      <c r="M16" s="760"/>
      <c r="N16" s="760"/>
      <c r="O16" s="760"/>
      <c r="P16" s="760"/>
      <c r="Q16" s="760"/>
      <c r="R16" s="760"/>
      <c r="S16" s="760"/>
      <c r="T16" s="760"/>
    </row>
    <row r="17" spans="2:21" ht="24" customHeight="1" x14ac:dyDescent="0.2">
      <c r="B17" s="769" t="e">
        <f>#REF!</f>
        <v>#REF!</v>
      </c>
      <c r="C17" s="770"/>
      <c r="D17" s="774"/>
      <c r="E17" s="764" t="e">
        <f>#REF!</f>
        <v>#REF!</v>
      </c>
      <c r="F17" s="81" t="e">
        <f>#REF!</f>
        <v>#REF!</v>
      </c>
      <c r="G17" s="81" t="e">
        <f>#REF!</f>
        <v>#REF!</v>
      </c>
      <c r="H17" s="82" t="e">
        <f>#REF!</f>
        <v>#REF!</v>
      </c>
      <c r="I17" s="88" t="e">
        <f>#REF!</f>
        <v>#REF!</v>
      </c>
      <c r="J17" s="82" t="e">
        <f>#REF!</f>
        <v>#REF!</v>
      </c>
      <c r="K17" s="772" t="e">
        <f>#REF!</f>
        <v>#REF!</v>
      </c>
      <c r="L17" s="761" t="s">
        <v>116</v>
      </c>
      <c r="M17" s="758" t="e">
        <f>#REF!</f>
        <v>#REF!</v>
      </c>
      <c r="N17" s="758" t="e">
        <f>#REF!</f>
        <v>#REF!</v>
      </c>
      <c r="O17" s="758" t="e">
        <f>#REF!</f>
        <v>#REF!</v>
      </c>
      <c r="P17" s="758" t="e">
        <f>#REF!</f>
        <v>#REF!</v>
      </c>
      <c r="Q17" s="758" t="e">
        <f>#REF!</f>
        <v>#REF!</v>
      </c>
      <c r="R17" s="758" t="e">
        <f>#REF!</f>
        <v>#REF!</v>
      </c>
      <c r="S17" s="758" t="e">
        <f>#REF!</f>
        <v>#REF!</v>
      </c>
      <c r="T17" s="758"/>
    </row>
    <row r="18" spans="2:21" ht="24" customHeight="1" x14ac:dyDescent="0.2">
      <c r="B18" s="770"/>
      <c r="C18" s="770"/>
      <c r="D18" s="774"/>
      <c r="E18" s="765"/>
      <c r="F18" s="767" t="e">
        <f>#REF!</f>
        <v>#REF!</v>
      </c>
      <c r="G18" s="767" t="e">
        <f>#REF!</f>
        <v>#REF!</v>
      </c>
      <c r="H18" s="767" t="e">
        <f>#REF!</f>
        <v>#REF!</v>
      </c>
      <c r="I18" s="89" t="e">
        <f>#REF!</f>
        <v>#REF!</v>
      </c>
      <c r="J18" s="795" t="e">
        <f>#REF!</f>
        <v>#REF!</v>
      </c>
      <c r="K18" s="767"/>
      <c r="L18" s="762"/>
      <c r="M18" s="759"/>
      <c r="N18" s="759"/>
      <c r="O18" s="759"/>
      <c r="P18" s="759"/>
      <c r="Q18" s="759"/>
      <c r="R18" s="759"/>
      <c r="S18" s="759"/>
      <c r="T18" s="759"/>
    </row>
    <row r="19" spans="2:21" ht="24" customHeight="1" x14ac:dyDescent="0.2">
      <c r="B19" s="771"/>
      <c r="C19" s="770"/>
      <c r="D19" s="774"/>
      <c r="E19" s="766"/>
      <c r="F19" s="768"/>
      <c r="G19" s="768"/>
      <c r="H19" s="768"/>
      <c r="I19" s="90" t="e">
        <f>#REF!</f>
        <v>#REF!</v>
      </c>
      <c r="J19" s="795"/>
      <c r="K19" s="768"/>
      <c r="L19" s="763"/>
      <c r="M19" s="760"/>
      <c r="N19" s="760"/>
      <c r="O19" s="760"/>
      <c r="P19" s="760"/>
      <c r="Q19" s="760"/>
      <c r="R19" s="760"/>
      <c r="S19" s="760"/>
      <c r="T19" s="760"/>
    </row>
    <row r="20" spans="2:21" ht="24" customHeight="1" x14ac:dyDescent="0.2">
      <c r="B20" s="769" t="e">
        <f>#REF!</f>
        <v>#REF!</v>
      </c>
      <c r="C20" s="770"/>
      <c r="D20" s="774"/>
      <c r="E20" s="764" t="e">
        <f>#REF!</f>
        <v>#REF!</v>
      </c>
      <c r="F20" s="81" t="e">
        <f>#REF!</f>
        <v>#REF!</v>
      </c>
      <c r="G20" s="81" t="e">
        <f>#REF!</f>
        <v>#REF!</v>
      </c>
      <c r="H20" s="82" t="e">
        <f>#REF!</f>
        <v>#REF!</v>
      </c>
      <c r="I20" s="88" t="e">
        <f>#REF!</f>
        <v>#REF!</v>
      </c>
      <c r="J20" s="82" t="e">
        <f>#REF!</f>
        <v>#REF!</v>
      </c>
      <c r="K20" s="772" t="e">
        <f>#REF!</f>
        <v>#REF!</v>
      </c>
      <c r="L20" s="761" t="s">
        <v>117</v>
      </c>
      <c r="M20" s="758" t="e">
        <f>#REF!</f>
        <v>#REF!</v>
      </c>
      <c r="N20" s="758" t="e">
        <f>#REF!</f>
        <v>#REF!</v>
      </c>
      <c r="O20" s="758" t="e">
        <f>#REF!</f>
        <v>#REF!</v>
      </c>
      <c r="P20" s="758" t="e">
        <f>#REF!</f>
        <v>#REF!</v>
      </c>
      <c r="Q20" s="758" t="e">
        <f>#REF!</f>
        <v>#REF!</v>
      </c>
      <c r="R20" s="758" t="e">
        <f>#REF!</f>
        <v>#REF!</v>
      </c>
      <c r="S20" s="758" t="e">
        <f>#REF!</f>
        <v>#REF!</v>
      </c>
      <c r="T20" s="758"/>
    </row>
    <row r="21" spans="2:21" ht="24" customHeight="1" x14ac:dyDescent="0.2">
      <c r="B21" s="770"/>
      <c r="C21" s="770"/>
      <c r="D21" s="774"/>
      <c r="E21" s="765"/>
      <c r="F21" s="767" t="e">
        <f>#REF!</f>
        <v>#REF!</v>
      </c>
      <c r="G21" s="767" t="e">
        <f>#REF!</f>
        <v>#REF!</v>
      </c>
      <c r="H21" s="767" t="e">
        <f>#REF!</f>
        <v>#REF!</v>
      </c>
      <c r="I21" s="89" t="e">
        <f>#REF!</f>
        <v>#REF!</v>
      </c>
      <c r="J21" s="767" t="e">
        <f>#REF!</f>
        <v>#REF!</v>
      </c>
      <c r="K21" s="767"/>
      <c r="L21" s="762"/>
      <c r="M21" s="759"/>
      <c r="N21" s="759"/>
      <c r="O21" s="759"/>
      <c r="P21" s="759"/>
      <c r="Q21" s="759"/>
      <c r="R21" s="759"/>
      <c r="S21" s="759"/>
      <c r="T21" s="759"/>
    </row>
    <row r="22" spans="2:21" ht="24" customHeight="1" x14ac:dyDescent="0.2">
      <c r="B22" s="771"/>
      <c r="C22" s="770"/>
      <c r="D22" s="774"/>
      <c r="E22" s="766"/>
      <c r="F22" s="768"/>
      <c r="G22" s="768"/>
      <c r="H22" s="768"/>
      <c r="I22" s="90" t="e">
        <f>#REF!</f>
        <v>#REF!</v>
      </c>
      <c r="J22" s="768"/>
      <c r="K22" s="768"/>
      <c r="L22" s="763"/>
      <c r="M22" s="760"/>
      <c r="N22" s="760"/>
      <c r="O22" s="760"/>
      <c r="P22" s="760"/>
      <c r="Q22" s="760"/>
      <c r="R22" s="760"/>
      <c r="S22" s="760"/>
      <c r="T22" s="760"/>
    </row>
    <row r="23" spans="2:21" ht="24" customHeight="1" x14ac:dyDescent="0.2">
      <c r="B23" s="769" t="e">
        <f>#REF!</f>
        <v>#REF!</v>
      </c>
      <c r="C23" s="770"/>
      <c r="D23" s="774"/>
      <c r="E23" s="764" t="e">
        <f>#REF!</f>
        <v>#REF!</v>
      </c>
      <c r="F23" s="81" t="e">
        <f>#REF!</f>
        <v>#REF!</v>
      </c>
      <c r="G23" s="81" t="e">
        <f>#REF!</f>
        <v>#REF!</v>
      </c>
      <c r="H23" s="82" t="e">
        <f>#REF!</f>
        <v>#REF!</v>
      </c>
      <c r="I23" s="88" t="e">
        <f>#REF!</f>
        <v>#REF!</v>
      </c>
      <c r="J23" s="82" t="e">
        <f>#REF!</f>
        <v>#REF!</v>
      </c>
      <c r="K23" s="772" t="e">
        <f>#REF!</f>
        <v>#REF!</v>
      </c>
      <c r="L23" s="761" t="s">
        <v>100</v>
      </c>
      <c r="M23" s="758" t="e">
        <f>#REF!</f>
        <v>#REF!</v>
      </c>
      <c r="N23" s="758" t="e">
        <f>#REF!</f>
        <v>#REF!</v>
      </c>
      <c r="O23" s="758" t="e">
        <f>#REF!</f>
        <v>#REF!</v>
      </c>
      <c r="P23" s="758" t="e">
        <f>#REF!</f>
        <v>#REF!</v>
      </c>
      <c r="Q23" s="758" t="e">
        <f>#REF!</f>
        <v>#REF!</v>
      </c>
      <c r="R23" s="758" t="e">
        <f>#REF!</f>
        <v>#REF!</v>
      </c>
      <c r="S23" s="758" t="e">
        <f>#REF!</f>
        <v>#REF!</v>
      </c>
      <c r="T23" s="758"/>
    </row>
    <row r="24" spans="2:21" ht="24" customHeight="1" x14ac:dyDescent="0.2">
      <c r="B24" s="770"/>
      <c r="C24" s="770"/>
      <c r="D24" s="774"/>
      <c r="E24" s="765"/>
      <c r="F24" s="767" t="e">
        <f>#REF!</f>
        <v>#REF!</v>
      </c>
      <c r="G24" s="767" t="e">
        <f>#REF!</f>
        <v>#REF!</v>
      </c>
      <c r="H24" s="767" t="e">
        <f>#REF!</f>
        <v>#REF!</v>
      </c>
      <c r="I24" s="89" t="e">
        <f>#REF!</f>
        <v>#REF!</v>
      </c>
      <c r="J24" s="767" t="e">
        <f>#REF!</f>
        <v>#REF!</v>
      </c>
      <c r="K24" s="767"/>
      <c r="L24" s="762"/>
      <c r="M24" s="759"/>
      <c r="N24" s="759"/>
      <c r="O24" s="759"/>
      <c r="P24" s="759"/>
      <c r="Q24" s="759"/>
      <c r="R24" s="759"/>
      <c r="S24" s="759"/>
      <c r="T24" s="759"/>
    </row>
    <row r="25" spans="2:21" ht="24" customHeight="1" x14ac:dyDescent="0.2">
      <c r="B25" s="771"/>
      <c r="C25" s="771"/>
      <c r="D25" s="775"/>
      <c r="E25" s="766"/>
      <c r="F25" s="768"/>
      <c r="G25" s="768"/>
      <c r="H25" s="768"/>
      <c r="I25" s="90" t="e">
        <f>#REF!</f>
        <v>#REF!</v>
      </c>
      <c r="J25" s="768"/>
      <c r="K25" s="768"/>
      <c r="L25" s="763"/>
      <c r="M25" s="760"/>
      <c r="N25" s="760"/>
      <c r="O25" s="760"/>
      <c r="P25" s="760"/>
      <c r="Q25" s="760"/>
      <c r="R25" s="760"/>
      <c r="S25" s="760"/>
      <c r="T25" s="760"/>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90" t="s">
        <v>118</v>
      </c>
      <c r="C27" s="791"/>
      <c r="D27" s="791"/>
      <c r="E27" s="791"/>
      <c r="F27" s="791"/>
      <c r="G27" s="791"/>
      <c r="H27" s="791"/>
      <c r="I27" s="792"/>
      <c r="J27" s="790" t="s">
        <v>4</v>
      </c>
      <c r="K27" s="791"/>
      <c r="L27" s="791"/>
      <c r="M27" s="791"/>
      <c r="N27" s="792"/>
      <c r="O27" s="784" t="s">
        <v>119</v>
      </c>
      <c r="P27" s="785"/>
      <c r="Q27" s="785"/>
      <c r="R27" s="785"/>
      <c r="S27" s="785"/>
      <c r="T27" s="785"/>
      <c r="U27" s="786"/>
    </row>
    <row r="28" spans="2:21" ht="52.5" customHeight="1" thickBot="1" x14ac:dyDescent="0.25">
      <c r="B28" s="787" t="s">
        <v>120</v>
      </c>
      <c r="C28" s="788"/>
      <c r="D28" s="788"/>
      <c r="E28" s="788"/>
      <c r="F28" s="788"/>
      <c r="G28" s="788"/>
      <c r="H28" s="788"/>
      <c r="I28" s="789"/>
      <c r="J28" s="787" t="s">
        <v>120</v>
      </c>
      <c r="K28" s="788"/>
      <c r="L28" s="788"/>
      <c r="M28" s="788"/>
      <c r="N28" s="789"/>
      <c r="O28" s="787" t="s">
        <v>121</v>
      </c>
      <c r="P28" s="788"/>
      <c r="Q28" s="788"/>
      <c r="R28" s="788"/>
      <c r="S28" s="788"/>
      <c r="T28" s="788"/>
      <c r="U28" s="789"/>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158" priority="5" stopIfTrue="1" operator="containsText" text="riesgo Extrema">
      <formula>NOT(ISERROR(SEARCH("riesgo Extrema",H12)))</formula>
    </cfRule>
    <cfRule type="containsText" dxfId="157" priority="6" stopIfTrue="1" operator="containsText" text="riesgo Alta">
      <formula>NOT(ISERROR(SEARCH("riesgo Alta",H12)))</formula>
    </cfRule>
    <cfRule type="containsText" dxfId="156" priority="7" stopIfTrue="1" operator="containsText" text="riesgo Moderada">
      <formula>NOT(ISERROR(SEARCH("riesgo Moderada",H12)))</formula>
    </cfRule>
    <cfRule type="containsText" dxfId="155" priority="8" stopIfTrue="1" operator="containsText" text="riesgo Baja">
      <formula>NOT(ISERROR(SEARCH("riesgo Baja",H12)))</formula>
    </cfRule>
    <cfRule type="containsText" dxfId="154" priority="9" stopIfTrue="1" operator="containsText" text=" riesgo Baja">
      <formula>NOT(ISERROR(SEARCH(" riesgo Baja",H12)))</formula>
    </cfRule>
  </conditionalFormatting>
  <conditionalFormatting sqref="J15:J16 H15:H16 J18:J19 H18:H19 J21:J22 H21:H22 J12:J13 H24:H25 J24:J25">
    <cfRule type="containsText" dxfId="153" priority="1" stopIfTrue="1" operator="containsText" text="riesgo Extrema">
      <formula>NOT(ISERROR(SEARCH("riesgo Extrema",H12)))</formula>
    </cfRule>
    <cfRule type="containsText" dxfId="152" priority="2" stopIfTrue="1" operator="containsText" text="riesgo Alta">
      <formula>NOT(ISERROR(SEARCH("riesgo Alta",H12)))</formula>
    </cfRule>
    <cfRule type="containsText" dxfId="151" priority="3" stopIfTrue="1" operator="containsText" text="riesgo Moderada">
      <formula>NOT(ISERROR(SEARCH("riesgo Moderada",H12)))</formula>
    </cfRule>
    <cfRule type="containsText" dxfId="150"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122</v>
      </c>
      <c r="K3" t="s">
        <v>123</v>
      </c>
      <c r="L3" t="s">
        <v>124</v>
      </c>
      <c r="N3" s="5"/>
    </row>
    <row r="4" spans="2:14" ht="107.25" customHeight="1" x14ac:dyDescent="0.2">
      <c r="B4" t="s">
        <v>9</v>
      </c>
      <c r="D4" t="s">
        <v>125</v>
      </c>
      <c r="G4" t="s">
        <v>33</v>
      </c>
      <c r="H4" t="s">
        <v>34</v>
      </c>
      <c r="J4" s="8" t="s">
        <v>126</v>
      </c>
      <c r="K4" s="8" t="s">
        <v>127</v>
      </c>
      <c r="L4" s="8" t="s">
        <v>128</v>
      </c>
      <c r="N4" s="19" t="s">
        <v>94</v>
      </c>
    </row>
    <row r="5" spans="2:14" x14ac:dyDescent="0.2">
      <c r="B5" t="s">
        <v>129</v>
      </c>
      <c r="D5">
        <v>1</v>
      </c>
      <c r="G5" t="s">
        <v>130</v>
      </c>
      <c r="H5" t="s">
        <v>130</v>
      </c>
      <c r="J5">
        <v>0</v>
      </c>
      <c r="K5">
        <v>0</v>
      </c>
      <c r="L5">
        <v>0</v>
      </c>
      <c r="N5" s="5" t="s">
        <v>116</v>
      </c>
    </row>
    <row r="6" spans="2:14" x14ac:dyDescent="0.2">
      <c r="B6" t="s">
        <v>11</v>
      </c>
      <c r="D6">
        <v>0</v>
      </c>
      <c r="J6">
        <v>1</v>
      </c>
      <c r="K6">
        <v>1</v>
      </c>
      <c r="L6">
        <v>1</v>
      </c>
      <c r="N6" s="5" t="s">
        <v>100</v>
      </c>
    </row>
    <row r="7" spans="2:14" ht="38.25" x14ac:dyDescent="0.2">
      <c r="B7" t="s">
        <v>131</v>
      </c>
      <c r="N7" s="20" t="s">
        <v>117</v>
      </c>
    </row>
    <row r="8" spans="2:14" ht="76.5" x14ac:dyDescent="0.2">
      <c r="B8" t="s">
        <v>132</v>
      </c>
      <c r="D8" s="20" t="s">
        <v>84</v>
      </c>
      <c r="E8" s="20" t="s">
        <v>133</v>
      </c>
      <c r="F8" s="20" t="s">
        <v>85</v>
      </c>
      <c r="G8" s="20" t="s">
        <v>134</v>
      </c>
      <c r="H8" s="20" t="s">
        <v>86</v>
      </c>
      <c r="N8" s="5" t="s">
        <v>99</v>
      </c>
    </row>
    <row r="9" spans="2:14" x14ac:dyDescent="0.2">
      <c r="B9" t="s">
        <v>135</v>
      </c>
      <c r="D9" s="42">
        <v>0</v>
      </c>
      <c r="E9" s="42">
        <v>0</v>
      </c>
      <c r="F9" s="42">
        <v>0</v>
      </c>
      <c r="G9" s="42">
        <v>0</v>
      </c>
      <c r="H9" s="42">
        <v>0</v>
      </c>
      <c r="N9" s="5"/>
    </row>
    <row r="10" spans="2:14" x14ac:dyDescent="0.2">
      <c r="B10" t="s">
        <v>10</v>
      </c>
      <c r="D10" s="42">
        <v>15</v>
      </c>
      <c r="E10" s="42">
        <v>15</v>
      </c>
      <c r="F10" s="42">
        <v>30</v>
      </c>
      <c r="G10" s="42">
        <v>15</v>
      </c>
      <c r="H10" s="42">
        <v>25</v>
      </c>
    </row>
    <row r="11" spans="2:14" ht="114.75" x14ac:dyDescent="0.2">
      <c r="B11" s="5" t="s">
        <v>136</v>
      </c>
      <c r="D11" s="20" t="s">
        <v>194</v>
      </c>
      <c r="E11" s="20" t="s">
        <v>195</v>
      </c>
      <c r="F11" s="20" t="s">
        <v>196</v>
      </c>
      <c r="G11" s="20" t="s">
        <v>197</v>
      </c>
      <c r="H11" s="20" t="s">
        <v>198</v>
      </c>
      <c r="I11" s="20" t="s">
        <v>199</v>
      </c>
      <c r="J11" s="20" t="s">
        <v>200</v>
      </c>
    </row>
    <row r="12" spans="2:14" x14ac:dyDescent="0.2">
      <c r="D12">
        <v>0</v>
      </c>
      <c r="E12">
        <v>0</v>
      </c>
      <c r="F12">
        <v>0</v>
      </c>
      <c r="G12">
        <v>0</v>
      </c>
      <c r="H12">
        <v>0</v>
      </c>
      <c r="I12">
        <v>0</v>
      </c>
      <c r="J12">
        <v>0</v>
      </c>
      <c r="L12" t="s">
        <v>204</v>
      </c>
      <c r="N12" t="s">
        <v>215</v>
      </c>
    </row>
    <row r="13" spans="2:14" x14ac:dyDescent="0.2">
      <c r="D13">
        <v>15</v>
      </c>
      <c r="E13">
        <v>15</v>
      </c>
      <c r="F13">
        <v>15</v>
      </c>
      <c r="G13">
        <v>10</v>
      </c>
      <c r="H13">
        <v>15</v>
      </c>
      <c r="I13">
        <v>15</v>
      </c>
      <c r="J13">
        <v>5</v>
      </c>
      <c r="L13" t="s">
        <v>207</v>
      </c>
      <c r="N13" t="s">
        <v>216</v>
      </c>
    </row>
    <row r="14" spans="2:14" x14ac:dyDescent="0.2">
      <c r="G14">
        <v>15</v>
      </c>
      <c r="J14">
        <v>10</v>
      </c>
      <c r="L14" t="s">
        <v>205</v>
      </c>
      <c r="N14" t="s">
        <v>217</v>
      </c>
    </row>
    <row r="16" spans="2:14" ht="15.75" x14ac:dyDescent="0.2">
      <c r="B16" s="13">
        <v>1</v>
      </c>
      <c r="C16" s="16" t="s">
        <v>137</v>
      </c>
      <c r="D16" s="14"/>
      <c r="E16" s="38" t="s">
        <v>130</v>
      </c>
      <c r="I16" s="802"/>
      <c r="J16" s="803"/>
      <c r="K16" s="803"/>
      <c r="L16" s="803"/>
    </row>
    <row r="17" spans="2:12" ht="15.75" x14ac:dyDescent="0.2">
      <c r="B17" s="13">
        <v>2</v>
      </c>
      <c r="C17" s="16" t="s">
        <v>138</v>
      </c>
      <c r="D17" s="14"/>
      <c r="E17" s="14"/>
      <c r="I17" s="84"/>
      <c r="J17" s="85"/>
      <c r="K17" s="85"/>
      <c r="L17" s="85"/>
    </row>
    <row r="18" spans="2:12" ht="15.75" x14ac:dyDescent="0.2">
      <c r="B18" s="13">
        <v>3</v>
      </c>
      <c r="C18" s="16" t="s">
        <v>139</v>
      </c>
      <c r="D18" s="14"/>
      <c r="E18" s="14"/>
      <c r="I18" s="84"/>
      <c r="J18" s="85"/>
      <c r="K18" s="85"/>
      <c r="L18" s="85"/>
    </row>
    <row r="19" spans="2:12" ht="15.75" x14ac:dyDescent="0.2">
      <c r="B19" s="13">
        <v>4</v>
      </c>
      <c r="C19" s="16" t="s">
        <v>140</v>
      </c>
      <c r="D19" s="15"/>
      <c r="E19" s="15"/>
      <c r="I19" s="802"/>
      <c r="J19" s="803"/>
      <c r="K19" s="803"/>
      <c r="L19" s="803"/>
    </row>
    <row r="20" spans="2:12" ht="15.75" x14ac:dyDescent="0.2">
      <c r="B20" s="13">
        <v>5</v>
      </c>
      <c r="C20" s="16" t="s">
        <v>141</v>
      </c>
      <c r="D20" s="15"/>
      <c r="E20" s="15"/>
      <c r="I20" s="802"/>
      <c r="J20" s="803"/>
      <c r="K20" s="803"/>
      <c r="L20" s="803"/>
    </row>
    <row r="21" spans="2:12" ht="15.75" x14ac:dyDescent="0.2">
      <c r="B21" s="1"/>
      <c r="C21" s="27"/>
      <c r="D21" s="15"/>
      <c r="E21" s="15"/>
      <c r="I21" s="84"/>
      <c r="J21" s="85"/>
      <c r="K21" s="85"/>
      <c r="L21" s="85"/>
    </row>
    <row r="24" spans="2:12" x14ac:dyDescent="0.2">
      <c r="B24" s="17">
        <v>13</v>
      </c>
      <c r="C24" s="16" t="s">
        <v>24</v>
      </c>
      <c r="D24" s="17"/>
    </row>
    <row r="25" spans="2:12" x14ac:dyDescent="0.2">
      <c r="B25" s="17">
        <v>11</v>
      </c>
      <c r="C25" s="16" t="s">
        <v>23</v>
      </c>
      <c r="D25" s="17"/>
    </row>
    <row r="26" spans="2:12" x14ac:dyDescent="0.2">
      <c r="B26" s="17">
        <v>7</v>
      </c>
      <c r="C26" s="16" t="s">
        <v>22</v>
      </c>
      <c r="D26" s="17"/>
    </row>
    <row r="27" spans="2:12" x14ac:dyDescent="0.2">
      <c r="B27" s="12">
        <v>6</v>
      </c>
      <c r="C27" s="16" t="s">
        <v>21</v>
      </c>
      <c r="D27" s="12"/>
    </row>
    <row r="28" spans="2:12" x14ac:dyDescent="0.2">
      <c r="B28" s="12">
        <v>1</v>
      </c>
      <c r="C28" s="16" t="s">
        <v>20</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142</v>
      </c>
      <c r="C36" s="13"/>
      <c r="D36" s="13" t="s">
        <v>93</v>
      </c>
      <c r="I36" s="62" t="s">
        <v>38</v>
      </c>
      <c r="J36" s="63" t="s">
        <v>39</v>
      </c>
      <c r="K36" s="1"/>
      <c r="L36" s="1"/>
      <c r="M36" s="1"/>
      <c r="N36" s="1"/>
    </row>
    <row r="37" spans="2:14" x14ac:dyDescent="0.2">
      <c r="B37" s="13">
        <v>1</v>
      </c>
      <c r="C37" s="52" t="s">
        <v>102</v>
      </c>
      <c r="D37" s="18" t="s">
        <v>143</v>
      </c>
      <c r="E37" s="37"/>
      <c r="F37" s="13"/>
      <c r="G37" s="13"/>
      <c r="I37" s="804" t="s">
        <v>40</v>
      </c>
      <c r="J37" s="60" t="s">
        <v>41</v>
      </c>
      <c r="K37" s="43"/>
      <c r="L37" s="43"/>
      <c r="M37" s="43"/>
      <c r="N37" s="43"/>
    </row>
    <row r="38" spans="2:14" x14ac:dyDescent="0.2">
      <c r="B38" s="13">
        <v>2</v>
      </c>
      <c r="C38" s="52" t="s">
        <v>102</v>
      </c>
      <c r="D38" s="18" t="s">
        <v>145</v>
      </c>
      <c r="E38" s="13"/>
      <c r="F38" s="13"/>
      <c r="G38" s="13"/>
      <c r="I38" s="805"/>
      <c r="J38" s="54" t="s">
        <v>42</v>
      </c>
      <c r="K38" s="44"/>
      <c r="L38" s="44"/>
      <c r="M38" s="44"/>
      <c r="N38" s="44"/>
    </row>
    <row r="39" spans="2:14" x14ac:dyDescent="0.2">
      <c r="B39" s="13">
        <v>3</v>
      </c>
      <c r="C39" s="52" t="s">
        <v>102</v>
      </c>
      <c r="D39" s="18" t="s">
        <v>146</v>
      </c>
      <c r="E39" s="13"/>
      <c r="F39" s="13"/>
      <c r="G39" s="13"/>
      <c r="I39" s="805"/>
      <c r="J39" s="54" t="s">
        <v>45</v>
      </c>
      <c r="K39" s="44"/>
      <c r="L39" s="44"/>
      <c r="M39" s="44"/>
      <c r="N39" s="44"/>
    </row>
    <row r="40" spans="2:14" x14ac:dyDescent="0.2">
      <c r="B40" s="13">
        <v>4</v>
      </c>
      <c r="C40" s="52" t="s">
        <v>102</v>
      </c>
      <c r="D40" s="18" t="s">
        <v>148</v>
      </c>
      <c r="E40" s="13"/>
      <c r="F40" s="13"/>
      <c r="G40" s="13"/>
      <c r="I40" s="805"/>
      <c r="J40" s="54" t="s">
        <v>47</v>
      </c>
      <c r="K40" s="44"/>
      <c r="L40" s="44"/>
      <c r="M40" s="44"/>
      <c r="N40" s="44"/>
    </row>
    <row r="41" spans="2:14" x14ac:dyDescent="0.2">
      <c r="B41" s="13">
        <v>5</v>
      </c>
      <c r="C41" s="52" t="s">
        <v>102</v>
      </c>
      <c r="D41" s="13"/>
      <c r="E41" s="13"/>
      <c r="F41" s="13"/>
      <c r="G41" s="13"/>
      <c r="I41" s="805"/>
      <c r="J41" s="54" t="s">
        <v>49</v>
      </c>
      <c r="K41" s="44"/>
      <c r="L41" s="44"/>
      <c r="M41" s="44"/>
      <c r="N41" s="44"/>
    </row>
    <row r="42" spans="2:14" ht="12.75" customHeight="1" x14ac:dyDescent="0.2">
      <c r="B42" s="13">
        <v>6</v>
      </c>
      <c r="C42" s="52" t="s">
        <v>102</v>
      </c>
      <c r="D42" s="13"/>
      <c r="E42" s="13"/>
      <c r="F42" s="13"/>
      <c r="G42" s="13"/>
      <c r="I42" s="806" t="s">
        <v>50</v>
      </c>
      <c r="J42" s="55" t="s">
        <v>51</v>
      </c>
      <c r="K42" s="44"/>
      <c r="L42" s="44"/>
      <c r="M42" s="44"/>
      <c r="N42" s="44"/>
    </row>
    <row r="43" spans="2:14" x14ac:dyDescent="0.2">
      <c r="B43" s="13">
        <v>7</v>
      </c>
      <c r="C43" s="53" t="s">
        <v>103</v>
      </c>
      <c r="D43" s="13"/>
      <c r="E43" s="13"/>
      <c r="F43" s="13"/>
      <c r="G43" s="13"/>
      <c r="I43" s="807"/>
      <c r="J43" s="55" t="s">
        <v>52</v>
      </c>
      <c r="K43" s="44"/>
      <c r="L43" s="44"/>
      <c r="M43" s="44"/>
      <c r="N43" s="44"/>
    </row>
    <row r="44" spans="2:14" x14ac:dyDescent="0.2">
      <c r="B44" s="13">
        <v>11</v>
      </c>
      <c r="C44" s="53" t="s">
        <v>103</v>
      </c>
      <c r="D44" s="13"/>
      <c r="E44" s="13"/>
      <c r="F44" s="13"/>
      <c r="G44" s="13"/>
      <c r="I44" s="807"/>
      <c r="J44" s="55" t="s">
        <v>53</v>
      </c>
      <c r="K44" s="44"/>
      <c r="L44" s="44"/>
      <c r="M44" s="44"/>
      <c r="N44" s="44"/>
    </row>
    <row r="45" spans="2:14" x14ac:dyDescent="0.2">
      <c r="B45" s="13">
        <v>12</v>
      </c>
      <c r="C45" s="53" t="s">
        <v>144</v>
      </c>
      <c r="D45" s="13"/>
      <c r="E45" s="13"/>
      <c r="F45" s="13"/>
      <c r="G45" s="13"/>
      <c r="I45" s="807"/>
      <c r="J45" s="55" t="s">
        <v>54</v>
      </c>
      <c r="K45" s="44"/>
      <c r="L45" s="44"/>
      <c r="M45" s="44"/>
      <c r="N45" s="44"/>
    </row>
    <row r="46" spans="2:14" x14ac:dyDescent="0.2">
      <c r="B46" s="13">
        <v>13</v>
      </c>
      <c r="C46" s="51" t="s">
        <v>101</v>
      </c>
      <c r="D46" s="13"/>
      <c r="E46" s="13"/>
      <c r="F46" s="13"/>
      <c r="G46" s="13"/>
      <c r="I46" s="800" t="s">
        <v>150</v>
      </c>
      <c r="J46" s="57" t="s">
        <v>56</v>
      </c>
      <c r="K46" s="44"/>
      <c r="L46" s="44"/>
      <c r="M46" s="44"/>
      <c r="N46" s="44"/>
    </row>
    <row r="47" spans="2:14" x14ac:dyDescent="0.2">
      <c r="B47" s="13">
        <v>14</v>
      </c>
      <c r="C47" s="53" t="s">
        <v>144</v>
      </c>
      <c r="D47" s="13"/>
      <c r="E47" s="13"/>
      <c r="F47" s="13"/>
      <c r="G47" s="13"/>
      <c r="I47" s="800"/>
      <c r="J47" s="57" t="s">
        <v>57</v>
      </c>
      <c r="K47" s="44"/>
      <c r="L47" s="44"/>
      <c r="M47" s="44"/>
      <c r="N47" s="44"/>
    </row>
    <row r="48" spans="2:14" x14ac:dyDescent="0.2">
      <c r="B48" s="13">
        <v>18</v>
      </c>
      <c r="C48" s="51" t="s">
        <v>257</v>
      </c>
      <c r="D48" s="13"/>
      <c r="E48" s="13"/>
      <c r="F48" s="13"/>
      <c r="G48" s="13"/>
      <c r="I48" s="800"/>
      <c r="J48" s="57" t="s">
        <v>58</v>
      </c>
      <c r="K48" s="44"/>
      <c r="L48" s="44"/>
      <c r="M48" s="44"/>
      <c r="N48" s="44"/>
    </row>
    <row r="49" spans="2:14" x14ac:dyDescent="0.2">
      <c r="B49" s="13">
        <v>21</v>
      </c>
      <c r="C49" s="51" t="s">
        <v>257</v>
      </c>
      <c r="D49" s="13"/>
      <c r="E49" s="13"/>
      <c r="F49" s="13"/>
      <c r="G49" s="13"/>
      <c r="I49" s="800"/>
      <c r="J49" s="57" t="s">
        <v>59</v>
      </c>
      <c r="K49" s="44"/>
      <c r="L49" s="44"/>
      <c r="M49" s="44"/>
      <c r="N49" s="44"/>
    </row>
    <row r="50" spans="2:14" x14ac:dyDescent="0.2">
      <c r="B50" s="13">
        <v>22</v>
      </c>
      <c r="C50" s="51" t="s">
        <v>104</v>
      </c>
      <c r="D50" s="13"/>
      <c r="E50" s="13"/>
      <c r="F50" s="13"/>
      <c r="G50" s="13"/>
      <c r="I50" s="800"/>
      <c r="J50" s="57" t="s">
        <v>60</v>
      </c>
      <c r="K50" s="44"/>
      <c r="L50" s="44"/>
      <c r="M50" s="44"/>
      <c r="N50" s="44"/>
    </row>
    <row r="51" spans="2:14" x14ac:dyDescent="0.2">
      <c r="B51" s="13">
        <v>24</v>
      </c>
      <c r="C51" s="51" t="s">
        <v>258</v>
      </c>
      <c r="D51" s="13"/>
      <c r="E51" s="13"/>
      <c r="F51" s="13"/>
      <c r="G51" s="13"/>
      <c r="I51" s="800"/>
      <c r="J51" s="57" t="s">
        <v>61</v>
      </c>
      <c r="K51" s="44"/>
      <c r="L51" s="44"/>
      <c r="M51" s="44"/>
      <c r="N51" s="44"/>
    </row>
    <row r="52" spans="2:14" x14ac:dyDescent="0.2">
      <c r="B52" s="13">
        <v>26</v>
      </c>
      <c r="C52" s="56" t="s">
        <v>152</v>
      </c>
      <c r="D52" s="13"/>
      <c r="E52" s="13"/>
      <c r="F52" s="13"/>
      <c r="G52" s="13"/>
      <c r="I52" s="800"/>
      <c r="J52" s="57" t="s">
        <v>62</v>
      </c>
      <c r="K52" s="44"/>
      <c r="L52" s="44"/>
      <c r="M52" s="44"/>
      <c r="N52" s="44"/>
    </row>
    <row r="53" spans="2:14" x14ac:dyDescent="0.2">
      <c r="B53" s="13">
        <v>28</v>
      </c>
      <c r="C53" s="51" t="s">
        <v>258</v>
      </c>
      <c r="D53" s="13"/>
      <c r="E53" s="13"/>
      <c r="F53" s="13"/>
      <c r="G53" s="13"/>
      <c r="I53" s="800"/>
      <c r="J53" s="57" t="s">
        <v>63</v>
      </c>
      <c r="K53" s="44"/>
      <c r="L53" s="44"/>
      <c r="M53" s="44"/>
      <c r="N53" s="44"/>
    </row>
    <row r="54" spans="2:14" x14ac:dyDescent="0.2">
      <c r="B54" s="13">
        <v>30</v>
      </c>
      <c r="C54" s="56" t="s">
        <v>259</v>
      </c>
      <c r="D54" s="13"/>
      <c r="E54" s="13"/>
      <c r="F54" s="13"/>
      <c r="G54" s="13"/>
      <c r="I54" s="801" t="s">
        <v>153</v>
      </c>
      <c r="J54" s="59" t="s">
        <v>65</v>
      </c>
      <c r="K54" s="44"/>
      <c r="L54" s="44"/>
      <c r="M54" s="44"/>
      <c r="N54" s="44"/>
    </row>
    <row r="55" spans="2:14" x14ac:dyDescent="0.2">
      <c r="B55" s="13">
        <v>33</v>
      </c>
      <c r="C55" s="56" t="s">
        <v>259</v>
      </c>
      <c r="D55" s="13"/>
      <c r="E55" s="13"/>
      <c r="F55" s="13"/>
      <c r="G55" s="13"/>
      <c r="I55" s="801"/>
      <c r="J55" s="59" t="s">
        <v>66</v>
      </c>
      <c r="K55" s="44"/>
      <c r="L55" s="44"/>
      <c r="M55" s="44"/>
      <c r="N55" s="44"/>
    </row>
    <row r="56" spans="2:14" x14ac:dyDescent="0.2">
      <c r="B56" s="13">
        <v>35</v>
      </c>
      <c r="C56" s="51" t="s">
        <v>147</v>
      </c>
      <c r="D56" s="13"/>
      <c r="E56" s="13"/>
      <c r="F56" s="13"/>
      <c r="G56" s="13"/>
      <c r="I56" s="801"/>
      <c r="J56" s="59" t="s">
        <v>67</v>
      </c>
      <c r="K56" s="44"/>
      <c r="L56" s="44"/>
      <c r="M56" s="44"/>
      <c r="N56" s="44"/>
    </row>
    <row r="57" spans="2:14" x14ac:dyDescent="0.2">
      <c r="B57" s="13">
        <v>39</v>
      </c>
      <c r="C57" s="58" t="s">
        <v>260</v>
      </c>
      <c r="D57" s="13"/>
      <c r="E57" s="13"/>
      <c r="F57" s="13"/>
      <c r="G57" s="13"/>
      <c r="I57" s="801"/>
      <c r="J57" s="59" t="s">
        <v>68</v>
      </c>
      <c r="K57" s="44"/>
      <c r="L57" s="44"/>
      <c r="M57" s="44"/>
      <c r="N57" s="44"/>
    </row>
    <row r="58" spans="2:14" x14ac:dyDescent="0.2">
      <c r="B58" s="13">
        <v>44</v>
      </c>
      <c r="C58" s="56" t="s">
        <v>149</v>
      </c>
      <c r="D58" s="13"/>
      <c r="E58" s="13"/>
      <c r="F58" s="13"/>
      <c r="G58" s="13"/>
      <c r="I58" s="801"/>
      <c r="J58" s="59" t="s">
        <v>69</v>
      </c>
      <c r="K58" s="44"/>
      <c r="L58" s="44"/>
      <c r="M58" s="44"/>
      <c r="N58" s="44"/>
    </row>
    <row r="59" spans="2:14" x14ac:dyDescent="0.2">
      <c r="B59" s="13">
        <v>52</v>
      </c>
      <c r="C59" s="58" t="s">
        <v>261</v>
      </c>
      <c r="D59" s="13"/>
      <c r="E59" s="13"/>
      <c r="F59" s="13"/>
      <c r="G59" s="13"/>
      <c r="I59" s="801"/>
      <c r="J59" s="59" t="s">
        <v>70</v>
      </c>
      <c r="K59" s="44"/>
      <c r="L59" s="44"/>
      <c r="M59" s="44"/>
      <c r="N59" s="44"/>
    </row>
    <row r="60" spans="2:14" x14ac:dyDescent="0.2">
      <c r="B60" s="13">
        <v>55</v>
      </c>
      <c r="C60" s="56" t="s">
        <v>151</v>
      </c>
      <c r="D60" s="13"/>
      <c r="E60" s="13"/>
      <c r="F60" s="13"/>
      <c r="G60" s="13"/>
      <c r="I60" s="801"/>
      <c r="J60" s="59" t="s">
        <v>71</v>
      </c>
      <c r="K60" s="44"/>
      <c r="L60" s="44"/>
      <c r="M60" s="44"/>
      <c r="N60" s="44"/>
    </row>
    <row r="61" spans="2:14" x14ac:dyDescent="0.2">
      <c r="B61" s="13">
        <v>65</v>
      </c>
      <c r="C61" s="58" t="s">
        <v>262</v>
      </c>
      <c r="D61" s="13"/>
      <c r="E61" s="13"/>
      <c r="F61" s="13"/>
      <c r="G61" s="13"/>
      <c r="I61" s="801"/>
      <c r="J61" s="59" t="s">
        <v>72</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154</v>
      </c>
      <c r="C65" s="18"/>
      <c r="E65" s="65" t="s">
        <v>34</v>
      </c>
      <c r="F65" s="66">
        <v>1</v>
      </c>
      <c r="G65" s="66">
        <v>2</v>
      </c>
      <c r="H65" s="66">
        <v>3</v>
      </c>
      <c r="I65" s="67">
        <v>4</v>
      </c>
      <c r="J65" s="44"/>
      <c r="K65" s="44"/>
      <c r="L65" s="44"/>
      <c r="M65" s="44"/>
      <c r="N65" s="44"/>
    </row>
    <row r="66" spans="2:14" ht="15.75" x14ac:dyDescent="0.25">
      <c r="B66" s="41" t="s">
        <v>155</v>
      </c>
      <c r="C66" s="41"/>
      <c r="D66" s="73" t="s">
        <v>156</v>
      </c>
      <c r="E66" s="68">
        <v>1</v>
      </c>
      <c r="F66" s="44">
        <v>6</v>
      </c>
      <c r="G66" s="44">
        <v>7</v>
      </c>
      <c r="H66" s="44">
        <v>11</v>
      </c>
      <c r="I66" s="69">
        <v>13</v>
      </c>
      <c r="J66" s="44"/>
      <c r="K66" s="44"/>
      <c r="L66" s="44"/>
      <c r="M66" s="44"/>
      <c r="N66" s="44"/>
    </row>
    <row r="67" spans="2:14" ht="15.75" x14ac:dyDescent="0.25">
      <c r="B67" s="41" t="s">
        <v>157</v>
      </c>
      <c r="C67" s="41"/>
      <c r="E67" s="68">
        <v>2</v>
      </c>
      <c r="F67" s="44">
        <v>12</v>
      </c>
      <c r="G67" s="44">
        <v>14</v>
      </c>
      <c r="H67" s="44">
        <v>22</v>
      </c>
      <c r="I67" s="69">
        <v>26</v>
      </c>
      <c r="J67" s="44"/>
      <c r="K67" s="44"/>
      <c r="L67" s="44"/>
      <c r="M67" s="44"/>
      <c r="N67" s="44"/>
    </row>
    <row r="68" spans="2:14" ht="15.75" x14ac:dyDescent="0.25">
      <c r="B68" s="41" t="s">
        <v>158</v>
      </c>
      <c r="C68" s="41"/>
      <c r="E68" s="68">
        <v>3</v>
      </c>
      <c r="F68" s="44">
        <v>18</v>
      </c>
      <c r="G68" s="44">
        <v>21</v>
      </c>
      <c r="H68" s="44">
        <v>33</v>
      </c>
      <c r="I68" s="69">
        <v>39</v>
      </c>
      <c r="J68" s="44"/>
      <c r="K68" s="44"/>
      <c r="L68" s="44"/>
      <c r="M68" s="44"/>
      <c r="N68" s="44"/>
    </row>
    <row r="69" spans="2:14" ht="15.75" x14ac:dyDescent="0.25">
      <c r="B69" s="41" t="s">
        <v>159</v>
      </c>
      <c r="C69" s="41"/>
      <c r="E69" s="68">
        <v>4</v>
      </c>
      <c r="F69" s="44">
        <v>24</v>
      </c>
      <c r="G69" s="44">
        <v>28</v>
      </c>
      <c r="H69" s="44">
        <v>44</v>
      </c>
      <c r="I69" s="69">
        <v>52</v>
      </c>
      <c r="J69" s="44"/>
      <c r="K69" s="44"/>
      <c r="L69" s="44"/>
      <c r="M69" s="44"/>
      <c r="N69" s="44"/>
    </row>
    <row r="70" spans="2:14" ht="16.5" thickBot="1" x14ac:dyDescent="0.3">
      <c r="B70" s="41" t="s">
        <v>160</v>
      </c>
      <c r="C70" s="41"/>
      <c r="E70" s="70">
        <v>5</v>
      </c>
      <c r="F70" s="71">
        <v>30</v>
      </c>
      <c r="G70" s="71">
        <v>35</v>
      </c>
      <c r="H70" s="71">
        <v>55</v>
      </c>
      <c r="I70" s="72">
        <v>65</v>
      </c>
      <c r="J70" s="44"/>
      <c r="K70" s="44"/>
      <c r="L70" s="44"/>
      <c r="M70" s="44"/>
      <c r="N70" s="44"/>
    </row>
    <row r="71" spans="2:14" ht="15.75" x14ac:dyDescent="0.25">
      <c r="B71" s="41" t="s">
        <v>161</v>
      </c>
      <c r="C71" s="41"/>
      <c r="I71" s="44"/>
      <c r="J71" s="44"/>
      <c r="K71" s="44"/>
      <c r="L71" s="44"/>
      <c r="M71" s="44"/>
      <c r="N71" s="44"/>
    </row>
    <row r="72" spans="2:14" ht="15.75" x14ac:dyDescent="0.25">
      <c r="B72" s="41" t="s">
        <v>162</v>
      </c>
      <c r="C72" s="41"/>
      <c r="I72" s="44"/>
      <c r="J72" s="44"/>
      <c r="K72" s="44"/>
      <c r="L72" s="44"/>
      <c r="M72" s="44"/>
      <c r="N72" s="44"/>
    </row>
    <row r="73" spans="2:14" ht="15.75" x14ac:dyDescent="0.25">
      <c r="B73" s="41" t="s">
        <v>163</v>
      </c>
      <c r="I73" s="44"/>
      <c r="J73" s="44"/>
      <c r="K73" s="44"/>
      <c r="L73" s="44"/>
      <c r="M73" s="44"/>
      <c r="N73" s="44"/>
    </row>
    <row r="74" spans="2:14" ht="15.75" x14ac:dyDescent="0.25">
      <c r="B74" s="41" t="s">
        <v>164</v>
      </c>
      <c r="F74">
        <v>0</v>
      </c>
      <c r="G74">
        <v>50</v>
      </c>
      <c r="H74">
        <v>0</v>
      </c>
      <c r="I74" s="44"/>
      <c r="J74" s="44"/>
      <c r="K74" s="44"/>
      <c r="L74" s="44"/>
      <c r="M74" s="44"/>
      <c r="N74" s="44"/>
    </row>
    <row r="75" spans="2:14" ht="15.75" x14ac:dyDescent="0.25">
      <c r="B75" s="41" t="s">
        <v>165</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166</v>
      </c>
      <c r="I77" s="44"/>
      <c r="J77" s="44"/>
      <c r="K77" s="44"/>
      <c r="L77" s="44"/>
      <c r="M77" s="44"/>
      <c r="N77" s="44"/>
    </row>
    <row r="78" spans="2:14" ht="15.75" x14ac:dyDescent="0.25">
      <c r="B78" s="41" t="s">
        <v>167</v>
      </c>
      <c r="D78" s="45" t="s">
        <v>167</v>
      </c>
      <c r="I78" s="44"/>
      <c r="J78" s="44"/>
      <c r="K78" s="44"/>
      <c r="L78" s="44"/>
      <c r="M78" s="44"/>
      <c r="N78" s="44"/>
    </row>
    <row r="79" spans="2:14" ht="15.75" x14ac:dyDescent="0.25">
      <c r="B79" s="41" t="s">
        <v>168</v>
      </c>
      <c r="D79" s="45" t="s">
        <v>169</v>
      </c>
      <c r="I79" s="44"/>
      <c r="J79" s="44"/>
      <c r="K79" s="44"/>
      <c r="L79" s="44"/>
      <c r="M79" s="44"/>
      <c r="N79" s="44"/>
    </row>
    <row r="80" spans="2:14" ht="15.75" x14ac:dyDescent="0.25">
      <c r="B80" s="41" t="s">
        <v>170</v>
      </c>
      <c r="D80" s="45" t="s">
        <v>165</v>
      </c>
      <c r="I80" s="44"/>
      <c r="J80" s="44"/>
      <c r="K80" s="44"/>
      <c r="L80" s="44"/>
      <c r="M80" s="44"/>
      <c r="N80" s="44"/>
    </row>
    <row r="81" spans="2:14" ht="15.75" x14ac:dyDescent="0.25">
      <c r="B81" s="41" t="s">
        <v>165</v>
      </c>
      <c r="D81" s="45" t="s">
        <v>171</v>
      </c>
      <c r="I81" s="44"/>
      <c r="J81" s="44"/>
      <c r="K81" s="44"/>
      <c r="L81" s="44"/>
      <c r="M81" s="44"/>
      <c r="N81" s="44"/>
    </row>
    <row r="82" spans="2:14" ht="15.75" x14ac:dyDescent="0.25">
      <c r="B82" s="41" t="s">
        <v>172</v>
      </c>
      <c r="D82" s="45" t="s">
        <v>3</v>
      </c>
      <c r="I82" s="44"/>
      <c r="J82" s="44"/>
      <c r="K82" s="44"/>
      <c r="L82" s="44"/>
      <c r="M82" s="44"/>
      <c r="N82" s="44"/>
    </row>
    <row r="83" spans="2:14" ht="15.75" x14ac:dyDescent="0.25">
      <c r="B83" s="41" t="s">
        <v>173</v>
      </c>
      <c r="D83" s="61" t="s">
        <v>173</v>
      </c>
      <c r="I83" s="44"/>
      <c r="J83" s="44"/>
      <c r="K83" s="44"/>
      <c r="L83" s="44"/>
      <c r="M83" s="44"/>
      <c r="N83" s="44"/>
    </row>
    <row r="84" spans="2:14" ht="15.75" x14ac:dyDescent="0.25">
      <c r="B84" s="41" t="s">
        <v>3</v>
      </c>
      <c r="D84" s="61" t="s">
        <v>174</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JA48"/>
  <sheetViews>
    <sheetView showGridLines="0" tabSelected="1" topLeftCell="A21" zoomScale="55" zoomScaleNormal="55" workbookViewId="0">
      <selection activeCell="AI21" sqref="AI21"/>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41.710937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941"/>
      <c r="B5" s="942"/>
      <c r="C5" s="947" t="s">
        <v>1</v>
      </c>
      <c r="D5" s="947"/>
      <c r="E5" s="947"/>
      <c r="F5" s="947"/>
      <c r="G5" s="947"/>
      <c r="H5" s="947"/>
      <c r="I5" s="947"/>
      <c r="J5" s="947"/>
      <c r="K5" s="947"/>
      <c r="L5" s="947"/>
      <c r="M5" s="947"/>
      <c r="N5" s="947"/>
      <c r="O5" s="947"/>
      <c r="P5" s="947"/>
      <c r="Q5" s="947"/>
      <c r="R5" s="947"/>
      <c r="S5" s="947"/>
      <c r="T5" s="947"/>
      <c r="U5" s="947"/>
      <c r="V5" s="947"/>
      <c r="W5" s="947"/>
      <c r="X5" s="947"/>
      <c r="Y5" s="947"/>
      <c r="Z5" s="947"/>
      <c r="AA5" s="947"/>
      <c r="AB5" s="947"/>
      <c r="AC5" s="947"/>
      <c r="AD5" s="947"/>
      <c r="AE5" s="947"/>
      <c r="AF5" s="947"/>
      <c r="AG5" s="947"/>
      <c r="AH5" s="947"/>
      <c r="AI5" s="947"/>
      <c r="AJ5" s="947"/>
      <c r="AK5" s="947"/>
      <c r="AL5" s="947"/>
      <c r="AM5" s="948" t="s">
        <v>177</v>
      </c>
      <c r="AN5" s="949"/>
      <c r="AO5" s="950" t="s">
        <v>263</v>
      </c>
      <c r="AP5" s="950"/>
      <c r="AQ5" s="950"/>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943"/>
      <c r="B6" s="944"/>
      <c r="C6" s="951" t="s">
        <v>92</v>
      </c>
      <c r="D6" s="951"/>
      <c r="E6" s="951"/>
      <c r="F6" s="951"/>
      <c r="G6" s="951" t="s">
        <v>178</v>
      </c>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2" t="s">
        <v>179</v>
      </c>
      <c r="AN6" s="953"/>
      <c r="AO6" s="954">
        <v>5</v>
      </c>
      <c r="AP6" s="954"/>
      <c r="AQ6" s="954"/>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945"/>
      <c r="B7" s="946"/>
      <c r="C7" s="955" t="s">
        <v>180</v>
      </c>
      <c r="D7" s="955"/>
      <c r="E7" s="955"/>
      <c r="F7" s="955"/>
      <c r="G7" s="955" t="s">
        <v>489</v>
      </c>
      <c r="H7" s="955"/>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5"/>
      <c r="AL7" s="955"/>
      <c r="AM7" s="956" t="s">
        <v>181</v>
      </c>
      <c r="AN7" s="957"/>
      <c r="AO7" s="958">
        <v>43493</v>
      </c>
      <c r="AP7" s="958"/>
      <c r="AQ7" s="958"/>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929"/>
      <c r="B8" s="929"/>
      <c r="C8" s="124"/>
      <c r="D8" s="124"/>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194" t="s">
        <v>182</v>
      </c>
      <c r="B9" s="930">
        <v>43719</v>
      </c>
      <c r="C9" s="931"/>
      <c r="D9" s="932" t="s">
        <v>488</v>
      </c>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4"/>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935" t="s">
        <v>183</v>
      </c>
      <c r="B10" s="936"/>
      <c r="C10" s="937"/>
      <c r="D10" s="938" t="s">
        <v>338</v>
      </c>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P10" s="939"/>
      <c r="AQ10" s="940"/>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4"/>
      <c r="B11" s="124"/>
      <c r="C11" s="124"/>
      <c r="D11" s="124"/>
      <c r="E11" s="101"/>
      <c r="F11" s="101"/>
      <c r="G11" s="101" t="s">
        <v>184</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877" t="s">
        <v>185</v>
      </c>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9"/>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80" t="s">
        <v>186</v>
      </c>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2"/>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883" t="s">
        <v>73</v>
      </c>
      <c r="B14" s="884"/>
      <c r="C14" s="884"/>
      <c r="D14" s="884"/>
      <c r="E14" s="884"/>
      <c r="F14" s="884"/>
      <c r="G14" s="884"/>
      <c r="H14" s="884"/>
      <c r="I14" s="885"/>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86"/>
      <c r="B15" s="886"/>
      <c r="C15" s="886"/>
      <c r="D15" s="886"/>
      <c r="E15" s="886"/>
      <c r="F15" s="886"/>
      <c r="G15" s="886"/>
      <c r="H15" s="886"/>
      <c r="I15" s="886"/>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27" t="s">
        <v>220</v>
      </c>
      <c r="L16" s="127" t="s">
        <v>222</v>
      </c>
      <c r="M16" s="127" t="s">
        <v>223</v>
      </c>
      <c r="N16" s="75"/>
      <c r="O16" s="75"/>
      <c r="P16" s="75"/>
      <c r="Q16" s="75"/>
      <c r="R16" s="75"/>
      <c r="S16" s="75"/>
      <c r="T16" s="75"/>
      <c r="U16" s="75"/>
      <c r="V16" s="75"/>
      <c r="W16" s="75"/>
      <c r="X16" s="75"/>
      <c r="Y16" s="75"/>
      <c r="Z16" s="75"/>
      <c r="AA16" s="75"/>
      <c r="AB16" s="75"/>
      <c r="AC16" s="75"/>
      <c r="AD16" s="75"/>
      <c r="AE16" s="75"/>
    </row>
    <row r="17" spans="1:43" ht="165" customHeight="1" x14ac:dyDescent="0.25">
      <c r="A17" s="887" t="s">
        <v>219</v>
      </c>
      <c r="B17" s="888"/>
      <c r="C17" s="888"/>
      <c r="D17" s="888"/>
      <c r="E17" s="888"/>
      <c r="F17" s="888"/>
      <c r="G17" s="888"/>
      <c r="H17" s="888"/>
      <c r="I17" s="889"/>
      <c r="J17" s="104"/>
      <c r="K17" s="131" t="s">
        <v>221</v>
      </c>
      <c r="L17" s="131" t="s">
        <v>266</v>
      </c>
      <c r="M17" s="131" t="s">
        <v>224</v>
      </c>
      <c r="N17" s="104"/>
      <c r="O17" s="104"/>
      <c r="P17" s="104"/>
      <c r="Q17" s="104"/>
      <c r="R17" s="104"/>
      <c r="S17" s="104"/>
      <c r="T17" s="104"/>
      <c r="U17" s="104"/>
      <c r="V17" s="104"/>
      <c r="W17" s="104"/>
      <c r="X17" s="104"/>
      <c r="Y17" s="104"/>
      <c r="Z17" s="104"/>
      <c r="AA17" s="104"/>
      <c r="AB17" s="104"/>
      <c r="AC17" s="104"/>
      <c r="AD17" s="104"/>
      <c r="AE17" s="104"/>
    </row>
    <row r="18" spans="1:43" ht="105.75" customHeight="1" thickBot="1" x14ac:dyDescent="0.3">
      <c r="A18" s="890"/>
      <c r="B18" s="891"/>
      <c r="C18" s="891"/>
      <c r="D18" s="891"/>
      <c r="E18" s="891"/>
      <c r="F18" s="891"/>
      <c r="G18" s="891"/>
      <c r="H18" s="891"/>
      <c r="I18" s="892"/>
      <c r="J18" s="121"/>
      <c r="K18" s="132" t="s">
        <v>225</v>
      </c>
      <c r="L18" s="132" t="s">
        <v>267</v>
      </c>
      <c r="M18" s="121"/>
      <c r="N18" s="121"/>
      <c r="O18" s="121"/>
      <c r="P18" s="125"/>
      <c r="Q18" s="121"/>
      <c r="R18" s="125"/>
      <c r="S18" s="121"/>
      <c r="T18" s="125"/>
      <c r="U18" s="125"/>
      <c r="V18" s="125"/>
      <c r="W18" s="125"/>
      <c r="X18" s="125"/>
      <c r="Y18" s="121"/>
      <c r="Z18" s="121"/>
      <c r="AA18" s="121"/>
    </row>
    <row r="19" spans="1:43" ht="30" customHeight="1" x14ac:dyDescent="0.25">
      <c r="A19" s="893" t="s">
        <v>74</v>
      </c>
      <c r="B19" s="894"/>
      <c r="C19" s="895"/>
      <c r="D19" s="895"/>
      <c r="E19" s="895"/>
      <c r="F19" s="895"/>
      <c r="G19" s="900" t="s">
        <v>75</v>
      </c>
      <c r="H19" s="906" t="s">
        <v>202</v>
      </c>
      <c r="I19" s="906"/>
      <c r="J19" s="906"/>
      <c r="K19" s="906"/>
      <c r="L19" s="906"/>
      <c r="M19" s="906"/>
      <c r="N19" s="906"/>
      <c r="O19" s="906"/>
      <c r="P19" s="907"/>
      <c r="Q19" s="910" t="s">
        <v>203</v>
      </c>
      <c r="R19" s="911"/>
      <c r="S19" s="910" t="s">
        <v>206</v>
      </c>
      <c r="T19" s="916"/>
      <c r="U19" s="911"/>
      <c r="V19" s="914" t="s">
        <v>212</v>
      </c>
      <c r="W19" s="126"/>
      <c r="X19" s="126"/>
      <c r="Y19" s="895" t="s">
        <v>76</v>
      </c>
      <c r="Z19" s="895"/>
      <c r="AA19" s="895"/>
      <c r="AB19" s="895"/>
      <c r="AC19" s="899" t="s">
        <v>77</v>
      </c>
      <c r="AD19" s="899"/>
      <c r="AE19" s="899"/>
      <c r="AF19" s="899"/>
      <c r="AG19" s="110"/>
      <c r="AH19" s="921" t="s">
        <v>87</v>
      </c>
      <c r="AI19" s="922"/>
      <c r="AJ19" s="922"/>
      <c r="AK19" s="922"/>
      <c r="AL19" s="922"/>
      <c r="AM19" s="922"/>
      <c r="AN19" s="922"/>
      <c r="AO19" s="922"/>
      <c r="AP19" s="922"/>
      <c r="AQ19" s="922"/>
    </row>
    <row r="20" spans="1:43" ht="30" customHeight="1" x14ac:dyDescent="0.25">
      <c r="A20" s="896"/>
      <c r="B20" s="897"/>
      <c r="C20" s="898"/>
      <c r="D20" s="898"/>
      <c r="E20" s="898"/>
      <c r="F20" s="898"/>
      <c r="G20" s="901"/>
      <c r="H20" s="908"/>
      <c r="I20" s="908"/>
      <c r="J20" s="908"/>
      <c r="K20" s="908"/>
      <c r="L20" s="908"/>
      <c r="M20" s="908"/>
      <c r="N20" s="908"/>
      <c r="O20" s="908"/>
      <c r="P20" s="909"/>
      <c r="Q20" s="912"/>
      <c r="R20" s="913"/>
      <c r="S20" s="912"/>
      <c r="T20" s="917"/>
      <c r="U20" s="913"/>
      <c r="V20" s="915"/>
      <c r="W20" s="471"/>
      <c r="X20" s="471"/>
      <c r="Y20" s="1000" t="s">
        <v>78</v>
      </c>
      <c r="Z20" s="898" t="s">
        <v>79</v>
      </c>
      <c r="AA20" s="898" t="s">
        <v>79</v>
      </c>
      <c r="AB20" s="1000" t="s">
        <v>33</v>
      </c>
      <c r="AC20" s="1001" t="s">
        <v>34</v>
      </c>
      <c r="AD20" s="1001" t="s">
        <v>187</v>
      </c>
      <c r="AE20" s="1001" t="s">
        <v>80</v>
      </c>
      <c r="AF20" s="1001" t="s">
        <v>80</v>
      </c>
      <c r="AG20" s="1002"/>
      <c r="AH20" s="852" t="s">
        <v>188</v>
      </c>
      <c r="AI20" s="128" t="s">
        <v>89</v>
      </c>
      <c r="AJ20" s="918"/>
      <c r="AK20" s="919"/>
      <c r="AL20" s="920" t="s">
        <v>90</v>
      </c>
      <c r="AM20" s="919"/>
      <c r="AN20" s="852" t="s">
        <v>176</v>
      </c>
      <c r="AO20" s="852" t="s">
        <v>230</v>
      </c>
      <c r="AP20" s="873" t="s">
        <v>175</v>
      </c>
      <c r="AQ20" s="874"/>
    </row>
    <row r="21" spans="1:43" ht="174" customHeight="1" thickBot="1" x14ac:dyDescent="0.3">
      <c r="A21" s="111" t="s">
        <v>6</v>
      </c>
      <c r="B21" s="112" t="s">
        <v>7</v>
      </c>
      <c r="C21" s="122" t="s">
        <v>33</v>
      </c>
      <c r="D21" s="122" t="s">
        <v>34</v>
      </c>
      <c r="E21" s="122" t="s">
        <v>81</v>
      </c>
      <c r="F21" s="122" t="s">
        <v>82</v>
      </c>
      <c r="G21" s="122" t="s">
        <v>83</v>
      </c>
      <c r="H21" s="113" t="s">
        <v>194</v>
      </c>
      <c r="I21" s="113" t="s">
        <v>195</v>
      </c>
      <c r="J21" s="113" t="s">
        <v>196</v>
      </c>
      <c r="K21" s="113" t="s">
        <v>197</v>
      </c>
      <c r="L21" s="113" t="s">
        <v>198</v>
      </c>
      <c r="M21" s="113" t="s">
        <v>199</v>
      </c>
      <c r="N21" s="113" t="s">
        <v>200</v>
      </c>
      <c r="O21" s="113" t="s">
        <v>201</v>
      </c>
      <c r="P21" s="130" t="s">
        <v>209</v>
      </c>
      <c r="Q21" s="133" t="s">
        <v>211</v>
      </c>
      <c r="R21" s="130" t="s">
        <v>210</v>
      </c>
      <c r="S21" s="133" t="s">
        <v>214</v>
      </c>
      <c r="T21" s="129" t="s">
        <v>213</v>
      </c>
      <c r="U21" s="129" t="s">
        <v>218</v>
      </c>
      <c r="V21" s="915"/>
      <c r="W21" s="471" t="s">
        <v>208</v>
      </c>
      <c r="X21" s="471" t="s">
        <v>32</v>
      </c>
      <c r="Y21" s="1003"/>
      <c r="Z21" s="1004"/>
      <c r="AA21" s="1004"/>
      <c r="AB21" s="1003"/>
      <c r="AC21" s="1000"/>
      <c r="AD21" s="1000"/>
      <c r="AE21" s="1000"/>
      <c r="AF21" s="1000"/>
      <c r="AG21" s="472" t="s">
        <v>94</v>
      </c>
      <c r="AH21" s="853"/>
      <c r="AI21" s="123" t="s">
        <v>88</v>
      </c>
      <c r="AJ21" s="123" t="s">
        <v>95</v>
      </c>
      <c r="AK21" s="123" t="s">
        <v>96</v>
      </c>
      <c r="AL21" s="123" t="s">
        <v>97</v>
      </c>
      <c r="AM21" s="123" t="s">
        <v>98</v>
      </c>
      <c r="AN21" s="853"/>
      <c r="AO21" s="853"/>
      <c r="AP21" s="875"/>
      <c r="AQ21" s="876"/>
    </row>
    <row r="22" spans="1:43" ht="176.25" customHeight="1" thickBot="1" x14ac:dyDescent="0.3">
      <c r="A22" s="923" t="s">
        <v>226</v>
      </c>
      <c r="B22" s="926" t="s">
        <v>349</v>
      </c>
      <c r="C22" s="857">
        <f>'SEPG-F-012'!P21</f>
        <v>3</v>
      </c>
      <c r="D22" s="859">
        <f>'SEPG-F-012'!P22</f>
        <v>13</v>
      </c>
      <c r="E22" s="861">
        <f>C22*D22</f>
        <v>39</v>
      </c>
      <c r="F22" s="854">
        <v>1</v>
      </c>
      <c r="G22" s="996" t="s">
        <v>496</v>
      </c>
      <c r="H22" s="214">
        <v>15</v>
      </c>
      <c r="I22" s="118">
        <v>15</v>
      </c>
      <c r="J22" s="118">
        <v>15</v>
      </c>
      <c r="K22" s="118">
        <v>15</v>
      </c>
      <c r="L22" s="118">
        <v>15</v>
      </c>
      <c r="M22" s="118">
        <v>15</v>
      </c>
      <c r="N22" s="118">
        <v>10</v>
      </c>
      <c r="O22" s="213">
        <f>SUM(H22:N22)</f>
        <v>100</v>
      </c>
      <c r="P22" s="213" t="str">
        <f t="shared" ref="P22:P26" si="0">+IF(AND(O22&lt;=100,O22&gt;=96),"FUERTE",IF(AND(O22&lt;=95,O22&gt;=86),"MODERADO",IF(AND(O22&lt;=85,O22&gt;=0),"DEBIL","-")))</f>
        <v>FUERTE</v>
      </c>
      <c r="Q22" s="320" t="s">
        <v>204</v>
      </c>
      <c r="R22" s="212" t="str">
        <f t="shared" ref="R22:R29" si="1">+IF(Q22="El control se ejecuta de manera consistente por parte del responsable.","FUERTE",IF(Q22="El control se ejecuta algunas veces por parte del responsable.","MODERADO",IF(Q22="El control no se ejecuta por parte del responsable.","DEBIL","-")))</f>
        <v>FUERTE</v>
      </c>
      <c r="S22" s="213" t="str">
        <f t="shared" ref="S22:S29"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213">
        <f>+IF(S22="FUERTE",100,IF(S22="MODERADO",50,IF(S22="DEBIL",0,"-")))</f>
        <v>100</v>
      </c>
      <c r="U22" s="213" t="str">
        <f t="shared" ref="U22:U29" si="3">+IF(S22="FUERTE","NO","SI")</f>
        <v>NO</v>
      </c>
      <c r="V22" s="811" t="str">
        <f>IFERROR(IF(AVERAGE(T22:T25)=100,"FUERTE",IF(AVERAGE(T22:T25)&gt;=50,"MODERADO","DEBIL")),"-")</f>
        <v>FUERTE</v>
      </c>
      <c r="W22" s="814" t="s">
        <v>215</v>
      </c>
      <c r="X22" s="814" t="s">
        <v>216</v>
      </c>
      <c r="Y22" s="811">
        <v>-2</v>
      </c>
      <c r="Z22" s="811">
        <v>0</v>
      </c>
      <c r="AA22" s="119">
        <f>IF(COUNTA(#REF!)=2,"Seleccione una opcion P o I",IF(ISNUMBER(O22),LOOKUP(O22,DB!$F$74:$G$76,DB!$H$74:$H$76),""))</f>
        <v>-2</v>
      </c>
      <c r="AB22" s="814">
        <f>IFERROR(IF(C22+MIN(Y22:Y25)&lt;1,1,C22+MIN(Y22:Y25)),"")</f>
        <v>1</v>
      </c>
      <c r="AC22" s="814">
        <f ca="1">IFERROR(IF(Z22&lt;&gt;0,IF(MATCH(D22,'SEPG-F-012'!K12:K16)+Z22&lt;1,1,OFFSET('SEPG-F-012'!K12:K16,MATCH(D22,'SEPG-F-012'!K12:K16,)+Z22,0,1,1)),D22),D22)</f>
        <v>13</v>
      </c>
      <c r="AD22" s="814">
        <f ca="1">IFERROR(+AC22*AB22,)</f>
        <v>13</v>
      </c>
      <c r="AE22" s="808" t="s">
        <v>490</v>
      </c>
      <c r="AF22" s="120">
        <f>IF(COUNTA(#REF!)=1,AA22,0)</f>
        <v>-2</v>
      </c>
      <c r="AG22" s="120">
        <f>IF(COUNTA(#REF!)=1,AA22,0)</f>
        <v>-2</v>
      </c>
      <c r="AH22" s="871" t="s">
        <v>100</v>
      </c>
      <c r="AI22" s="456" t="s">
        <v>475</v>
      </c>
      <c r="AJ22" s="201" t="s">
        <v>487</v>
      </c>
      <c r="AK22" s="201" t="s">
        <v>458</v>
      </c>
      <c r="AL22" s="203"/>
      <c r="AM22" s="203"/>
      <c r="AN22" s="203"/>
      <c r="AO22" s="871" t="s">
        <v>452</v>
      </c>
      <c r="AP22" s="902" t="s">
        <v>454</v>
      </c>
      <c r="AQ22" s="903"/>
    </row>
    <row r="23" spans="1:43" ht="162.75" customHeight="1" thickBot="1" x14ac:dyDescent="0.3">
      <c r="A23" s="924"/>
      <c r="B23" s="842"/>
      <c r="C23" s="858"/>
      <c r="D23" s="860"/>
      <c r="E23" s="862"/>
      <c r="F23" s="838"/>
      <c r="G23" s="997" t="s">
        <v>497</v>
      </c>
      <c r="H23" s="307">
        <v>15</v>
      </c>
      <c r="I23" s="308">
        <v>15</v>
      </c>
      <c r="J23" s="308">
        <v>15</v>
      </c>
      <c r="K23" s="308">
        <v>15</v>
      </c>
      <c r="L23" s="308">
        <v>15</v>
      </c>
      <c r="M23" s="308">
        <v>15</v>
      </c>
      <c r="N23" s="308">
        <v>10</v>
      </c>
      <c r="O23" s="210">
        <f t="shared" ref="O23:O24" si="4">SUM(H23:N23)</f>
        <v>100</v>
      </c>
      <c r="P23" s="210" t="str">
        <f t="shared" ref="P23:P24" si="5">+IF(AND(O23&lt;=100,O23&gt;=96),"FUERTE",IF(AND(O23&lt;=95,O23&gt;=86),"MODERADO",IF(AND(O23&lt;=85,O23&gt;=0),"DEBIL","-")))</f>
        <v>FUERTE</v>
      </c>
      <c r="Q23" s="321" t="s">
        <v>204</v>
      </c>
      <c r="R23" s="211" t="str">
        <f t="shared" ref="R23:R24" si="6">+IF(Q23="El control se ejecuta de manera consistente por parte del responsable.","FUERTE",IF(Q23="El control se ejecuta algunas veces por parte del responsable.","MODERADO",IF(Q23="El control no se ejecuta por parte del responsable.","DEBIL","-")))</f>
        <v>FUERTE</v>
      </c>
      <c r="S23" s="210" t="str">
        <f t="shared" ref="S23:S24" si="7">IFERROR(IF((IF(Q23="El control se ejecuta de manera consistente por parte del responsable.",1,IF(Q23="El control se ejecuta algunas veces por parte del responsable.",0.5,IF(Q23="El control no se ejecuta por parte del responsable.",0,"-")))+IF(AND(O23&lt;=100,O23&gt;=96),1,IF(AND(O23&lt;=95,O23&gt;=86),0.5,IF(AND(O23&lt;=85,O23&gt;=0),0,"-"))))=2,"FUERTE",IF((IF(Q23="El control se ejecuta de manera consistente por parte del responsable.",1,IF(Q23="El control se ejecuta algunas veces por parte del responsable.",0.5,IF(Q23="El control no se ejecuta por parte del responsable.",0,"-")))+IF(AND(O23&lt;=100,O23&gt;=96),1,IF(AND(O23&lt;=95,O23&gt;=86),0.5,IF(AND(O23&lt;=85,O23&gt;=0),0,"-"))))=1.5,"MODERADO",IF(AND((IF(Q23="El control se ejecuta de manera consistente por parte del responsable.",1,IF(Q23="El control se ejecuta algunas veces por parte del responsable.",0.5,IF(Q23="El control no se ejecuta por parte del responsable.",0,"-"))))=0.5,(IF(AND(O23&lt;=100,O23&gt;=96),1,IF(AND(O23&lt;=95,O23&gt;=86),0.5,IF(AND(O23&lt;=85,O23&gt;=0),0,"-"))))=0.5),"MODERADO",IF((IF(Q23="El control se ejecuta de manera consistente por parte del responsable.",1,IF(Q23="El control se ejecuta algunas veces por parte del responsable.",0.5,IF(Q23="El control no se ejecuta por parte del responsable.",0,"-")))+IF(AND(O23&lt;=100,O23&gt;=96),1,IF(AND(O23&lt;=95,O23&gt;=86),0.5,IF(AND(O23&lt;=85,O23&gt;=0),0,"-"))))&lt;=1,"DEBIL","-")))),"-")</f>
        <v>FUERTE</v>
      </c>
      <c r="T23" s="210">
        <f t="shared" ref="T23:T24" si="8">+IF(S23="FUERTE",100,IF(S23="MODERADO",50,IF(S23="DEBIL",0,"-")))</f>
        <v>100</v>
      </c>
      <c r="U23" s="210" t="str">
        <f t="shared" ref="U23:U24" si="9">+IF(S23="FUERTE","NO","SI")</f>
        <v>NO</v>
      </c>
      <c r="V23" s="812"/>
      <c r="W23" s="815"/>
      <c r="X23" s="815"/>
      <c r="Y23" s="812"/>
      <c r="Z23" s="812"/>
      <c r="AA23" s="310"/>
      <c r="AB23" s="815"/>
      <c r="AC23" s="815"/>
      <c r="AD23" s="815"/>
      <c r="AE23" s="809"/>
      <c r="AF23" s="311"/>
      <c r="AG23" s="311"/>
      <c r="AH23" s="819"/>
      <c r="AI23" s="457" t="s">
        <v>476</v>
      </c>
      <c r="AJ23" s="201" t="s">
        <v>487</v>
      </c>
      <c r="AK23" s="201" t="s">
        <v>458</v>
      </c>
      <c r="AL23" s="380"/>
      <c r="AM23" s="380"/>
      <c r="AN23" s="380"/>
      <c r="AO23" s="819"/>
      <c r="AP23" s="904"/>
      <c r="AQ23" s="905"/>
    </row>
    <row r="24" spans="1:43" ht="174" customHeight="1" thickBot="1" x14ac:dyDescent="0.3">
      <c r="A24" s="924"/>
      <c r="B24" s="842"/>
      <c r="C24" s="863" t="str">
        <f>'SEPG-F-012'!Q21</f>
        <v>Posible (C)</v>
      </c>
      <c r="D24" s="863" t="str">
        <f>'SEPG-F-012'!Q22</f>
        <v>Catastrófico</v>
      </c>
      <c r="E24" s="866" t="s">
        <v>260</v>
      </c>
      <c r="F24" s="838"/>
      <c r="G24" s="997" t="s">
        <v>498</v>
      </c>
      <c r="H24" s="307">
        <v>15</v>
      </c>
      <c r="I24" s="308">
        <v>15</v>
      </c>
      <c r="J24" s="308">
        <v>15</v>
      </c>
      <c r="K24" s="308">
        <v>15</v>
      </c>
      <c r="L24" s="308">
        <v>15</v>
      </c>
      <c r="M24" s="308">
        <v>15</v>
      </c>
      <c r="N24" s="308">
        <v>10</v>
      </c>
      <c r="O24" s="210">
        <f t="shared" si="4"/>
        <v>100</v>
      </c>
      <c r="P24" s="210" t="str">
        <f t="shared" si="5"/>
        <v>FUERTE</v>
      </c>
      <c r="Q24" s="321" t="s">
        <v>204</v>
      </c>
      <c r="R24" s="211" t="str">
        <f t="shared" si="6"/>
        <v>FUERTE</v>
      </c>
      <c r="S24" s="210" t="str">
        <f t="shared" si="7"/>
        <v>FUERTE</v>
      </c>
      <c r="T24" s="210">
        <f t="shared" si="8"/>
        <v>100</v>
      </c>
      <c r="U24" s="210" t="str">
        <f t="shared" si="9"/>
        <v>NO</v>
      </c>
      <c r="V24" s="812"/>
      <c r="W24" s="815"/>
      <c r="X24" s="815"/>
      <c r="Y24" s="812"/>
      <c r="Z24" s="812"/>
      <c r="AA24" s="310"/>
      <c r="AB24" s="815"/>
      <c r="AC24" s="815"/>
      <c r="AD24" s="815"/>
      <c r="AE24" s="809"/>
      <c r="AF24" s="311"/>
      <c r="AG24" s="311"/>
      <c r="AH24" s="819"/>
      <c r="AI24" s="457" t="s">
        <v>477</v>
      </c>
      <c r="AJ24" s="201" t="s">
        <v>487</v>
      </c>
      <c r="AK24" s="201" t="s">
        <v>458</v>
      </c>
      <c r="AL24" s="380"/>
      <c r="AM24" s="380"/>
      <c r="AN24" s="380"/>
      <c r="AO24" s="819"/>
      <c r="AP24" s="904"/>
      <c r="AQ24" s="905"/>
    </row>
    <row r="25" spans="1:43" ht="165" customHeight="1" thickBot="1" x14ac:dyDescent="0.3">
      <c r="A25" s="924"/>
      <c r="B25" s="927"/>
      <c r="C25" s="864"/>
      <c r="D25" s="864"/>
      <c r="E25" s="867"/>
      <c r="F25" s="855"/>
      <c r="G25" s="998" t="s">
        <v>499</v>
      </c>
      <c r="H25" s="307">
        <v>15</v>
      </c>
      <c r="I25" s="308">
        <v>15</v>
      </c>
      <c r="J25" s="308">
        <v>15</v>
      </c>
      <c r="K25" s="308">
        <v>15</v>
      </c>
      <c r="L25" s="308">
        <v>15</v>
      </c>
      <c r="M25" s="308">
        <v>15</v>
      </c>
      <c r="N25" s="308">
        <v>10</v>
      </c>
      <c r="O25" s="210">
        <f>SUM(H25:N25)</f>
        <v>100</v>
      </c>
      <c r="P25" s="210" t="str">
        <f t="shared" si="0"/>
        <v>FUERTE</v>
      </c>
      <c r="Q25" s="321" t="s">
        <v>204</v>
      </c>
      <c r="R25" s="211" t="str">
        <f t="shared" si="1"/>
        <v>FUERTE</v>
      </c>
      <c r="S25" s="210" t="str">
        <f t="shared" si="2"/>
        <v>FUERTE</v>
      </c>
      <c r="T25" s="210">
        <f>+IF(S25="FUERTE",100,IF(S25="MODERADO",50,IF(S25="DEBIL",0,"-")))</f>
        <v>100</v>
      </c>
      <c r="U25" s="210" t="str">
        <f t="shared" si="3"/>
        <v>NO</v>
      </c>
      <c r="V25" s="812"/>
      <c r="W25" s="815"/>
      <c r="X25" s="815"/>
      <c r="Y25" s="812"/>
      <c r="Z25" s="812"/>
      <c r="AA25" s="114">
        <f>IF(COUNTA(#REF!)=2,"Seleccione una opcion P o I",IF(ISNUMBER(O25),LOOKUP(O25,DB!$F$74:$G$76,DB!$H$74:$H$76),""))</f>
        <v>-2</v>
      </c>
      <c r="AB25" s="815"/>
      <c r="AC25" s="815"/>
      <c r="AD25" s="815"/>
      <c r="AE25" s="809"/>
      <c r="AF25" s="115">
        <f>IF(COUNTA(#REF!)=1,AA25,0)</f>
        <v>-2</v>
      </c>
      <c r="AG25" s="115">
        <f>IF(COUNTA(#REF!)=1,AA25,0)</f>
        <v>-2</v>
      </c>
      <c r="AH25" s="819"/>
      <c r="AI25" s="458" t="s">
        <v>459</v>
      </c>
      <c r="AJ25" s="201" t="s">
        <v>487</v>
      </c>
      <c r="AK25" s="201" t="s">
        <v>458</v>
      </c>
      <c r="AL25" s="204"/>
      <c r="AM25" s="204"/>
      <c r="AN25" s="204"/>
      <c r="AO25" s="819"/>
      <c r="AP25" s="904"/>
      <c r="AQ25" s="905"/>
    </row>
    <row r="26" spans="1:43" ht="320.25" customHeight="1" thickBot="1" x14ac:dyDescent="0.3">
      <c r="A26" s="925"/>
      <c r="B26" s="928"/>
      <c r="C26" s="865"/>
      <c r="D26" s="865"/>
      <c r="E26" s="868"/>
      <c r="F26" s="856"/>
      <c r="G26" s="999" t="s">
        <v>500</v>
      </c>
      <c r="H26" s="217">
        <v>15</v>
      </c>
      <c r="I26" s="138">
        <v>15</v>
      </c>
      <c r="J26" s="138">
        <v>15</v>
      </c>
      <c r="K26" s="138">
        <v>15</v>
      </c>
      <c r="L26" s="138">
        <v>15</v>
      </c>
      <c r="M26" s="138">
        <v>15</v>
      </c>
      <c r="N26" s="138">
        <v>10</v>
      </c>
      <c r="O26" s="215">
        <f>SUM(H26:N26)</f>
        <v>100</v>
      </c>
      <c r="P26" s="215" t="str">
        <f t="shared" si="0"/>
        <v>FUERTE</v>
      </c>
      <c r="Q26" s="322" t="s">
        <v>204</v>
      </c>
      <c r="R26" s="216" t="str">
        <f t="shared" si="1"/>
        <v>FUERTE</v>
      </c>
      <c r="S26" s="215" t="str">
        <f t="shared" si="2"/>
        <v>FUERTE</v>
      </c>
      <c r="T26" s="215">
        <f>+IF(S26="FUERTE",100,IF(S26="MODERADO",50,IF(S26="DEBIL",0,"-")))</f>
        <v>100</v>
      </c>
      <c r="U26" s="215" t="str">
        <f t="shared" si="3"/>
        <v>NO</v>
      </c>
      <c r="V26" s="813"/>
      <c r="W26" s="816"/>
      <c r="X26" s="816"/>
      <c r="Y26" s="813"/>
      <c r="Z26" s="813"/>
      <c r="AA26" s="116"/>
      <c r="AB26" s="816"/>
      <c r="AC26" s="816"/>
      <c r="AD26" s="816"/>
      <c r="AE26" s="810"/>
      <c r="AF26" s="117"/>
      <c r="AG26" s="117"/>
      <c r="AH26" s="872"/>
      <c r="AI26" s="457" t="s">
        <v>504</v>
      </c>
      <c r="AJ26" s="201" t="s">
        <v>487</v>
      </c>
      <c r="AK26" s="201" t="s">
        <v>458</v>
      </c>
      <c r="AL26" s="314"/>
      <c r="AM26" s="314"/>
      <c r="AN26" s="314"/>
      <c r="AO26" s="819"/>
      <c r="AP26" s="904"/>
      <c r="AQ26" s="905"/>
    </row>
    <row r="27" spans="1:43" ht="209.25" customHeight="1" x14ac:dyDescent="0.25">
      <c r="A27" s="832" t="s">
        <v>227</v>
      </c>
      <c r="B27" s="842" t="s">
        <v>356</v>
      </c>
      <c r="C27" s="305">
        <f>'SEPG-F-012'!P23</f>
        <v>3</v>
      </c>
      <c r="D27" s="305">
        <f>'SEPG-F-012'!P24</f>
        <v>11</v>
      </c>
      <c r="E27" s="306">
        <f>C27*D27</f>
        <v>33</v>
      </c>
      <c r="F27" s="838">
        <v>1</v>
      </c>
      <c r="G27" s="996" t="s">
        <v>501</v>
      </c>
      <c r="H27" s="214">
        <v>15</v>
      </c>
      <c r="I27" s="118">
        <v>15</v>
      </c>
      <c r="J27" s="118">
        <v>15</v>
      </c>
      <c r="K27" s="118">
        <v>15</v>
      </c>
      <c r="L27" s="118">
        <v>15</v>
      </c>
      <c r="M27" s="118">
        <v>15</v>
      </c>
      <c r="N27" s="118">
        <v>10</v>
      </c>
      <c r="O27" s="326">
        <f>SUM(H27:N27)</f>
        <v>100</v>
      </c>
      <c r="P27" s="326" t="str">
        <f t="shared" ref="P27:P31" si="10">+IF(AND(O27&lt;=100,O27&gt;=96),"FUERTE",IF(AND(O27&lt;=95,O27&gt;=86),"MODERADO",IF(AND(O27&lt;=85,O27&gt;=0),"DEBIL","-")))</f>
        <v>FUERTE</v>
      </c>
      <c r="Q27" s="323" t="s">
        <v>204</v>
      </c>
      <c r="R27" s="209" t="str">
        <f t="shared" si="1"/>
        <v>FUERTE</v>
      </c>
      <c r="S27" s="309" t="str">
        <f t="shared" si="2"/>
        <v>FUERTE</v>
      </c>
      <c r="T27" s="309">
        <f>+IF(S27="FUERTE",100,IF(S27="MODERADO",50,IF(S27="DEBIL",0,"-")))</f>
        <v>100</v>
      </c>
      <c r="U27" s="309" t="str">
        <f t="shared" si="3"/>
        <v>NO</v>
      </c>
      <c r="V27" s="834" t="str">
        <f>IFERROR(IF(AVERAGE(T27:T28)=100,"FUERTE",IF(AVERAGE(T27:T28)&gt;=50,"MODERADO","DEBIL")),"-")</f>
        <v>FUERTE</v>
      </c>
      <c r="W27" s="834" t="s">
        <v>215</v>
      </c>
      <c r="X27" s="834" t="s">
        <v>215</v>
      </c>
      <c r="Y27" s="834">
        <v>-2</v>
      </c>
      <c r="Z27" s="834" t="str">
        <f ca="1">IFERROR(IF(X27="No disminuye",0,IF(_xlfn.CONCAT(V27,X27)="FUERTEDirectamente",-2,IF(_xlfn.CONCAT(V27,X27)="MODERADODirectamente",-1,IF(_xlfn.CONCAT(V27,X27)="FUERTEIndirectamente",-1,"0")))),"-")</f>
        <v>-</v>
      </c>
      <c r="AA27" s="310">
        <f>IF(COUNTA(#REF!)=2,"Seleccione una opcion P o I",IF(ISNUMBER(O27),LOOKUP(O27,DB!$F$74:$G$76,DB!$H$74:$H$76),""))</f>
        <v>-2</v>
      </c>
      <c r="AB27" s="869">
        <f>IFERROR(IF(C27+MIN(Y27:Y28)&lt;1,1,C27+MIN(Y27:Y28)),"")</f>
        <v>1</v>
      </c>
      <c r="AC27" s="815">
        <v>11</v>
      </c>
      <c r="AD27" s="869">
        <v>11</v>
      </c>
      <c r="AE27" s="869" t="str">
        <f>IFERROR(VLOOKUP(AD27,DB!$B$37:$D$61,2,FALSE),"")</f>
        <v>Riesgo Bajo (Z-3)</v>
      </c>
      <c r="AF27" s="311">
        <f>IF(COUNTA(#REF!)=1,AA27,0)</f>
        <v>-2</v>
      </c>
      <c r="AG27" s="311">
        <f>IF(COUNTA(#REF!)=1,AA27,0)</f>
        <v>-2</v>
      </c>
      <c r="AH27" s="817" t="s">
        <v>100</v>
      </c>
      <c r="AI27" s="202"/>
      <c r="AJ27" s="202"/>
      <c r="AK27" s="202"/>
      <c r="AL27" s="202"/>
      <c r="AM27" s="202"/>
      <c r="AN27" s="202"/>
      <c r="AO27" s="818" t="s">
        <v>453</v>
      </c>
      <c r="AP27" s="820" t="s">
        <v>457</v>
      </c>
      <c r="AQ27" s="821"/>
    </row>
    <row r="28" spans="1:43" ht="167.25" customHeight="1" thickBot="1" x14ac:dyDescent="0.3">
      <c r="A28" s="833"/>
      <c r="B28" s="843"/>
      <c r="C28" s="382" t="str">
        <f>'SEPG-F-012'!Q23</f>
        <v>Posible (C)</v>
      </c>
      <c r="D28" s="382" t="str">
        <f>'SEPG-F-012'!Q24</f>
        <v>Mayor</v>
      </c>
      <c r="E28" s="381" t="s">
        <v>494</v>
      </c>
      <c r="F28" s="839"/>
      <c r="G28" s="997" t="s">
        <v>497</v>
      </c>
      <c r="H28" s="313">
        <v>15</v>
      </c>
      <c r="I28" s="317">
        <v>15</v>
      </c>
      <c r="J28" s="317">
        <v>15</v>
      </c>
      <c r="K28" s="317">
        <v>15</v>
      </c>
      <c r="L28" s="317">
        <v>15</v>
      </c>
      <c r="M28" s="317">
        <v>15</v>
      </c>
      <c r="N28" s="317">
        <v>10</v>
      </c>
      <c r="O28" s="327">
        <f>SUM(H28:N28)</f>
        <v>100</v>
      </c>
      <c r="P28" s="327" t="str">
        <f t="shared" si="10"/>
        <v>FUERTE</v>
      </c>
      <c r="Q28" s="324" t="s">
        <v>204</v>
      </c>
      <c r="R28" s="315" t="str">
        <f t="shared" si="1"/>
        <v>FUERTE</v>
      </c>
      <c r="S28" s="316" t="str">
        <f t="shared" si="2"/>
        <v>FUERTE</v>
      </c>
      <c r="T28" s="316">
        <f>+IF(S28="FUERTE",100,IF(S28="MODERADO",50,IF(S28="DEBIL",0,"-")))</f>
        <v>100</v>
      </c>
      <c r="U28" s="316" t="str">
        <f t="shared" si="3"/>
        <v>NO</v>
      </c>
      <c r="V28" s="835"/>
      <c r="W28" s="835"/>
      <c r="X28" s="835"/>
      <c r="Y28" s="835"/>
      <c r="Z28" s="835"/>
      <c r="AA28" s="318"/>
      <c r="AB28" s="870"/>
      <c r="AC28" s="815"/>
      <c r="AD28" s="870"/>
      <c r="AE28" s="870"/>
      <c r="AF28" s="319"/>
      <c r="AG28" s="319"/>
      <c r="AH28" s="818"/>
      <c r="AI28" s="312"/>
      <c r="AJ28" s="312"/>
      <c r="AK28" s="312"/>
      <c r="AL28" s="312"/>
      <c r="AM28" s="312"/>
      <c r="AN28" s="312"/>
      <c r="AO28" s="819"/>
      <c r="AP28" s="822"/>
      <c r="AQ28" s="823"/>
    </row>
    <row r="29" spans="1:43" ht="198" customHeight="1" thickBot="1" x14ac:dyDescent="0.3">
      <c r="A29" s="844" t="s">
        <v>228</v>
      </c>
      <c r="B29" s="846" t="s">
        <v>345</v>
      </c>
      <c r="C29" s="848">
        <f>'SEPG-F-012'!P25</f>
        <v>3</v>
      </c>
      <c r="D29" s="848">
        <f>'SEPG-F-012'!P26</f>
        <v>13</v>
      </c>
      <c r="E29" s="850">
        <f>C29*D29</f>
        <v>39</v>
      </c>
      <c r="F29" s="854">
        <v>1</v>
      </c>
      <c r="G29" s="997" t="s">
        <v>498</v>
      </c>
      <c r="H29" s="214">
        <v>15</v>
      </c>
      <c r="I29" s="118">
        <v>15</v>
      </c>
      <c r="J29" s="118">
        <v>15</v>
      </c>
      <c r="K29" s="118">
        <v>15</v>
      </c>
      <c r="L29" s="118">
        <v>15</v>
      </c>
      <c r="M29" s="118">
        <v>15</v>
      </c>
      <c r="N29" s="118">
        <v>10</v>
      </c>
      <c r="O29" s="326">
        <f>SUM(H29:N29)</f>
        <v>100</v>
      </c>
      <c r="P29" s="326" t="str">
        <f t="shared" si="10"/>
        <v>FUERTE</v>
      </c>
      <c r="Q29" s="320" t="s">
        <v>204</v>
      </c>
      <c r="R29" s="325" t="str">
        <f t="shared" si="1"/>
        <v>FUERTE</v>
      </c>
      <c r="S29" s="326" t="str">
        <f t="shared" si="2"/>
        <v>FUERTE</v>
      </c>
      <c r="T29" s="326">
        <f t="shared" ref="T29" si="11">+IF(S29="FUERTE",100,IF(S29="MODERADO",50,IF(S29="DEBIL",0,"-")))</f>
        <v>100</v>
      </c>
      <c r="U29" s="326" t="str">
        <f t="shared" si="3"/>
        <v>NO</v>
      </c>
      <c r="V29" s="836" t="str">
        <f>IFERROR(IF(AVERAGE(T29:T31)=100,"FUERTE",IF(AVERAGE(T29:T31)&gt;=50,"MODERADO","DEBIL")),"-")</f>
        <v>FUERTE</v>
      </c>
      <c r="W29" s="836" t="s">
        <v>215</v>
      </c>
      <c r="X29" s="836" t="s">
        <v>216</v>
      </c>
      <c r="Y29" s="836">
        <v>-2</v>
      </c>
      <c r="Z29" s="836">
        <f>IFERROR(IF(X29="No disminuye",0,IF(_xlfn.CONCAT(V29,X29)="FUERTEDirectamente",-2,IF(_xlfn.CONCAT(V29,X29)="MODERADODirectamente",-1,IF(_xlfn.CONCAT(V29,X29)="FUERTEIndirectamente",-1,"0")))),"-")</f>
        <v>0</v>
      </c>
      <c r="AA29" s="119">
        <f>IF(COUNTA(#REF!)=2,"Seleccione una opcion P o I",IF(ISNUMBER(O29),LOOKUP(O29,DB!$F$74:$G$76,DB!$H$74:$H$76),""))</f>
        <v>-2</v>
      </c>
      <c r="AB29" s="840">
        <f>IFERROR(IF(C29+MIN(Y29:Y31)&lt;1,1,C29+MIN(Y29:Y31)),"")</f>
        <v>1</v>
      </c>
      <c r="AC29" s="840">
        <v>13</v>
      </c>
      <c r="AD29" s="840">
        <v>13</v>
      </c>
      <c r="AE29" s="840" t="str">
        <f>IFERROR(VLOOKUP(AD29,DB!$B$37:$D$61,2,FALSE),"")</f>
        <v>Riesgo Moderado (Z-8)</v>
      </c>
      <c r="AF29" s="120">
        <f>IF(COUNTA(#REF!)=1,AA29,0)</f>
        <v>-2</v>
      </c>
      <c r="AG29" s="120">
        <f>IF(COUNTA(#REF!)=1,AA29,0)</f>
        <v>-2</v>
      </c>
      <c r="AH29" s="830" t="s">
        <v>100</v>
      </c>
      <c r="AI29" s="457" t="s">
        <v>503</v>
      </c>
      <c r="AJ29" s="201" t="s">
        <v>487</v>
      </c>
      <c r="AK29" s="201" t="s">
        <v>458</v>
      </c>
      <c r="AL29" s="203"/>
      <c r="AM29" s="203"/>
      <c r="AN29" s="203"/>
      <c r="AO29" s="824" t="s">
        <v>455</v>
      </c>
      <c r="AP29" s="826" t="s">
        <v>456</v>
      </c>
      <c r="AQ29" s="827"/>
    </row>
    <row r="30" spans="1:43" ht="351" customHeight="1" thickBot="1" x14ac:dyDescent="0.3">
      <c r="A30" s="845"/>
      <c r="B30" s="847"/>
      <c r="C30" s="849"/>
      <c r="D30" s="849"/>
      <c r="E30" s="851"/>
      <c r="F30" s="855"/>
      <c r="G30" s="999" t="s">
        <v>502</v>
      </c>
      <c r="H30" s="307">
        <v>15</v>
      </c>
      <c r="I30" s="308">
        <v>15</v>
      </c>
      <c r="J30" s="308">
        <v>15</v>
      </c>
      <c r="K30" s="308">
        <v>15</v>
      </c>
      <c r="L30" s="308">
        <v>15</v>
      </c>
      <c r="M30" s="308">
        <v>15</v>
      </c>
      <c r="N30" s="308">
        <v>10</v>
      </c>
      <c r="O30" s="210">
        <f t="shared" ref="O30" si="12">SUM(H30:N30)</f>
        <v>100</v>
      </c>
      <c r="P30" s="210" t="str">
        <f t="shared" si="10"/>
        <v>FUERTE</v>
      </c>
      <c r="Q30" s="321" t="s">
        <v>204</v>
      </c>
      <c r="R30" s="468" t="str">
        <f t="shared" ref="R30:R31" si="13">+IF(Q30="El control se ejecuta de manera consistente por parte del responsable.","FUERTE",IF(Q30="El control se ejecuta algunas veces por parte del responsable.","MODERADO",IF(Q30="El control no se ejecuta por parte del responsable.","DEBIL","-")))</f>
        <v>FUERTE</v>
      </c>
      <c r="S30" s="467" t="str">
        <f t="shared" ref="S30:S31" si="14">IFERROR(IF((IF(Q30="El control se ejecuta de manera consistente por parte del responsable.",1,IF(Q30="El control se ejecuta algunas veces por parte del responsable.",0.5,IF(Q30="El control no se ejecuta por parte del responsable.",0,"-")))+IF(AND(O30&lt;=100,O30&gt;=96),1,IF(AND(O30&lt;=95,O30&gt;=86),0.5,IF(AND(O30&lt;=85,O30&gt;=0),0,"-"))))=2,"FUERTE",IF((IF(Q30="El control se ejecuta de manera consistente por parte del responsable.",1,IF(Q30="El control se ejecuta algunas veces por parte del responsable.",0.5,IF(Q30="El control no se ejecuta por parte del responsable.",0,"-")))+IF(AND(O30&lt;=100,O30&gt;=96),1,IF(AND(O30&lt;=95,O30&gt;=86),0.5,IF(AND(O30&lt;=85,O30&gt;=0),0,"-"))))=1.5,"MODERADO",IF(AND((IF(Q30="El control se ejecuta de manera consistente por parte del responsable.",1,IF(Q30="El control se ejecuta algunas veces por parte del responsable.",0.5,IF(Q30="El control no se ejecuta por parte del responsable.",0,"-"))))=0.5,(IF(AND(O30&lt;=100,O30&gt;=96),1,IF(AND(O30&lt;=95,O30&gt;=86),0.5,IF(AND(O30&lt;=85,O30&gt;=0),0,"-"))))=0.5),"MODERADO",IF((IF(Q30="El control se ejecuta de manera consistente por parte del responsable.",1,IF(Q30="El control se ejecuta algunas veces por parte del responsable.",0.5,IF(Q30="El control no se ejecuta por parte del responsable.",0,"-")))+IF(AND(O30&lt;=100,O30&gt;=96),1,IF(AND(O30&lt;=95,O30&gt;=86),0.5,IF(AND(O30&lt;=85,O30&gt;=0),0,"-"))))&lt;=1,"DEBIL","-")))),"-")</f>
        <v>FUERTE</v>
      </c>
      <c r="T30" s="467">
        <f t="shared" ref="T30:T31" si="15">+IF(S30="FUERTE",100,IF(S30="MODERADO",50,IF(S30="DEBIL",0,"-")))</f>
        <v>100</v>
      </c>
      <c r="U30" s="467" t="str">
        <f t="shared" ref="U30:U31" si="16">+IF(S30="FUERTE","NO","SI")</f>
        <v>NO</v>
      </c>
      <c r="V30" s="837"/>
      <c r="W30" s="837"/>
      <c r="X30" s="837"/>
      <c r="Y30" s="837"/>
      <c r="Z30" s="837"/>
      <c r="AA30" s="114"/>
      <c r="AB30" s="841"/>
      <c r="AC30" s="841"/>
      <c r="AD30" s="841"/>
      <c r="AE30" s="841"/>
      <c r="AF30" s="115"/>
      <c r="AG30" s="115"/>
      <c r="AH30" s="831"/>
      <c r="AI30" s="457" t="s">
        <v>504</v>
      </c>
      <c r="AJ30" s="201" t="s">
        <v>487</v>
      </c>
      <c r="AK30" s="201" t="s">
        <v>458</v>
      </c>
      <c r="AL30" s="204"/>
      <c r="AM30" s="204"/>
      <c r="AN30" s="204"/>
      <c r="AO30" s="825"/>
      <c r="AP30" s="828"/>
      <c r="AQ30" s="829"/>
    </row>
    <row r="31" spans="1:43" ht="168.75" customHeight="1" x14ac:dyDescent="0.25">
      <c r="A31" s="845"/>
      <c r="B31" s="847"/>
      <c r="C31" s="469" t="s">
        <v>284</v>
      </c>
      <c r="D31" s="469" t="s">
        <v>24</v>
      </c>
      <c r="E31" s="470" t="s">
        <v>260</v>
      </c>
      <c r="F31" s="855"/>
      <c r="G31" s="998" t="s">
        <v>495</v>
      </c>
      <c r="H31" s="307">
        <v>15</v>
      </c>
      <c r="I31" s="308">
        <v>15</v>
      </c>
      <c r="J31" s="308">
        <v>15</v>
      </c>
      <c r="K31" s="308">
        <v>15</v>
      </c>
      <c r="L31" s="308">
        <v>15</v>
      </c>
      <c r="M31" s="308">
        <v>15</v>
      </c>
      <c r="N31" s="308">
        <v>10</v>
      </c>
      <c r="O31" s="210">
        <f>SUM(H31:N31)</f>
        <v>100</v>
      </c>
      <c r="P31" s="210" t="str">
        <f t="shared" si="10"/>
        <v>FUERTE</v>
      </c>
      <c r="Q31" s="321" t="s">
        <v>204</v>
      </c>
      <c r="R31" s="468" t="str">
        <f t="shared" si="13"/>
        <v>FUERTE</v>
      </c>
      <c r="S31" s="467" t="str">
        <f t="shared" si="14"/>
        <v>FUERTE</v>
      </c>
      <c r="T31" s="467">
        <f t="shared" si="15"/>
        <v>100</v>
      </c>
      <c r="U31" s="467" t="str">
        <f t="shared" si="16"/>
        <v>NO</v>
      </c>
      <c r="V31" s="837"/>
      <c r="W31" s="837"/>
      <c r="X31" s="837"/>
      <c r="Y31" s="837"/>
      <c r="Z31" s="837"/>
      <c r="AA31" s="114"/>
      <c r="AB31" s="841"/>
      <c r="AC31" s="841"/>
      <c r="AD31" s="841"/>
      <c r="AE31" s="841"/>
      <c r="AF31" s="115"/>
      <c r="AG31" s="115"/>
      <c r="AH31" s="831"/>
      <c r="AI31" s="202" t="s">
        <v>505</v>
      </c>
      <c r="AJ31" s="201" t="s">
        <v>487</v>
      </c>
      <c r="AK31" s="201" t="s">
        <v>458</v>
      </c>
      <c r="AL31" s="204"/>
      <c r="AM31" s="204"/>
      <c r="AN31" s="204"/>
      <c r="AO31" s="825"/>
      <c r="AP31" s="828"/>
      <c r="AQ31" s="829"/>
    </row>
    <row r="33" spans="1:46" ht="18.75" thickBot="1" x14ac:dyDescent="0.3">
      <c r="A33" s="76"/>
      <c r="B33" s="77"/>
      <c r="C33" s="78"/>
      <c r="D33" s="78"/>
      <c r="E33" s="78"/>
      <c r="F33" s="79"/>
      <c r="G33" s="77"/>
      <c r="H33" s="77"/>
      <c r="I33" s="77"/>
      <c r="J33" s="77"/>
      <c r="K33" s="77"/>
      <c r="L33" s="77"/>
      <c r="M33" s="77"/>
      <c r="N33" s="77"/>
      <c r="O33" s="80"/>
      <c r="P33" s="80"/>
      <c r="Q33" s="80"/>
      <c r="R33" s="80"/>
      <c r="S33" s="80"/>
      <c r="T33" s="80"/>
      <c r="U33" s="80"/>
      <c r="V33" s="80"/>
      <c r="W33" s="80"/>
      <c r="X33" s="80"/>
      <c r="Y33" s="80"/>
      <c r="Z33" s="80"/>
      <c r="AA33" s="77"/>
      <c r="AB33" s="77"/>
      <c r="AC33" s="77"/>
      <c r="AD33" s="77"/>
      <c r="AE33" s="77"/>
      <c r="AF33" s="77"/>
      <c r="AG33" s="77"/>
      <c r="AH33" s="77"/>
      <c r="AI33" s="77"/>
      <c r="AJ33" s="77"/>
      <c r="AK33" s="77"/>
      <c r="AL33" s="77"/>
      <c r="AM33" s="77"/>
      <c r="AN33" s="77"/>
      <c r="AO33" s="77"/>
      <c r="AP33" s="77"/>
      <c r="AQ33" s="77"/>
    </row>
    <row r="34" spans="1:46" s="97" customFormat="1" ht="48.75" customHeight="1" thickBot="1" x14ac:dyDescent="0.25">
      <c r="A34" s="554" t="s">
        <v>190</v>
      </c>
      <c r="B34" s="555"/>
      <c r="C34" s="555"/>
      <c r="D34" s="555"/>
      <c r="E34" s="555"/>
      <c r="F34" s="555"/>
      <c r="G34" s="555"/>
      <c r="H34" s="555"/>
      <c r="I34" s="555"/>
      <c r="J34" s="555"/>
      <c r="K34" s="555"/>
      <c r="L34" s="556"/>
      <c r="M34" s="544" t="s">
        <v>4</v>
      </c>
      <c r="N34" s="544"/>
      <c r="O34" s="544"/>
      <c r="P34" s="544"/>
      <c r="Q34" s="544"/>
      <c r="R34" s="544"/>
      <c r="S34" s="544"/>
      <c r="T34" s="544"/>
      <c r="U34" s="544"/>
      <c r="V34" s="544"/>
      <c r="W34" s="544"/>
      <c r="X34" s="544"/>
      <c r="Y34" s="544"/>
      <c r="Z34" s="544"/>
      <c r="AA34" s="544"/>
      <c r="AB34" s="544"/>
      <c r="AC34" s="544"/>
      <c r="AD34" s="544"/>
      <c r="AE34" s="544"/>
      <c r="AF34" s="544"/>
      <c r="AG34" s="545"/>
      <c r="AH34" s="543" t="s">
        <v>191</v>
      </c>
      <c r="AI34" s="544"/>
      <c r="AJ34" s="544"/>
      <c r="AK34" s="544"/>
      <c r="AL34" s="544"/>
      <c r="AM34" s="544"/>
      <c r="AN34" s="544"/>
      <c r="AO34" s="544"/>
      <c r="AP34" s="544"/>
      <c r="AQ34" s="545"/>
      <c r="AR34" s="93"/>
      <c r="AS34" s="93"/>
      <c r="AT34" s="93"/>
    </row>
    <row r="35" spans="1:46" s="93" customFormat="1" ht="22.5" customHeight="1" x14ac:dyDescent="0.2">
      <c r="A35" s="546" t="s">
        <v>28</v>
      </c>
      <c r="B35" s="547"/>
      <c r="C35" s="547"/>
      <c r="D35" s="547"/>
      <c r="E35" s="547"/>
      <c r="F35" s="547"/>
      <c r="G35" s="548"/>
      <c r="H35" s="549" t="s">
        <v>95</v>
      </c>
      <c r="I35" s="548"/>
      <c r="J35" s="549" t="s">
        <v>181</v>
      </c>
      <c r="K35" s="547"/>
      <c r="L35" s="550"/>
      <c r="M35" s="551" t="s">
        <v>28</v>
      </c>
      <c r="N35" s="551"/>
      <c r="O35" s="551"/>
      <c r="P35" s="551"/>
      <c r="Q35" s="551"/>
      <c r="R35" s="551"/>
      <c r="S35" s="551"/>
      <c r="T35" s="551"/>
      <c r="U35" s="551"/>
      <c r="V35" s="551"/>
      <c r="W35" s="551"/>
      <c r="X35" s="551"/>
      <c r="Y35" s="552"/>
      <c r="Z35" s="549" t="s">
        <v>95</v>
      </c>
      <c r="AA35" s="547"/>
      <c r="AB35" s="547"/>
      <c r="AC35" s="548"/>
      <c r="AD35" s="553" t="s">
        <v>181</v>
      </c>
      <c r="AE35" s="553"/>
      <c r="AF35" s="553" t="s">
        <v>181</v>
      </c>
      <c r="AG35" s="553"/>
      <c r="AH35" s="553" t="s">
        <v>28</v>
      </c>
      <c r="AI35" s="553"/>
      <c r="AJ35" s="553" t="s">
        <v>95</v>
      </c>
      <c r="AK35" s="553"/>
      <c r="AL35" s="553"/>
      <c r="AM35" s="549"/>
      <c r="AN35" s="546" t="s">
        <v>181</v>
      </c>
      <c r="AO35" s="547"/>
      <c r="AP35" s="196"/>
      <c r="AQ35" s="197" t="s">
        <v>192</v>
      </c>
    </row>
    <row r="36" spans="1:46" s="94" customFormat="1" ht="36" x14ac:dyDescent="0.25">
      <c r="A36" s="559" t="s">
        <v>480</v>
      </c>
      <c r="B36" s="560"/>
      <c r="C36" s="560"/>
      <c r="D36" s="560"/>
      <c r="E36" s="560"/>
      <c r="F36" s="560"/>
      <c r="G36" s="560"/>
      <c r="H36" s="561" t="s">
        <v>463</v>
      </c>
      <c r="I36" s="561"/>
      <c r="J36" s="562">
        <v>44111</v>
      </c>
      <c r="K36" s="563"/>
      <c r="L36" s="564"/>
      <c r="M36" s="575" t="s">
        <v>482</v>
      </c>
      <c r="N36" s="575"/>
      <c r="O36" s="575"/>
      <c r="P36" s="575"/>
      <c r="Q36" s="575"/>
      <c r="R36" s="575"/>
      <c r="S36" s="575"/>
      <c r="T36" s="575"/>
      <c r="U36" s="575"/>
      <c r="V36" s="575"/>
      <c r="W36" s="575"/>
      <c r="X36" s="575"/>
      <c r="Y36" s="578"/>
      <c r="Z36" s="567" t="s">
        <v>465</v>
      </c>
      <c r="AA36" s="568"/>
      <c r="AB36" s="568"/>
      <c r="AC36" s="569"/>
      <c r="AD36" s="570">
        <v>44111</v>
      </c>
      <c r="AE36" s="571"/>
      <c r="AF36" s="574"/>
      <c r="AG36" s="572"/>
      <c r="AH36" s="575" t="s">
        <v>478</v>
      </c>
      <c r="AI36" s="575"/>
      <c r="AJ36" s="576" t="s">
        <v>479</v>
      </c>
      <c r="AK36" s="576"/>
      <c r="AL36" s="576"/>
      <c r="AM36" s="576"/>
      <c r="AN36" s="577">
        <v>44111</v>
      </c>
      <c r="AO36" s="561"/>
      <c r="AP36" s="557"/>
      <c r="AQ36" s="558"/>
    </row>
    <row r="37" spans="1:46" s="94" customFormat="1" ht="36.75" customHeight="1" x14ac:dyDescent="0.25">
      <c r="A37" s="559" t="s">
        <v>462</v>
      </c>
      <c r="B37" s="560"/>
      <c r="C37" s="560"/>
      <c r="D37" s="560"/>
      <c r="E37" s="560"/>
      <c r="F37" s="560"/>
      <c r="G37" s="560"/>
      <c r="H37" s="561" t="s">
        <v>463</v>
      </c>
      <c r="I37" s="561"/>
      <c r="J37" s="562">
        <v>44111</v>
      </c>
      <c r="K37" s="563"/>
      <c r="L37" s="564"/>
      <c r="M37" s="565" t="s">
        <v>464</v>
      </c>
      <c r="N37" s="565"/>
      <c r="O37" s="565"/>
      <c r="P37" s="565"/>
      <c r="Q37" s="565"/>
      <c r="R37" s="565"/>
      <c r="S37" s="565"/>
      <c r="T37" s="565"/>
      <c r="U37" s="565"/>
      <c r="V37" s="565"/>
      <c r="W37" s="565"/>
      <c r="X37" s="565"/>
      <c r="Y37" s="566"/>
      <c r="Z37" s="567" t="s">
        <v>465</v>
      </c>
      <c r="AA37" s="568"/>
      <c r="AB37" s="568" t="s">
        <v>465</v>
      </c>
      <c r="AC37" s="569"/>
      <c r="AD37" s="570">
        <v>44111</v>
      </c>
      <c r="AE37" s="571"/>
      <c r="AF37" s="199"/>
      <c r="AG37" s="198"/>
      <c r="AH37" s="572"/>
      <c r="AI37" s="572"/>
      <c r="AJ37" s="573"/>
      <c r="AK37" s="573"/>
      <c r="AL37" s="573"/>
      <c r="AM37" s="573"/>
      <c r="AN37" s="574"/>
      <c r="AO37" s="572"/>
      <c r="AP37" s="557"/>
      <c r="AQ37" s="558"/>
    </row>
    <row r="38" spans="1:46" s="94" customFormat="1" ht="36.75" customHeight="1" x14ac:dyDescent="0.25">
      <c r="A38" s="559" t="s">
        <v>481</v>
      </c>
      <c r="B38" s="560"/>
      <c r="C38" s="560"/>
      <c r="D38" s="560"/>
      <c r="E38" s="560"/>
      <c r="F38" s="560"/>
      <c r="G38" s="560"/>
      <c r="H38" s="561" t="s">
        <v>461</v>
      </c>
      <c r="I38" s="561"/>
      <c r="J38" s="562">
        <v>44111</v>
      </c>
      <c r="K38" s="563"/>
      <c r="L38" s="564"/>
      <c r="M38" s="565" t="s">
        <v>483</v>
      </c>
      <c r="N38" s="565"/>
      <c r="O38" s="565"/>
      <c r="P38" s="565"/>
      <c r="Q38" s="565"/>
      <c r="R38" s="565"/>
      <c r="S38" s="565"/>
      <c r="T38" s="565"/>
      <c r="U38" s="565"/>
      <c r="V38" s="565"/>
      <c r="W38" s="565"/>
      <c r="X38" s="565"/>
      <c r="Y38" s="566"/>
      <c r="Z38" s="567" t="s">
        <v>465</v>
      </c>
      <c r="AA38" s="568"/>
      <c r="AB38" s="568" t="s">
        <v>465</v>
      </c>
      <c r="AC38" s="569"/>
      <c r="AD38" s="570">
        <v>44111</v>
      </c>
      <c r="AE38" s="571"/>
      <c r="AF38" s="199"/>
      <c r="AG38" s="198"/>
      <c r="AH38" s="572"/>
      <c r="AI38" s="572"/>
      <c r="AJ38" s="573"/>
      <c r="AK38" s="573"/>
      <c r="AL38" s="573"/>
      <c r="AM38" s="573"/>
      <c r="AN38" s="574"/>
      <c r="AO38" s="572"/>
      <c r="AP38" s="557"/>
      <c r="AQ38" s="558"/>
    </row>
    <row r="39" spans="1:46" s="94" customFormat="1" ht="36.75" customHeight="1" x14ac:dyDescent="0.25">
      <c r="A39" s="559" t="s">
        <v>484</v>
      </c>
      <c r="B39" s="560"/>
      <c r="C39" s="560"/>
      <c r="D39" s="560"/>
      <c r="E39" s="560"/>
      <c r="F39" s="560"/>
      <c r="G39" s="560"/>
      <c r="H39" s="561" t="s">
        <v>465</v>
      </c>
      <c r="I39" s="561"/>
      <c r="J39" s="562">
        <v>44111</v>
      </c>
      <c r="K39" s="563"/>
      <c r="L39" s="564"/>
      <c r="M39" s="565" t="s">
        <v>484</v>
      </c>
      <c r="N39" s="565"/>
      <c r="O39" s="565"/>
      <c r="P39" s="565"/>
      <c r="Q39" s="565"/>
      <c r="R39" s="565"/>
      <c r="S39" s="565"/>
      <c r="T39" s="565"/>
      <c r="U39" s="565"/>
      <c r="V39" s="565"/>
      <c r="W39" s="565"/>
      <c r="X39" s="565"/>
      <c r="Y39" s="566"/>
      <c r="Z39" s="567" t="s">
        <v>465</v>
      </c>
      <c r="AA39" s="568"/>
      <c r="AB39" s="568" t="s">
        <v>465</v>
      </c>
      <c r="AC39" s="569"/>
      <c r="AD39" s="570">
        <v>44111</v>
      </c>
      <c r="AE39" s="571"/>
      <c r="AF39" s="199"/>
      <c r="AG39" s="198"/>
      <c r="AH39" s="557"/>
      <c r="AI39" s="558"/>
      <c r="AJ39" s="573"/>
      <c r="AK39" s="573"/>
      <c r="AL39" s="573"/>
      <c r="AM39" s="573"/>
      <c r="AN39" s="574"/>
      <c r="AO39" s="572"/>
      <c r="AP39" s="557"/>
      <c r="AQ39" s="558"/>
    </row>
    <row r="40" spans="1:46" s="94" customFormat="1" ht="36.75" customHeight="1" x14ac:dyDescent="0.25">
      <c r="A40" s="559" t="s">
        <v>491</v>
      </c>
      <c r="B40" s="560"/>
      <c r="C40" s="560"/>
      <c r="D40" s="560"/>
      <c r="E40" s="560"/>
      <c r="F40" s="560"/>
      <c r="G40" s="560"/>
      <c r="H40" s="561" t="s">
        <v>461</v>
      </c>
      <c r="I40" s="561"/>
      <c r="J40" s="562">
        <v>44111</v>
      </c>
      <c r="K40" s="563"/>
      <c r="L40" s="564"/>
      <c r="M40" s="565" t="s">
        <v>485</v>
      </c>
      <c r="N40" s="565"/>
      <c r="O40" s="565"/>
      <c r="P40" s="565"/>
      <c r="Q40" s="565"/>
      <c r="R40" s="565"/>
      <c r="S40" s="565"/>
      <c r="T40" s="565"/>
      <c r="U40" s="565"/>
      <c r="V40" s="565"/>
      <c r="W40" s="565"/>
      <c r="X40" s="565"/>
      <c r="Y40" s="566"/>
      <c r="Z40" s="567" t="s">
        <v>486</v>
      </c>
      <c r="AA40" s="568"/>
      <c r="AB40" s="568" t="s">
        <v>486</v>
      </c>
      <c r="AC40" s="569"/>
      <c r="AD40" s="570">
        <v>44111</v>
      </c>
      <c r="AE40" s="571"/>
      <c r="AF40" s="199"/>
      <c r="AG40" s="198"/>
      <c r="AH40" s="557"/>
      <c r="AI40" s="558"/>
      <c r="AJ40" s="573"/>
      <c r="AK40" s="573"/>
      <c r="AL40" s="573"/>
      <c r="AM40" s="573"/>
      <c r="AN40" s="574"/>
      <c r="AO40" s="572"/>
      <c r="AP40" s="557"/>
      <c r="AQ40" s="558"/>
    </row>
    <row r="41" spans="1:46" s="94" customFormat="1" ht="36.75" customHeight="1" x14ac:dyDescent="0.25">
      <c r="A41" s="559" t="s">
        <v>492</v>
      </c>
      <c r="B41" s="560"/>
      <c r="C41" s="560"/>
      <c r="D41" s="560"/>
      <c r="E41" s="560"/>
      <c r="F41" s="560"/>
      <c r="G41" s="560"/>
      <c r="H41" s="561" t="s">
        <v>493</v>
      </c>
      <c r="I41" s="561"/>
      <c r="J41" s="562">
        <v>44111</v>
      </c>
      <c r="K41" s="563"/>
      <c r="L41" s="564"/>
      <c r="M41" s="583"/>
      <c r="N41" s="583"/>
      <c r="O41" s="583"/>
      <c r="P41" s="583"/>
      <c r="Q41" s="583"/>
      <c r="R41" s="583"/>
      <c r="S41" s="583"/>
      <c r="T41" s="583"/>
      <c r="U41" s="583"/>
      <c r="V41" s="583"/>
      <c r="W41" s="583"/>
      <c r="X41" s="583"/>
      <c r="Y41" s="584"/>
      <c r="Z41" s="557"/>
      <c r="AA41" s="585"/>
      <c r="AB41" s="585"/>
      <c r="AC41" s="558"/>
      <c r="AD41" s="574"/>
      <c r="AE41" s="572"/>
      <c r="AF41" s="199"/>
      <c r="AG41" s="198"/>
      <c r="AH41" s="557"/>
      <c r="AI41" s="558"/>
      <c r="AJ41" s="573"/>
      <c r="AK41" s="573"/>
      <c r="AL41" s="573"/>
      <c r="AM41" s="573"/>
      <c r="AN41" s="574"/>
      <c r="AO41" s="572"/>
      <c r="AP41" s="557"/>
      <c r="AQ41" s="558"/>
    </row>
    <row r="42" spans="1:46" s="94" customFormat="1" ht="36.75" customHeight="1" x14ac:dyDescent="0.25">
      <c r="A42" s="579"/>
      <c r="B42" s="580"/>
      <c r="C42" s="580"/>
      <c r="D42" s="580"/>
      <c r="E42" s="580"/>
      <c r="F42" s="580"/>
      <c r="G42" s="581"/>
      <c r="H42" s="572"/>
      <c r="I42" s="572"/>
      <c r="J42" s="562"/>
      <c r="K42" s="563"/>
      <c r="L42" s="564"/>
      <c r="M42" s="583"/>
      <c r="N42" s="583"/>
      <c r="O42" s="583"/>
      <c r="P42" s="583"/>
      <c r="Q42" s="583"/>
      <c r="R42" s="583"/>
      <c r="S42" s="583"/>
      <c r="T42" s="583"/>
      <c r="U42" s="583"/>
      <c r="V42" s="583"/>
      <c r="W42" s="583"/>
      <c r="X42" s="583"/>
      <c r="Y42" s="584"/>
      <c r="Z42" s="557"/>
      <c r="AA42" s="585"/>
      <c r="AB42" s="585"/>
      <c r="AC42" s="558"/>
      <c r="AD42" s="574"/>
      <c r="AE42" s="572"/>
      <c r="AF42" s="199"/>
      <c r="AG42" s="198"/>
      <c r="AH42" s="557"/>
      <c r="AI42" s="558"/>
      <c r="AJ42" s="573"/>
      <c r="AK42" s="573"/>
      <c r="AL42" s="573"/>
      <c r="AM42" s="573"/>
      <c r="AN42" s="574"/>
      <c r="AO42" s="572"/>
      <c r="AP42" s="557"/>
      <c r="AQ42" s="558"/>
    </row>
    <row r="43" spans="1:46" s="94" customFormat="1" ht="36.75" customHeight="1" x14ac:dyDescent="0.25">
      <c r="A43" s="579"/>
      <c r="B43" s="580"/>
      <c r="C43" s="580"/>
      <c r="D43" s="580"/>
      <c r="E43" s="580"/>
      <c r="F43" s="580"/>
      <c r="G43" s="581"/>
      <c r="H43" s="572"/>
      <c r="I43" s="572"/>
      <c r="J43" s="574"/>
      <c r="K43" s="572"/>
      <c r="L43" s="582"/>
      <c r="M43" s="583"/>
      <c r="N43" s="583"/>
      <c r="O43" s="583"/>
      <c r="P43" s="583"/>
      <c r="Q43" s="583"/>
      <c r="R43" s="583"/>
      <c r="S43" s="583"/>
      <c r="T43" s="583"/>
      <c r="U43" s="583"/>
      <c r="V43" s="583"/>
      <c r="W43" s="583"/>
      <c r="X43" s="583"/>
      <c r="Y43" s="584"/>
      <c r="Z43" s="557"/>
      <c r="AA43" s="585"/>
      <c r="AB43" s="585"/>
      <c r="AC43" s="558"/>
      <c r="AD43" s="574"/>
      <c r="AE43" s="572"/>
      <c r="AF43" s="199"/>
      <c r="AG43" s="198"/>
      <c r="AH43" s="557"/>
      <c r="AI43" s="558"/>
      <c r="AJ43" s="573"/>
      <c r="AK43" s="573"/>
      <c r="AL43" s="573"/>
      <c r="AM43" s="573"/>
      <c r="AN43" s="574"/>
      <c r="AO43" s="572"/>
      <c r="AP43" s="557"/>
      <c r="AQ43" s="558"/>
    </row>
    <row r="44" spans="1:46" s="94" customFormat="1" ht="36.75" customHeight="1" x14ac:dyDescent="0.25">
      <c r="A44" s="579"/>
      <c r="B44" s="580"/>
      <c r="C44" s="580"/>
      <c r="D44" s="580"/>
      <c r="E44" s="580"/>
      <c r="F44" s="580"/>
      <c r="G44" s="581"/>
      <c r="H44" s="572"/>
      <c r="I44" s="572"/>
      <c r="J44" s="574"/>
      <c r="K44" s="572"/>
      <c r="L44" s="582"/>
      <c r="M44" s="583"/>
      <c r="N44" s="583"/>
      <c r="O44" s="583"/>
      <c r="P44" s="583"/>
      <c r="Q44" s="583"/>
      <c r="R44" s="583"/>
      <c r="S44" s="583"/>
      <c r="T44" s="583"/>
      <c r="U44" s="583"/>
      <c r="V44" s="583"/>
      <c r="W44" s="583"/>
      <c r="X44" s="583"/>
      <c r="Y44" s="584"/>
      <c r="Z44" s="557"/>
      <c r="AA44" s="585"/>
      <c r="AB44" s="585"/>
      <c r="AC44" s="558"/>
      <c r="AD44" s="574"/>
      <c r="AE44" s="572"/>
      <c r="AF44" s="199"/>
      <c r="AG44" s="198"/>
      <c r="AH44" s="572"/>
      <c r="AI44" s="572"/>
      <c r="AJ44" s="573"/>
      <c r="AK44" s="573"/>
      <c r="AL44" s="573"/>
      <c r="AM44" s="573"/>
      <c r="AN44" s="574"/>
      <c r="AO44" s="572"/>
      <c r="AP44" s="557"/>
      <c r="AQ44" s="558"/>
    </row>
    <row r="45" spans="1:46" s="94" customFormat="1" ht="36.75" customHeight="1" x14ac:dyDescent="0.25">
      <c r="A45" s="579"/>
      <c r="B45" s="580"/>
      <c r="C45" s="580"/>
      <c r="D45" s="580"/>
      <c r="E45" s="580"/>
      <c r="F45" s="580"/>
      <c r="G45" s="581"/>
      <c r="H45" s="572"/>
      <c r="I45" s="572"/>
      <c r="J45" s="574"/>
      <c r="K45" s="572"/>
      <c r="L45" s="582"/>
      <c r="M45" s="583"/>
      <c r="N45" s="583"/>
      <c r="O45" s="583"/>
      <c r="P45" s="583"/>
      <c r="Q45" s="583"/>
      <c r="R45" s="583"/>
      <c r="S45" s="583"/>
      <c r="T45" s="583"/>
      <c r="U45" s="583"/>
      <c r="V45" s="583"/>
      <c r="W45" s="583"/>
      <c r="X45" s="583"/>
      <c r="Y45" s="584"/>
      <c r="Z45" s="557"/>
      <c r="AA45" s="585"/>
      <c r="AB45" s="585"/>
      <c r="AC45" s="558"/>
      <c r="AD45" s="574"/>
      <c r="AE45" s="572"/>
      <c r="AF45" s="199"/>
      <c r="AG45" s="198"/>
      <c r="AH45" s="572"/>
      <c r="AI45" s="572"/>
      <c r="AJ45" s="573"/>
      <c r="AK45" s="573"/>
      <c r="AL45" s="573"/>
      <c r="AM45" s="573"/>
      <c r="AN45" s="574"/>
      <c r="AO45" s="572"/>
      <c r="AP45" s="557"/>
      <c r="AQ45" s="558"/>
    </row>
    <row r="46" spans="1:46" s="94" customFormat="1" ht="36.75" customHeight="1" x14ac:dyDescent="0.25">
      <c r="A46" s="579"/>
      <c r="B46" s="580"/>
      <c r="C46" s="580"/>
      <c r="D46" s="580"/>
      <c r="E46" s="580"/>
      <c r="F46" s="580"/>
      <c r="G46" s="581"/>
      <c r="H46" s="572"/>
      <c r="I46" s="572"/>
      <c r="J46" s="574"/>
      <c r="K46" s="572"/>
      <c r="L46" s="582"/>
      <c r="M46" s="583"/>
      <c r="N46" s="583"/>
      <c r="O46" s="583"/>
      <c r="P46" s="583"/>
      <c r="Q46" s="583"/>
      <c r="R46" s="583"/>
      <c r="S46" s="583"/>
      <c r="T46" s="583"/>
      <c r="U46" s="583"/>
      <c r="V46" s="583"/>
      <c r="W46" s="583"/>
      <c r="X46" s="583"/>
      <c r="Y46" s="584"/>
      <c r="Z46" s="557"/>
      <c r="AA46" s="585"/>
      <c r="AB46" s="585"/>
      <c r="AC46" s="558"/>
      <c r="AD46" s="574"/>
      <c r="AE46" s="572"/>
      <c r="AF46" s="199"/>
      <c r="AG46" s="198"/>
      <c r="AH46" s="572"/>
      <c r="AI46" s="572"/>
      <c r="AJ46" s="573"/>
      <c r="AK46" s="573"/>
      <c r="AL46" s="573"/>
      <c r="AM46" s="573"/>
      <c r="AN46" s="574"/>
      <c r="AO46" s="572"/>
      <c r="AP46" s="557"/>
      <c r="AQ46" s="558"/>
    </row>
    <row r="47" spans="1:46" s="94" customFormat="1" ht="36.75" customHeight="1" x14ac:dyDescent="0.25">
      <c r="A47" s="579"/>
      <c r="B47" s="580"/>
      <c r="C47" s="580"/>
      <c r="D47" s="580"/>
      <c r="E47" s="580"/>
      <c r="F47" s="580"/>
      <c r="G47" s="581"/>
      <c r="H47" s="572"/>
      <c r="I47" s="572"/>
      <c r="J47" s="574"/>
      <c r="K47" s="572"/>
      <c r="L47" s="582"/>
      <c r="M47" s="195"/>
      <c r="N47" s="195"/>
      <c r="O47" s="195"/>
      <c r="P47" s="195"/>
      <c r="Q47" s="195"/>
      <c r="R47" s="195"/>
      <c r="S47" s="195"/>
      <c r="T47" s="195"/>
      <c r="U47" s="195"/>
      <c r="V47" s="195"/>
      <c r="W47" s="195"/>
      <c r="X47" s="195"/>
      <c r="Y47" s="200"/>
      <c r="Z47" s="557"/>
      <c r="AA47" s="585"/>
      <c r="AB47" s="585"/>
      <c r="AC47" s="558"/>
      <c r="AD47" s="574"/>
      <c r="AE47" s="572"/>
      <c r="AF47" s="199"/>
      <c r="AG47" s="198"/>
      <c r="AH47" s="572"/>
      <c r="AI47" s="572"/>
      <c r="AJ47" s="573"/>
      <c r="AK47" s="573"/>
      <c r="AL47" s="573"/>
      <c r="AM47" s="573"/>
      <c r="AN47" s="574"/>
      <c r="AO47" s="572"/>
      <c r="AP47" s="557"/>
      <c r="AQ47" s="558"/>
    </row>
    <row r="48" spans="1:46" s="94" customFormat="1" ht="36.75" customHeight="1" thickBot="1" x14ac:dyDescent="0.3">
      <c r="A48" s="586"/>
      <c r="B48" s="587"/>
      <c r="C48" s="587"/>
      <c r="D48" s="587"/>
      <c r="E48" s="587"/>
      <c r="F48" s="587"/>
      <c r="G48" s="588"/>
      <c r="H48" s="589"/>
      <c r="I48" s="589"/>
      <c r="J48" s="589"/>
      <c r="K48" s="589"/>
      <c r="L48" s="590"/>
      <c r="M48" s="195"/>
      <c r="N48" s="195"/>
      <c r="O48" s="195"/>
      <c r="P48" s="195"/>
      <c r="Q48" s="195"/>
      <c r="R48" s="195"/>
      <c r="S48" s="195"/>
      <c r="T48" s="195"/>
      <c r="U48" s="195"/>
      <c r="V48" s="195"/>
      <c r="W48" s="195"/>
      <c r="X48" s="195"/>
      <c r="Y48" s="200"/>
      <c r="Z48" s="557"/>
      <c r="AA48" s="585"/>
      <c r="AB48" s="585"/>
      <c r="AC48" s="558"/>
      <c r="AD48" s="574"/>
      <c r="AE48" s="572"/>
      <c r="AF48" s="199"/>
      <c r="AG48" s="198"/>
      <c r="AH48" s="572"/>
      <c r="AI48" s="572"/>
      <c r="AJ48" s="573"/>
      <c r="AK48" s="573"/>
      <c r="AL48" s="573"/>
      <c r="AM48" s="573"/>
      <c r="AN48" s="574"/>
      <c r="AO48" s="572"/>
      <c r="AP48" s="557"/>
      <c r="AQ48" s="558"/>
    </row>
  </sheetData>
  <mergeCells count="241">
    <mergeCell ref="AD35:AE35"/>
    <mergeCell ref="M36:Y36"/>
    <mergeCell ref="AD29:AD31"/>
    <mergeCell ref="AE29:AE31"/>
    <mergeCell ref="AF36:AG36"/>
    <mergeCell ref="AH36:AI36"/>
    <mergeCell ref="AJ36:AM36"/>
    <mergeCell ref="AN36:AO36"/>
    <mergeCell ref="Z44:AC44"/>
    <mergeCell ref="AJ38:AM38"/>
    <mergeCell ref="AN45:AO45"/>
    <mergeCell ref="AN46:AO46"/>
    <mergeCell ref="AJ43:AM43"/>
    <mergeCell ref="AJ44:AM44"/>
    <mergeCell ref="AD37:AE37"/>
    <mergeCell ref="AH37:AI37"/>
    <mergeCell ref="AJ37:AM37"/>
    <mergeCell ref="AD36:AE36"/>
    <mergeCell ref="A22:A26"/>
    <mergeCell ref="B22:B26"/>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G7:AL7"/>
    <mergeCell ref="AM7:AN7"/>
    <mergeCell ref="AO7:AQ7"/>
    <mergeCell ref="AP22:AQ26"/>
    <mergeCell ref="H19:P20"/>
    <mergeCell ref="Q19:R20"/>
    <mergeCell ref="V19:V21"/>
    <mergeCell ref="S19:U20"/>
    <mergeCell ref="AJ20:AK20"/>
    <mergeCell ref="AL20:AM20"/>
    <mergeCell ref="AH19:AQ19"/>
    <mergeCell ref="Y20:Y21"/>
    <mergeCell ref="Z20:Z21"/>
    <mergeCell ref="AP20:AQ21"/>
    <mergeCell ref="A12:AQ12"/>
    <mergeCell ref="A13:AQ13"/>
    <mergeCell ref="A14:I14"/>
    <mergeCell ref="A15:I15"/>
    <mergeCell ref="A17:I18"/>
    <mergeCell ref="A19:F20"/>
    <mergeCell ref="Y19:AB19"/>
    <mergeCell ref="AC19:AF19"/>
    <mergeCell ref="G19:G20"/>
    <mergeCell ref="C22:C23"/>
    <mergeCell ref="D22:D23"/>
    <mergeCell ref="E22:E23"/>
    <mergeCell ref="C24:C26"/>
    <mergeCell ref="D24:D26"/>
    <mergeCell ref="E24:E26"/>
    <mergeCell ref="AB27:AB28"/>
    <mergeCell ref="AC27:AC28"/>
    <mergeCell ref="V27:V28"/>
    <mergeCell ref="W27:W28"/>
    <mergeCell ref="E29:E30"/>
    <mergeCell ref="AC20:AC21"/>
    <mergeCell ref="AD20:AD21"/>
    <mergeCell ref="AE20:AE21"/>
    <mergeCell ref="AF20:AF21"/>
    <mergeCell ref="AH20:AH21"/>
    <mergeCell ref="AN20:AN21"/>
    <mergeCell ref="AO20:AO21"/>
    <mergeCell ref="AA20:AA21"/>
    <mergeCell ref="AB20:AB21"/>
    <mergeCell ref="F22:F26"/>
    <mergeCell ref="AD27:AD28"/>
    <mergeCell ref="AE27:AE28"/>
    <mergeCell ref="AH22:AH26"/>
    <mergeCell ref="AO22:AO26"/>
    <mergeCell ref="Z29:Z31"/>
    <mergeCell ref="AC29:AC31"/>
    <mergeCell ref="A27:A28"/>
    <mergeCell ref="Z27:Z28"/>
    <mergeCell ref="A36:G36"/>
    <mergeCell ref="H36:I36"/>
    <mergeCell ref="J36:L36"/>
    <mergeCell ref="Z36:AC36"/>
    <mergeCell ref="X29:X31"/>
    <mergeCell ref="F27:F28"/>
    <mergeCell ref="Y27:Y28"/>
    <mergeCell ref="X27:X28"/>
    <mergeCell ref="V29:V31"/>
    <mergeCell ref="W29:W31"/>
    <mergeCell ref="AB29:AB31"/>
    <mergeCell ref="B27:B28"/>
    <mergeCell ref="A29:A31"/>
    <mergeCell ref="B29:B31"/>
    <mergeCell ref="F29:F31"/>
    <mergeCell ref="Y29:Y31"/>
    <mergeCell ref="C29:C30"/>
    <mergeCell ref="D29:D30"/>
    <mergeCell ref="A35:G35"/>
    <mergeCell ref="H35:I35"/>
    <mergeCell ref="J35:L35"/>
    <mergeCell ref="Z35:AC35"/>
    <mergeCell ref="Z39:AC39"/>
    <mergeCell ref="Z40:AC40"/>
    <mergeCell ref="Z41:AC41"/>
    <mergeCell ref="Z42:AC42"/>
    <mergeCell ref="Z43:AC43"/>
    <mergeCell ref="AJ42:AM42"/>
    <mergeCell ref="AH43:AI43"/>
    <mergeCell ref="AD45:AE45"/>
    <mergeCell ref="AH45:AI45"/>
    <mergeCell ref="AD44:AE44"/>
    <mergeCell ref="AH44:AI44"/>
    <mergeCell ref="Z45:AC45"/>
    <mergeCell ref="AH39:AI39"/>
    <mergeCell ref="AH40:AI40"/>
    <mergeCell ref="AH41:AI41"/>
    <mergeCell ref="AH42:AI42"/>
    <mergeCell ref="AJ45:AM45"/>
    <mergeCell ref="AJ47:AM47"/>
    <mergeCell ref="A46:G46"/>
    <mergeCell ref="H46:I46"/>
    <mergeCell ref="J46:L46"/>
    <mergeCell ref="AD46:AE46"/>
    <mergeCell ref="AH46:AI46"/>
    <mergeCell ref="AJ46:AM46"/>
    <mergeCell ref="AJ48:AM48"/>
    <mergeCell ref="AD40:AE40"/>
    <mergeCell ref="AD41:AE41"/>
    <mergeCell ref="AD42:AE42"/>
    <mergeCell ref="AD43:AE43"/>
    <mergeCell ref="M44:Y44"/>
    <mergeCell ref="M46:Y46"/>
    <mergeCell ref="M45:Y45"/>
    <mergeCell ref="A48:G48"/>
    <mergeCell ref="H48:I48"/>
    <mergeCell ref="J48:L48"/>
    <mergeCell ref="AD48:AE48"/>
    <mergeCell ref="AH48:AI48"/>
    <mergeCell ref="Z46:AC46"/>
    <mergeCell ref="Z47:AC47"/>
    <mergeCell ref="Z48:AC48"/>
    <mergeCell ref="H44:I44"/>
    <mergeCell ref="J44:L44"/>
    <mergeCell ref="A47:G47"/>
    <mergeCell ref="H47:I47"/>
    <mergeCell ref="J47:L47"/>
    <mergeCell ref="AD47:AE47"/>
    <mergeCell ref="AH47:AI47"/>
    <mergeCell ref="M40:Y40"/>
    <mergeCell ref="M41:Y41"/>
    <mergeCell ref="M42:Y42"/>
    <mergeCell ref="M43:Y43"/>
    <mergeCell ref="J41:L41"/>
    <mergeCell ref="J42:L42"/>
    <mergeCell ref="M39:Y39"/>
    <mergeCell ref="A45:G45"/>
    <mergeCell ref="H45:I45"/>
    <mergeCell ref="J45:L45"/>
    <mergeCell ref="A40:G40"/>
    <mergeCell ref="A41:G41"/>
    <mergeCell ref="A42:G42"/>
    <mergeCell ref="J43:L43"/>
    <mergeCell ref="H40:I40"/>
    <mergeCell ref="H41:I41"/>
    <mergeCell ref="H42:I42"/>
    <mergeCell ref="H43:I43"/>
    <mergeCell ref="J39:L39"/>
    <mergeCell ref="J40:L40"/>
    <mergeCell ref="AH27:AH28"/>
    <mergeCell ref="AP38:AQ38"/>
    <mergeCell ref="AP39:AQ39"/>
    <mergeCell ref="AP40:AQ40"/>
    <mergeCell ref="AP41:AQ41"/>
    <mergeCell ref="AJ39:AM39"/>
    <mergeCell ref="AJ40:AM40"/>
    <mergeCell ref="AJ41:AM41"/>
    <mergeCell ref="AN37:AO37"/>
    <mergeCell ref="AN38:AO38"/>
    <mergeCell ref="AN39:AO39"/>
    <mergeCell ref="AN40:AO40"/>
    <mergeCell ref="AN41:AO41"/>
    <mergeCell ref="AP37:AQ37"/>
    <mergeCell ref="AP36:AQ36"/>
    <mergeCell ref="AO27:AO28"/>
    <mergeCell ref="AP27:AQ28"/>
    <mergeCell ref="AO29:AO31"/>
    <mergeCell ref="AP29:AQ31"/>
    <mergeCell ref="AH29:AH31"/>
    <mergeCell ref="AH38:AI38"/>
    <mergeCell ref="AE22:AE26"/>
    <mergeCell ref="V22:V26"/>
    <mergeCell ref="W22:W26"/>
    <mergeCell ref="X22:X26"/>
    <mergeCell ref="Y22:Y26"/>
    <mergeCell ref="Z22:Z26"/>
    <mergeCell ref="AB22:AB26"/>
    <mergeCell ref="AC22:AC26"/>
    <mergeCell ref="AD22:AD26"/>
    <mergeCell ref="A44:G44"/>
    <mergeCell ref="A39:G39"/>
    <mergeCell ref="A34:L34"/>
    <mergeCell ref="AH34:AQ34"/>
    <mergeCell ref="AF35:AG35"/>
    <mergeCell ref="AH35:AI35"/>
    <mergeCell ref="AJ35:AM35"/>
    <mergeCell ref="AN35:AO35"/>
    <mergeCell ref="M34:AG34"/>
    <mergeCell ref="M35:Y35"/>
    <mergeCell ref="A43:G43"/>
    <mergeCell ref="AD39:AE39"/>
    <mergeCell ref="M37:Y37"/>
    <mergeCell ref="M38:Y38"/>
    <mergeCell ref="H39:I39"/>
    <mergeCell ref="A37:G37"/>
    <mergeCell ref="H37:I37"/>
    <mergeCell ref="J37:L37"/>
    <mergeCell ref="Z37:AC37"/>
    <mergeCell ref="A38:G38"/>
    <mergeCell ref="H38:I38"/>
    <mergeCell ref="J38:L38"/>
    <mergeCell ref="Z38:AC38"/>
    <mergeCell ref="AD38:AE38"/>
    <mergeCell ref="AN47:AO47"/>
    <mergeCell ref="AN48:AO48"/>
    <mergeCell ref="AP45:AQ45"/>
    <mergeCell ref="AP46:AQ46"/>
    <mergeCell ref="AP47:AQ47"/>
    <mergeCell ref="AP48:AQ48"/>
    <mergeCell ref="AP42:AQ42"/>
    <mergeCell ref="AP43:AQ43"/>
    <mergeCell ref="AP44:AQ44"/>
    <mergeCell ref="AN44:AO44"/>
    <mergeCell ref="AN42:AO42"/>
    <mergeCell ref="AN43:AO43"/>
  </mergeCells>
  <conditionalFormatting sqref="AE22:AE24 AE27:AE31">
    <cfRule type="containsText" dxfId="149" priority="332" stopIfTrue="1" operator="containsText" text="Riesgo Alto">
      <formula>NOT(ISERROR(SEARCH("Riesgo Alto",AE22)))</formula>
    </cfRule>
    <cfRule type="containsText" dxfId="148" priority="333" stopIfTrue="1" operator="containsText" text="Riesgo Moderado">
      <formula>NOT(ISERROR(SEARCH("Riesgo Moderado",AE22)))</formula>
    </cfRule>
    <cfRule type="containsText" dxfId="147" priority="334" stopIfTrue="1" operator="containsText" text="Riesgo Bajo">
      <formula>NOT(ISERROR(SEARCH("Riesgo Bajo",AE22)))</formula>
    </cfRule>
    <cfRule type="containsText" dxfId="146" priority="335" stopIfTrue="1" operator="containsText" text="Riesgo Alto">
      <formula>NOT(ISERROR(SEARCH("Riesgo Alto",AE22)))</formula>
    </cfRule>
    <cfRule type="containsText" dxfId="145" priority="336" stopIfTrue="1" operator="containsText" text="Riesgo Extremo">
      <formula>NOT(ISERROR(SEARCH("Riesgo Extremo",AE22)))</formula>
    </cfRule>
  </conditionalFormatting>
  <conditionalFormatting sqref="AE22:AE24 AE27:AE31">
    <cfRule type="containsText" dxfId="144" priority="331" stopIfTrue="1" operator="containsText" text="Riesgo Extremo">
      <formula>NOT(ISERROR(SEARCH("Riesgo Extremo",AE22)))</formula>
    </cfRule>
  </conditionalFormatting>
  <conditionalFormatting sqref="E24">
    <cfRule type="containsText" dxfId="143" priority="26" stopIfTrue="1" operator="containsText" text="Riesgo Alto">
      <formula>NOT(ISERROR(SEARCH("Riesgo Alto",E24)))</formula>
    </cfRule>
    <cfRule type="containsText" dxfId="142" priority="27" stopIfTrue="1" operator="containsText" text="Riesgo Moderado">
      <formula>NOT(ISERROR(SEARCH("Riesgo Moderado",E24)))</formula>
    </cfRule>
    <cfRule type="containsText" dxfId="141" priority="28" stopIfTrue="1" operator="containsText" text="Riesgo Bajo">
      <formula>NOT(ISERROR(SEARCH("Riesgo Bajo",E24)))</formula>
    </cfRule>
    <cfRule type="containsText" dxfId="140" priority="29" stopIfTrue="1" operator="containsText" text="Riesgo Alto">
      <formula>NOT(ISERROR(SEARCH("Riesgo Alto",E24)))</formula>
    </cfRule>
    <cfRule type="containsText" dxfId="139" priority="30" stopIfTrue="1" operator="containsText" text="Riesgo Extremo">
      <formula>NOT(ISERROR(SEARCH("Riesgo Extremo",E24)))</formula>
    </cfRule>
  </conditionalFormatting>
  <conditionalFormatting sqref="E24">
    <cfRule type="containsText" dxfId="138" priority="25" stopIfTrue="1" operator="containsText" text="Riesgo Extremo">
      <formula>NOT(ISERROR(SEARCH("Riesgo Extremo",E24)))</formula>
    </cfRule>
  </conditionalFormatting>
  <conditionalFormatting sqref="E28">
    <cfRule type="containsText" dxfId="137" priority="8" stopIfTrue="1" operator="containsText" text="Riesgo Alto">
      <formula>NOT(ISERROR(SEARCH("Riesgo Alto",E28)))</formula>
    </cfRule>
    <cfRule type="containsText" dxfId="136" priority="9" stopIfTrue="1" operator="containsText" text="Riesgo Moderado">
      <formula>NOT(ISERROR(SEARCH("Riesgo Moderado",E28)))</formula>
    </cfRule>
    <cfRule type="containsText" dxfId="135" priority="10" stopIfTrue="1" operator="containsText" text="Riesgo Bajo">
      <formula>NOT(ISERROR(SEARCH("Riesgo Bajo",E28)))</formula>
    </cfRule>
    <cfRule type="containsText" dxfId="134" priority="11" stopIfTrue="1" operator="containsText" text="Riesgo Alto">
      <formula>NOT(ISERROR(SEARCH("Riesgo Alto",E28)))</formula>
    </cfRule>
    <cfRule type="containsText" dxfId="133" priority="12" stopIfTrue="1" operator="containsText" text="Riesgo Extremo">
      <formula>NOT(ISERROR(SEARCH("Riesgo Extremo",E28)))</formula>
    </cfRule>
  </conditionalFormatting>
  <conditionalFormatting sqref="E28">
    <cfRule type="containsText" dxfId="132" priority="7" stopIfTrue="1" operator="containsText" text="Riesgo Extremo">
      <formula>NOT(ISERROR(SEARCH("Riesgo Extremo",E28)))</formula>
    </cfRule>
  </conditionalFormatting>
  <conditionalFormatting sqref="E31">
    <cfRule type="containsText" dxfId="131" priority="2" stopIfTrue="1" operator="containsText" text="Riesgo Alto">
      <formula>NOT(ISERROR(SEARCH("Riesgo Alto",E31)))</formula>
    </cfRule>
    <cfRule type="containsText" dxfId="130" priority="3" stopIfTrue="1" operator="containsText" text="Riesgo Moderado">
      <formula>NOT(ISERROR(SEARCH("Riesgo Moderado",E31)))</formula>
    </cfRule>
    <cfRule type="containsText" dxfId="129" priority="4" stopIfTrue="1" operator="containsText" text="Riesgo Bajo">
      <formula>NOT(ISERROR(SEARCH("Riesgo Bajo",E31)))</formula>
    </cfRule>
    <cfRule type="containsText" dxfId="128" priority="5" stopIfTrue="1" operator="containsText" text="Riesgo Alto">
      <formula>NOT(ISERROR(SEARCH("Riesgo Alto",E31)))</formula>
    </cfRule>
    <cfRule type="containsText" dxfId="127" priority="6" stopIfTrue="1" operator="containsText" text="Riesgo Extremo">
      <formula>NOT(ISERROR(SEARCH("Riesgo Extremo",E31)))</formula>
    </cfRule>
  </conditionalFormatting>
  <conditionalFormatting sqref="E31">
    <cfRule type="containsText" dxfId="126" priority="1" stopIfTrue="1" operator="containsText" text="Riesgo Extremo">
      <formula>NOT(ISERROR(SEARCH("Riesgo Extremo",E31)))</formula>
    </cfRule>
  </conditionalFormatting>
  <dataValidations count="2">
    <dataValidation type="list" allowBlank="1" showInputMessage="1" showErrorMessage="1" errorTitle="ERROR" error="Este valor no es permitido" sqref="F22:F24 F27:F31">
      <formula1>EXISTENCONTROLES</formula1>
    </dataValidation>
    <dataValidation type="list" allowBlank="1" showInputMessage="1" showErrorMessage="1" errorTitle="Error" error="Esta opción no está permitida" sqref="AH22:AH24 AH27:AH31">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14:formula1>
            <xm:f>DB!$N$12:$N$13</xm:f>
          </x14:formula1>
          <xm:sqref>W22:W24 W27:W31</xm:sqref>
        </x14:dataValidation>
        <x14:dataValidation type="list" allowBlank="1" showInputMessage="1" showErrorMessage="1">
          <x14:formula1>
            <xm:f>DB!$N$12:$N$14</xm:f>
          </x14:formula1>
          <xm:sqref>X22:X24 X27:X31</xm:sqref>
        </x14:dataValidation>
        <x14:dataValidation type="list" allowBlank="1" showInputMessage="1" showErrorMessage="1">
          <x14:formula1>
            <xm:f>DB!$I$12:$I$13</xm:f>
          </x14:formula1>
          <xm:sqref>M22:M31</xm:sqref>
        </x14:dataValidation>
        <x14:dataValidation type="list" allowBlank="1" showInputMessage="1" showErrorMessage="1">
          <x14:formula1>
            <xm:f>DB!$H$12:$H$13</xm:f>
          </x14:formula1>
          <xm:sqref>L22:L31</xm:sqref>
        </x14:dataValidation>
        <x14:dataValidation type="list" allowBlank="1" showInputMessage="1" showErrorMessage="1">
          <x14:formula1>
            <xm:f>DB!$D$12:$D$13</xm:f>
          </x14:formula1>
          <xm:sqref>H22:H31</xm:sqref>
        </x14:dataValidation>
        <x14:dataValidation type="list" allowBlank="1" showInputMessage="1" showErrorMessage="1">
          <x14:formula1>
            <xm:f>DB!$J$12:$J$14</xm:f>
          </x14:formula1>
          <xm:sqref>N22:N31</xm:sqref>
        </x14:dataValidation>
        <x14:dataValidation type="list" allowBlank="1" showInputMessage="1" showErrorMessage="1">
          <x14:formula1>
            <xm:f>DB!$G$12:$G$14</xm:f>
          </x14:formula1>
          <xm:sqref>K22:K31</xm:sqref>
        </x14:dataValidation>
        <x14:dataValidation type="list" allowBlank="1" showInputMessage="1" showErrorMessage="1">
          <x14:formula1>
            <xm:f>DB!$F$12:$F$13</xm:f>
          </x14:formula1>
          <xm:sqref>J22:J31</xm:sqref>
        </x14:dataValidation>
        <x14:dataValidation type="list" allowBlank="1" showInputMessage="1" showErrorMessage="1">
          <x14:formula1>
            <xm:f>DB!$E$12:$E$13</xm:f>
          </x14:formula1>
          <xm:sqref>I22:I31</xm:sqref>
        </x14:dataValidation>
        <x14:dataValidation type="list" allowBlank="1" showInputMessage="1" showErrorMessage="1">
          <x14:formula1>
            <xm:f>DB!$L$12:$L$14</xm:f>
          </x14:formula1>
          <xm:sqref>Q22:Q31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0"/>
  <sheetViews>
    <sheetView zoomScale="55" zoomScaleNormal="55" workbookViewId="0">
      <selection activeCell="G45" sqref="G45"/>
    </sheetView>
  </sheetViews>
  <sheetFormatPr baseColWidth="10" defaultRowHeight="18.75" x14ac:dyDescent="0.25"/>
  <cols>
    <col min="1" max="1" width="73.140625" style="284" customWidth="1"/>
    <col min="2" max="2" width="27.28515625" style="284" customWidth="1"/>
    <col min="3" max="3" width="44" style="284" customWidth="1"/>
    <col min="4" max="4" width="39.28515625" style="284" customWidth="1"/>
    <col min="5" max="5" width="22" style="284" customWidth="1"/>
    <col min="6" max="7" width="21.140625" style="284" customWidth="1"/>
    <col min="8" max="8" width="23.28515625" style="285" customWidth="1"/>
    <col min="9" max="10" width="21" style="283" customWidth="1"/>
    <col min="11" max="11" width="45.42578125" style="281" customWidth="1"/>
    <col min="12" max="12" width="16" style="281" customWidth="1"/>
    <col min="13" max="13" width="27.28515625" style="281" customWidth="1"/>
    <col min="14" max="17" width="11.42578125" style="281"/>
    <col min="18" max="18" width="26.85546875" style="281" customWidth="1"/>
    <col min="19" max="19" width="5" style="284" customWidth="1"/>
    <col min="20" max="20" width="11.42578125" style="284"/>
    <col min="21" max="21" width="45.42578125" style="284" customWidth="1"/>
    <col min="22" max="22" width="13.42578125" style="284" customWidth="1"/>
    <col min="23" max="23" width="11.42578125" style="284"/>
    <col min="24" max="24" width="14.140625" style="284" customWidth="1"/>
    <col min="25" max="25" width="13.140625" style="284" customWidth="1"/>
    <col min="26" max="26" width="11.42578125" style="284"/>
    <col min="27" max="27" width="15.85546875" style="284" customWidth="1"/>
    <col min="28" max="28" width="26" style="284" customWidth="1"/>
    <col min="29" max="256" width="11.42578125" style="284"/>
    <col min="257" max="257" width="73.140625" style="284" customWidth="1"/>
    <col min="258" max="258" width="27.28515625" style="284" customWidth="1"/>
    <col min="259" max="259" width="44" style="284" customWidth="1"/>
    <col min="260" max="260" width="39.28515625" style="284" customWidth="1"/>
    <col min="261" max="261" width="22" style="284" customWidth="1"/>
    <col min="262" max="263" width="21.140625" style="284" customWidth="1"/>
    <col min="264" max="264" width="23.28515625" style="284" customWidth="1"/>
    <col min="265" max="266" width="21" style="284" customWidth="1"/>
    <col min="267" max="267" width="45.42578125" style="284" customWidth="1"/>
    <col min="268" max="268" width="16" style="284" customWidth="1"/>
    <col min="269" max="273" width="11.42578125" style="284"/>
    <col min="274" max="274" width="26.85546875" style="284" customWidth="1"/>
    <col min="275" max="275" width="5" style="284" customWidth="1"/>
    <col min="276" max="276" width="11.42578125" style="284"/>
    <col min="277" max="277" width="45.42578125" style="284" customWidth="1"/>
    <col min="278" max="278" width="13.42578125" style="284" customWidth="1"/>
    <col min="279" max="279" width="11.42578125" style="284"/>
    <col min="280" max="280" width="14.140625" style="284" customWidth="1"/>
    <col min="281" max="281" width="13.140625" style="284" customWidth="1"/>
    <col min="282" max="282" width="11.42578125" style="284"/>
    <col min="283" max="283" width="15.85546875" style="284" customWidth="1"/>
    <col min="284" max="284" width="26" style="284" customWidth="1"/>
    <col min="285" max="512" width="11.42578125" style="284"/>
    <col min="513" max="513" width="73.140625" style="284" customWidth="1"/>
    <col min="514" max="514" width="27.28515625" style="284" customWidth="1"/>
    <col min="515" max="515" width="44" style="284" customWidth="1"/>
    <col min="516" max="516" width="39.28515625" style="284" customWidth="1"/>
    <col min="517" max="517" width="22" style="284" customWidth="1"/>
    <col min="518" max="519" width="21.140625" style="284" customWidth="1"/>
    <col min="520" max="520" width="23.28515625" style="284" customWidth="1"/>
    <col min="521" max="522" width="21" style="284" customWidth="1"/>
    <col min="523" max="523" width="45.42578125" style="284" customWidth="1"/>
    <col min="524" max="524" width="16" style="284" customWidth="1"/>
    <col min="525" max="529" width="11.42578125" style="284"/>
    <col min="530" max="530" width="26.85546875" style="284" customWidth="1"/>
    <col min="531" max="531" width="5" style="284" customWidth="1"/>
    <col min="532" max="532" width="11.42578125" style="284"/>
    <col min="533" max="533" width="45.42578125" style="284" customWidth="1"/>
    <col min="534" max="534" width="13.42578125" style="284" customWidth="1"/>
    <col min="535" max="535" width="11.42578125" style="284"/>
    <col min="536" max="536" width="14.140625" style="284" customWidth="1"/>
    <col min="537" max="537" width="13.140625" style="284" customWidth="1"/>
    <col min="538" max="538" width="11.42578125" style="284"/>
    <col min="539" max="539" width="15.85546875" style="284" customWidth="1"/>
    <col min="540" max="540" width="26" style="284" customWidth="1"/>
    <col min="541" max="768" width="11.42578125" style="284"/>
    <col min="769" max="769" width="73.140625" style="284" customWidth="1"/>
    <col min="770" max="770" width="27.28515625" style="284" customWidth="1"/>
    <col min="771" max="771" width="44" style="284" customWidth="1"/>
    <col min="772" max="772" width="39.28515625" style="284" customWidth="1"/>
    <col min="773" max="773" width="22" style="284" customWidth="1"/>
    <col min="774" max="775" width="21.140625" style="284" customWidth="1"/>
    <col min="776" max="776" width="23.28515625" style="284" customWidth="1"/>
    <col min="777" max="778" width="21" style="284" customWidth="1"/>
    <col min="779" max="779" width="45.42578125" style="284" customWidth="1"/>
    <col min="780" max="780" width="16" style="284" customWidth="1"/>
    <col min="781" max="785" width="11.42578125" style="284"/>
    <col min="786" max="786" width="26.85546875" style="284" customWidth="1"/>
    <col min="787" max="787" width="5" style="284" customWidth="1"/>
    <col min="788" max="788" width="11.42578125" style="284"/>
    <col min="789" max="789" width="45.42578125" style="284" customWidth="1"/>
    <col min="790" max="790" width="13.42578125" style="284" customWidth="1"/>
    <col min="791" max="791" width="11.42578125" style="284"/>
    <col min="792" max="792" width="14.140625" style="284" customWidth="1"/>
    <col min="793" max="793" width="13.140625" style="284" customWidth="1"/>
    <col min="794" max="794" width="11.42578125" style="284"/>
    <col min="795" max="795" width="15.85546875" style="284" customWidth="1"/>
    <col min="796" max="796" width="26" style="284" customWidth="1"/>
    <col min="797" max="1024" width="11.42578125" style="284"/>
    <col min="1025" max="1025" width="73.140625" style="284" customWidth="1"/>
    <col min="1026" max="1026" width="27.28515625" style="284" customWidth="1"/>
    <col min="1027" max="1027" width="44" style="284" customWidth="1"/>
    <col min="1028" max="1028" width="39.28515625" style="284" customWidth="1"/>
    <col min="1029" max="1029" width="22" style="284" customWidth="1"/>
    <col min="1030" max="1031" width="21.140625" style="284" customWidth="1"/>
    <col min="1032" max="1032" width="23.28515625" style="284" customWidth="1"/>
    <col min="1033" max="1034" width="21" style="284" customWidth="1"/>
    <col min="1035" max="1035" width="45.42578125" style="284" customWidth="1"/>
    <col min="1036" max="1036" width="16" style="284" customWidth="1"/>
    <col min="1037" max="1041" width="11.42578125" style="284"/>
    <col min="1042" max="1042" width="26.85546875" style="284" customWidth="1"/>
    <col min="1043" max="1043" width="5" style="284" customWidth="1"/>
    <col min="1044" max="1044" width="11.42578125" style="284"/>
    <col min="1045" max="1045" width="45.42578125" style="284" customWidth="1"/>
    <col min="1046" max="1046" width="13.42578125" style="284" customWidth="1"/>
    <col min="1047" max="1047" width="11.42578125" style="284"/>
    <col min="1048" max="1048" width="14.140625" style="284" customWidth="1"/>
    <col min="1049" max="1049" width="13.140625" style="284" customWidth="1"/>
    <col min="1050" max="1050" width="11.42578125" style="284"/>
    <col min="1051" max="1051" width="15.85546875" style="284" customWidth="1"/>
    <col min="1052" max="1052" width="26" style="284" customWidth="1"/>
    <col min="1053" max="1280" width="11.42578125" style="284"/>
    <col min="1281" max="1281" width="73.140625" style="284" customWidth="1"/>
    <col min="1282" max="1282" width="27.28515625" style="284" customWidth="1"/>
    <col min="1283" max="1283" width="44" style="284" customWidth="1"/>
    <col min="1284" max="1284" width="39.28515625" style="284" customWidth="1"/>
    <col min="1285" max="1285" width="22" style="284" customWidth="1"/>
    <col min="1286" max="1287" width="21.140625" style="284" customWidth="1"/>
    <col min="1288" max="1288" width="23.28515625" style="284" customWidth="1"/>
    <col min="1289" max="1290" width="21" style="284" customWidth="1"/>
    <col min="1291" max="1291" width="45.42578125" style="284" customWidth="1"/>
    <col min="1292" max="1292" width="16" style="284" customWidth="1"/>
    <col min="1293" max="1297" width="11.42578125" style="284"/>
    <col min="1298" max="1298" width="26.85546875" style="284" customWidth="1"/>
    <col min="1299" max="1299" width="5" style="284" customWidth="1"/>
    <col min="1300" max="1300" width="11.42578125" style="284"/>
    <col min="1301" max="1301" width="45.42578125" style="284" customWidth="1"/>
    <col min="1302" max="1302" width="13.42578125" style="284" customWidth="1"/>
    <col min="1303" max="1303" width="11.42578125" style="284"/>
    <col min="1304" max="1304" width="14.140625" style="284" customWidth="1"/>
    <col min="1305" max="1305" width="13.140625" style="284" customWidth="1"/>
    <col min="1306" max="1306" width="11.42578125" style="284"/>
    <col min="1307" max="1307" width="15.85546875" style="284" customWidth="1"/>
    <col min="1308" max="1308" width="26" style="284" customWidth="1"/>
    <col min="1309" max="1536" width="11.42578125" style="284"/>
    <col min="1537" max="1537" width="73.140625" style="284" customWidth="1"/>
    <col min="1538" max="1538" width="27.28515625" style="284" customWidth="1"/>
    <col min="1539" max="1539" width="44" style="284" customWidth="1"/>
    <col min="1540" max="1540" width="39.28515625" style="284" customWidth="1"/>
    <col min="1541" max="1541" width="22" style="284" customWidth="1"/>
    <col min="1542" max="1543" width="21.140625" style="284" customWidth="1"/>
    <col min="1544" max="1544" width="23.28515625" style="284" customWidth="1"/>
    <col min="1545" max="1546" width="21" style="284" customWidth="1"/>
    <col min="1547" max="1547" width="45.42578125" style="284" customWidth="1"/>
    <col min="1548" max="1548" width="16" style="284" customWidth="1"/>
    <col min="1549" max="1553" width="11.42578125" style="284"/>
    <col min="1554" max="1554" width="26.85546875" style="284" customWidth="1"/>
    <col min="1555" max="1555" width="5" style="284" customWidth="1"/>
    <col min="1556" max="1556" width="11.42578125" style="284"/>
    <col min="1557" max="1557" width="45.42578125" style="284" customWidth="1"/>
    <col min="1558" max="1558" width="13.42578125" style="284" customWidth="1"/>
    <col min="1559" max="1559" width="11.42578125" style="284"/>
    <col min="1560" max="1560" width="14.140625" style="284" customWidth="1"/>
    <col min="1561" max="1561" width="13.140625" style="284" customWidth="1"/>
    <col min="1562" max="1562" width="11.42578125" style="284"/>
    <col min="1563" max="1563" width="15.85546875" style="284" customWidth="1"/>
    <col min="1564" max="1564" width="26" style="284" customWidth="1"/>
    <col min="1565" max="1792" width="11.42578125" style="284"/>
    <col min="1793" max="1793" width="73.140625" style="284" customWidth="1"/>
    <col min="1794" max="1794" width="27.28515625" style="284" customWidth="1"/>
    <col min="1795" max="1795" width="44" style="284" customWidth="1"/>
    <col min="1796" max="1796" width="39.28515625" style="284" customWidth="1"/>
    <col min="1797" max="1797" width="22" style="284" customWidth="1"/>
    <col min="1798" max="1799" width="21.140625" style="284" customWidth="1"/>
    <col min="1800" max="1800" width="23.28515625" style="284" customWidth="1"/>
    <col min="1801" max="1802" width="21" style="284" customWidth="1"/>
    <col min="1803" max="1803" width="45.42578125" style="284" customWidth="1"/>
    <col min="1804" max="1804" width="16" style="284" customWidth="1"/>
    <col min="1805" max="1809" width="11.42578125" style="284"/>
    <col min="1810" max="1810" width="26.85546875" style="284" customWidth="1"/>
    <col min="1811" max="1811" width="5" style="284" customWidth="1"/>
    <col min="1812" max="1812" width="11.42578125" style="284"/>
    <col min="1813" max="1813" width="45.42578125" style="284" customWidth="1"/>
    <col min="1814" max="1814" width="13.42578125" style="284" customWidth="1"/>
    <col min="1815" max="1815" width="11.42578125" style="284"/>
    <col min="1816" max="1816" width="14.140625" style="284" customWidth="1"/>
    <col min="1817" max="1817" width="13.140625" style="284" customWidth="1"/>
    <col min="1818" max="1818" width="11.42578125" style="284"/>
    <col min="1819" max="1819" width="15.85546875" style="284" customWidth="1"/>
    <col min="1820" max="1820" width="26" style="284" customWidth="1"/>
    <col min="1821" max="2048" width="11.42578125" style="284"/>
    <col min="2049" max="2049" width="73.140625" style="284" customWidth="1"/>
    <col min="2050" max="2050" width="27.28515625" style="284" customWidth="1"/>
    <col min="2051" max="2051" width="44" style="284" customWidth="1"/>
    <col min="2052" max="2052" width="39.28515625" style="284" customWidth="1"/>
    <col min="2053" max="2053" width="22" style="284" customWidth="1"/>
    <col min="2054" max="2055" width="21.140625" style="284" customWidth="1"/>
    <col min="2056" max="2056" width="23.28515625" style="284" customWidth="1"/>
    <col min="2057" max="2058" width="21" style="284" customWidth="1"/>
    <col min="2059" max="2059" width="45.42578125" style="284" customWidth="1"/>
    <col min="2060" max="2060" width="16" style="284" customWidth="1"/>
    <col min="2061" max="2065" width="11.42578125" style="284"/>
    <col min="2066" max="2066" width="26.85546875" style="284" customWidth="1"/>
    <col min="2067" max="2067" width="5" style="284" customWidth="1"/>
    <col min="2068" max="2068" width="11.42578125" style="284"/>
    <col min="2069" max="2069" width="45.42578125" style="284" customWidth="1"/>
    <col min="2070" max="2070" width="13.42578125" style="284" customWidth="1"/>
    <col min="2071" max="2071" width="11.42578125" style="284"/>
    <col min="2072" max="2072" width="14.140625" style="284" customWidth="1"/>
    <col min="2073" max="2073" width="13.140625" style="284" customWidth="1"/>
    <col min="2074" max="2074" width="11.42578125" style="284"/>
    <col min="2075" max="2075" width="15.85546875" style="284" customWidth="1"/>
    <col min="2076" max="2076" width="26" style="284" customWidth="1"/>
    <col min="2077" max="2304" width="11.42578125" style="284"/>
    <col min="2305" max="2305" width="73.140625" style="284" customWidth="1"/>
    <col min="2306" max="2306" width="27.28515625" style="284" customWidth="1"/>
    <col min="2307" max="2307" width="44" style="284" customWidth="1"/>
    <col min="2308" max="2308" width="39.28515625" style="284" customWidth="1"/>
    <col min="2309" max="2309" width="22" style="284" customWidth="1"/>
    <col min="2310" max="2311" width="21.140625" style="284" customWidth="1"/>
    <col min="2312" max="2312" width="23.28515625" style="284" customWidth="1"/>
    <col min="2313" max="2314" width="21" style="284" customWidth="1"/>
    <col min="2315" max="2315" width="45.42578125" style="284" customWidth="1"/>
    <col min="2316" max="2316" width="16" style="284" customWidth="1"/>
    <col min="2317" max="2321" width="11.42578125" style="284"/>
    <col min="2322" max="2322" width="26.85546875" style="284" customWidth="1"/>
    <col min="2323" max="2323" width="5" style="284" customWidth="1"/>
    <col min="2324" max="2324" width="11.42578125" style="284"/>
    <col min="2325" max="2325" width="45.42578125" style="284" customWidth="1"/>
    <col min="2326" max="2326" width="13.42578125" style="284" customWidth="1"/>
    <col min="2327" max="2327" width="11.42578125" style="284"/>
    <col min="2328" max="2328" width="14.140625" style="284" customWidth="1"/>
    <col min="2329" max="2329" width="13.140625" style="284" customWidth="1"/>
    <col min="2330" max="2330" width="11.42578125" style="284"/>
    <col min="2331" max="2331" width="15.85546875" style="284" customWidth="1"/>
    <col min="2332" max="2332" width="26" style="284" customWidth="1"/>
    <col min="2333" max="2560" width="11.42578125" style="284"/>
    <col min="2561" max="2561" width="73.140625" style="284" customWidth="1"/>
    <col min="2562" max="2562" width="27.28515625" style="284" customWidth="1"/>
    <col min="2563" max="2563" width="44" style="284" customWidth="1"/>
    <col min="2564" max="2564" width="39.28515625" style="284" customWidth="1"/>
    <col min="2565" max="2565" width="22" style="284" customWidth="1"/>
    <col min="2566" max="2567" width="21.140625" style="284" customWidth="1"/>
    <col min="2568" max="2568" width="23.28515625" style="284" customWidth="1"/>
    <col min="2569" max="2570" width="21" style="284" customWidth="1"/>
    <col min="2571" max="2571" width="45.42578125" style="284" customWidth="1"/>
    <col min="2572" max="2572" width="16" style="284" customWidth="1"/>
    <col min="2573" max="2577" width="11.42578125" style="284"/>
    <col min="2578" max="2578" width="26.85546875" style="284" customWidth="1"/>
    <col min="2579" max="2579" width="5" style="284" customWidth="1"/>
    <col min="2580" max="2580" width="11.42578125" style="284"/>
    <col min="2581" max="2581" width="45.42578125" style="284" customWidth="1"/>
    <col min="2582" max="2582" width="13.42578125" style="284" customWidth="1"/>
    <col min="2583" max="2583" width="11.42578125" style="284"/>
    <col min="2584" max="2584" width="14.140625" style="284" customWidth="1"/>
    <col min="2585" max="2585" width="13.140625" style="284" customWidth="1"/>
    <col min="2586" max="2586" width="11.42578125" style="284"/>
    <col min="2587" max="2587" width="15.85546875" style="284" customWidth="1"/>
    <col min="2588" max="2588" width="26" style="284" customWidth="1"/>
    <col min="2589" max="2816" width="11.42578125" style="284"/>
    <col min="2817" max="2817" width="73.140625" style="284" customWidth="1"/>
    <col min="2818" max="2818" width="27.28515625" style="284" customWidth="1"/>
    <col min="2819" max="2819" width="44" style="284" customWidth="1"/>
    <col min="2820" max="2820" width="39.28515625" style="284" customWidth="1"/>
    <col min="2821" max="2821" width="22" style="284" customWidth="1"/>
    <col min="2822" max="2823" width="21.140625" style="284" customWidth="1"/>
    <col min="2824" max="2824" width="23.28515625" style="284" customWidth="1"/>
    <col min="2825" max="2826" width="21" style="284" customWidth="1"/>
    <col min="2827" max="2827" width="45.42578125" style="284" customWidth="1"/>
    <col min="2828" max="2828" width="16" style="284" customWidth="1"/>
    <col min="2829" max="2833" width="11.42578125" style="284"/>
    <col min="2834" max="2834" width="26.85546875" style="284" customWidth="1"/>
    <col min="2835" max="2835" width="5" style="284" customWidth="1"/>
    <col min="2836" max="2836" width="11.42578125" style="284"/>
    <col min="2837" max="2837" width="45.42578125" style="284" customWidth="1"/>
    <col min="2838" max="2838" width="13.42578125" style="284" customWidth="1"/>
    <col min="2839" max="2839" width="11.42578125" style="284"/>
    <col min="2840" max="2840" width="14.140625" style="284" customWidth="1"/>
    <col min="2841" max="2841" width="13.140625" style="284" customWidth="1"/>
    <col min="2842" max="2842" width="11.42578125" style="284"/>
    <col min="2843" max="2843" width="15.85546875" style="284" customWidth="1"/>
    <col min="2844" max="2844" width="26" style="284" customWidth="1"/>
    <col min="2845" max="3072" width="11.42578125" style="284"/>
    <col min="3073" max="3073" width="73.140625" style="284" customWidth="1"/>
    <col min="3074" max="3074" width="27.28515625" style="284" customWidth="1"/>
    <col min="3075" max="3075" width="44" style="284" customWidth="1"/>
    <col min="3076" max="3076" width="39.28515625" style="284" customWidth="1"/>
    <col min="3077" max="3077" width="22" style="284" customWidth="1"/>
    <col min="3078" max="3079" width="21.140625" style="284" customWidth="1"/>
    <col min="3080" max="3080" width="23.28515625" style="284" customWidth="1"/>
    <col min="3081" max="3082" width="21" style="284" customWidth="1"/>
    <col min="3083" max="3083" width="45.42578125" style="284" customWidth="1"/>
    <col min="3084" max="3084" width="16" style="284" customWidth="1"/>
    <col min="3085" max="3089" width="11.42578125" style="284"/>
    <col min="3090" max="3090" width="26.85546875" style="284" customWidth="1"/>
    <col min="3091" max="3091" width="5" style="284" customWidth="1"/>
    <col min="3092" max="3092" width="11.42578125" style="284"/>
    <col min="3093" max="3093" width="45.42578125" style="284" customWidth="1"/>
    <col min="3094" max="3094" width="13.42578125" style="284" customWidth="1"/>
    <col min="3095" max="3095" width="11.42578125" style="284"/>
    <col min="3096" max="3096" width="14.140625" style="284" customWidth="1"/>
    <col min="3097" max="3097" width="13.140625" style="284" customWidth="1"/>
    <col min="3098" max="3098" width="11.42578125" style="284"/>
    <col min="3099" max="3099" width="15.85546875" style="284" customWidth="1"/>
    <col min="3100" max="3100" width="26" style="284" customWidth="1"/>
    <col min="3101" max="3328" width="11.42578125" style="284"/>
    <col min="3329" max="3329" width="73.140625" style="284" customWidth="1"/>
    <col min="3330" max="3330" width="27.28515625" style="284" customWidth="1"/>
    <col min="3331" max="3331" width="44" style="284" customWidth="1"/>
    <col min="3332" max="3332" width="39.28515625" style="284" customWidth="1"/>
    <col min="3333" max="3333" width="22" style="284" customWidth="1"/>
    <col min="3334" max="3335" width="21.140625" style="284" customWidth="1"/>
    <col min="3336" max="3336" width="23.28515625" style="284" customWidth="1"/>
    <col min="3337" max="3338" width="21" style="284" customWidth="1"/>
    <col min="3339" max="3339" width="45.42578125" style="284" customWidth="1"/>
    <col min="3340" max="3340" width="16" style="284" customWidth="1"/>
    <col min="3341" max="3345" width="11.42578125" style="284"/>
    <col min="3346" max="3346" width="26.85546875" style="284" customWidth="1"/>
    <col min="3347" max="3347" width="5" style="284" customWidth="1"/>
    <col min="3348" max="3348" width="11.42578125" style="284"/>
    <col min="3349" max="3349" width="45.42578125" style="284" customWidth="1"/>
    <col min="3350" max="3350" width="13.42578125" style="284" customWidth="1"/>
    <col min="3351" max="3351" width="11.42578125" style="284"/>
    <col min="3352" max="3352" width="14.140625" style="284" customWidth="1"/>
    <col min="3353" max="3353" width="13.140625" style="284" customWidth="1"/>
    <col min="3354" max="3354" width="11.42578125" style="284"/>
    <col min="3355" max="3355" width="15.85546875" style="284" customWidth="1"/>
    <col min="3356" max="3356" width="26" style="284" customWidth="1"/>
    <col min="3357" max="3584" width="11.42578125" style="284"/>
    <col min="3585" max="3585" width="73.140625" style="284" customWidth="1"/>
    <col min="3586" max="3586" width="27.28515625" style="284" customWidth="1"/>
    <col min="3587" max="3587" width="44" style="284" customWidth="1"/>
    <col min="3588" max="3588" width="39.28515625" style="284" customWidth="1"/>
    <col min="3589" max="3589" width="22" style="284" customWidth="1"/>
    <col min="3590" max="3591" width="21.140625" style="284" customWidth="1"/>
    <col min="3592" max="3592" width="23.28515625" style="284" customWidth="1"/>
    <col min="3593" max="3594" width="21" style="284" customWidth="1"/>
    <col min="3595" max="3595" width="45.42578125" style="284" customWidth="1"/>
    <col min="3596" max="3596" width="16" style="284" customWidth="1"/>
    <col min="3597" max="3601" width="11.42578125" style="284"/>
    <col min="3602" max="3602" width="26.85546875" style="284" customWidth="1"/>
    <col min="3603" max="3603" width="5" style="284" customWidth="1"/>
    <col min="3604" max="3604" width="11.42578125" style="284"/>
    <col min="3605" max="3605" width="45.42578125" style="284" customWidth="1"/>
    <col min="3606" max="3606" width="13.42578125" style="284" customWidth="1"/>
    <col min="3607" max="3607" width="11.42578125" style="284"/>
    <col min="3608" max="3608" width="14.140625" style="284" customWidth="1"/>
    <col min="3609" max="3609" width="13.140625" style="284" customWidth="1"/>
    <col min="3610" max="3610" width="11.42578125" style="284"/>
    <col min="3611" max="3611" width="15.85546875" style="284" customWidth="1"/>
    <col min="3612" max="3612" width="26" style="284" customWidth="1"/>
    <col min="3613" max="3840" width="11.42578125" style="284"/>
    <col min="3841" max="3841" width="73.140625" style="284" customWidth="1"/>
    <col min="3842" max="3842" width="27.28515625" style="284" customWidth="1"/>
    <col min="3843" max="3843" width="44" style="284" customWidth="1"/>
    <col min="3844" max="3844" width="39.28515625" style="284" customWidth="1"/>
    <col min="3845" max="3845" width="22" style="284" customWidth="1"/>
    <col min="3846" max="3847" width="21.140625" style="284" customWidth="1"/>
    <col min="3848" max="3848" width="23.28515625" style="284" customWidth="1"/>
    <col min="3849" max="3850" width="21" style="284" customWidth="1"/>
    <col min="3851" max="3851" width="45.42578125" style="284" customWidth="1"/>
    <col min="3852" max="3852" width="16" style="284" customWidth="1"/>
    <col min="3853" max="3857" width="11.42578125" style="284"/>
    <col min="3858" max="3858" width="26.85546875" style="284" customWidth="1"/>
    <col min="3859" max="3859" width="5" style="284" customWidth="1"/>
    <col min="3860" max="3860" width="11.42578125" style="284"/>
    <col min="3861" max="3861" width="45.42578125" style="284" customWidth="1"/>
    <col min="3862" max="3862" width="13.42578125" style="284" customWidth="1"/>
    <col min="3863" max="3863" width="11.42578125" style="284"/>
    <col min="3864" max="3864" width="14.140625" style="284" customWidth="1"/>
    <col min="3865" max="3865" width="13.140625" style="284" customWidth="1"/>
    <col min="3866" max="3866" width="11.42578125" style="284"/>
    <col min="3867" max="3867" width="15.85546875" style="284" customWidth="1"/>
    <col min="3868" max="3868" width="26" style="284" customWidth="1"/>
    <col min="3869" max="4096" width="11.42578125" style="284"/>
    <col min="4097" max="4097" width="73.140625" style="284" customWidth="1"/>
    <col min="4098" max="4098" width="27.28515625" style="284" customWidth="1"/>
    <col min="4099" max="4099" width="44" style="284" customWidth="1"/>
    <col min="4100" max="4100" width="39.28515625" style="284" customWidth="1"/>
    <col min="4101" max="4101" width="22" style="284" customWidth="1"/>
    <col min="4102" max="4103" width="21.140625" style="284" customWidth="1"/>
    <col min="4104" max="4104" width="23.28515625" style="284" customWidth="1"/>
    <col min="4105" max="4106" width="21" style="284" customWidth="1"/>
    <col min="4107" max="4107" width="45.42578125" style="284" customWidth="1"/>
    <col min="4108" max="4108" width="16" style="284" customWidth="1"/>
    <col min="4109" max="4113" width="11.42578125" style="284"/>
    <col min="4114" max="4114" width="26.85546875" style="284" customWidth="1"/>
    <col min="4115" max="4115" width="5" style="284" customWidth="1"/>
    <col min="4116" max="4116" width="11.42578125" style="284"/>
    <col min="4117" max="4117" width="45.42578125" style="284" customWidth="1"/>
    <col min="4118" max="4118" width="13.42578125" style="284" customWidth="1"/>
    <col min="4119" max="4119" width="11.42578125" style="284"/>
    <col min="4120" max="4120" width="14.140625" style="284" customWidth="1"/>
    <col min="4121" max="4121" width="13.140625" style="284" customWidth="1"/>
    <col min="4122" max="4122" width="11.42578125" style="284"/>
    <col min="4123" max="4123" width="15.85546875" style="284" customWidth="1"/>
    <col min="4124" max="4124" width="26" style="284" customWidth="1"/>
    <col min="4125" max="4352" width="11.42578125" style="284"/>
    <col min="4353" max="4353" width="73.140625" style="284" customWidth="1"/>
    <col min="4354" max="4354" width="27.28515625" style="284" customWidth="1"/>
    <col min="4355" max="4355" width="44" style="284" customWidth="1"/>
    <col min="4356" max="4356" width="39.28515625" style="284" customWidth="1"/>
    <col min="4357" max="4357" width="22" style="284" customWidth="1"/>
    <col min="4358" max="4359" width="21.140625" style="284" customWidth="1"/>
    <col min="4360" max="4360" width="23.28515625" style="284" customWidth="1"/>
    <col min="4361" max="4362" width="21" style="284" customWidth="1"/>
    <col min="4363" max="4363" width="45.42578125" style="284" customWidth="1"/>
    <col min="4364" max="4364" width="16" style="284" customWidth="1"/>
    <col min="4365" max="4369" width="11.42578125" style="284"/>
    <col min="4370" max="4370" width="26.85546875" style="284" customWidth="1"/>
    <col min="4371" max="4371" width="5" style="284" customWidth="1"/>
    <col min="4372" max="4372" width="11.42578125" style="284"/>
    <col min="4373" max="4373" width="45.42578125" style="284" customWidth="1"/>
    <col min="4374" max="4374" width="13.42578125" style="284" customWidth="1"/>
    <col min="4375" max="4375" width="11.42578125" style="284"/>
    <col min="4376" max="4376" width="14.140625" style="284" customWidth="1"/>
    <col min="4377" max="4377" width="13.140625" style="284" customWidth="1"/>
    <col min="4378" max="4378" width="11.42578125" style="284"/>
    <col min="4379" max="4379" width="15.85546875" style="284" customWidth="1"/>
    <col min="4380" max="4380" width="26" style="284" customWidth="1"/>
    <col min="4381" max="4608" width="11.42578125" style="284"/>
    <col min="4609" max="4609" width="73.140625" style="284" customWidth="1"/>
    <col min="4610" max="4610" width="27.28515625" style="284" customWidth="1"/>
    <col min="4611" max="4611" width="44" style="284" customWidth="1"/>
    <col min="4612" max="4612" width="39.28515625" style="284" customWidth="1"/>
    <col min="4613" max="4613" width="22" style="284" customWidth="1"/>
    <col min="4614" max="4615" width="21.140625" style="284" customWidth="1"/>
    <col min="4616" max="4616" width="23.28515625" style="284" customWidth="1"/>
    <col min="4617" max="4618" width="21" style="284" customWidth="1"/>
    <col min="4619" max="4619" width="45.42578125" style="284" customWidth="1"/>
    <col min="4620" max="4620" width="16" style="284" customWidth="1"/>
    <col min="4621" max="4625" width="11.42578125" style="284"/>
    <col min="4626" max="4626" width="26.85546875" style="284" customWidth="1"/>
    <col min="4627" max="4627" width="5" style="284" customWidth="1"/>
    <col min="4628" max="4628" width="11.42578125" style="284"/>
    <col min="4629" max="4629" width="45.42578125" style="284" customWidth="1"/>
    <col min="4630" max="4630" width="13.42578125" style="284" customWidth="1"/>
    <col min="4631" max="4631" width="11.42578125" style="284"/>
    <col min="4632" max="4632" width="14.140625" style="284" customWidth="1"/>
    <col min="4633" max="4633" width="13.140625" style="284" customWidth="1"/>
    <col min="4634" max="4634" width="11.42578125" style="284"/>
    <col min="4635" max="4635" width="15.85546875" style="284" customWidth="1"/>
    <col min="4636" max="4636" width="26" style="284" customWidth="1"/>
    <col min="4637" max="4864" width="11.42578125" style="284"/>
    <col min="4865" max="4865" width="73.140625" style="284" customWidth="1"/>
    <col min="4866" max="4866" width="27.28515625" style="284" customWidth="1"/>
    <col min="4867" max="4867" width="44" style="284" customWidth="1"/>
    <col min="4868" max="4868" width="39.28515625" style="284" customWidth="1"/>
    <col min="4869" max="4869" width="22" style="284" customWidth="1"/>
    <col min="4870" max="4871" width="21.140625" style="284" customWidth="1"/>
    <col min="4872" max="4872" width="23.28515625" style="284" customWidth="1"/>
    <col min="4873" max="4874" width="21" style="284" customWidth="1"/>
    <col min="4875" max="4875" width="45.42578125" style="284" customWidth="1"/>
    <col min="4876" max="4876" width="16" style="284" customWidth="1"/>
    <col min="4877" max="4881" width="11.42578125" style="284"/>
    <col min="4882" max="4882" width="26.85546875" style="284" customWidth="1"/>
    <col min="4883" max="4883" width="5" style="284" customWidth="1"/>
    <col min="4884" max="4884" width="11.42578125" style="284"/>
    <col min="4885" max="4885" width="45.42578125" style="284" customWidth="1"/>
    <col min="4886" max="4886" width="13.42578125" style="284" customWidth="1"/>
    <col min="4887" max="4887" width="11.42578125" style="284"/>
    <col min="4888" max="4888" width="14.140625" style="284" customWidth="1"/>
    <col min="4889" max="4889" width="13.140625" style="284" customWidth="1"/>
    <col min="4890" max="4890" width="11.42578125" style="284"/>
    <col min="4891" max="4891" width="15.85546875" style="284" customWidth="1"/>
    <col min="4892" max="4892" width="26" style="284" customWidth="1"/>
    <col min="4893" max="5120" width="11.42578125" style="284"/>
    <col min="5121" max="5121" width="73.140625" style="284" customWidth="1"/>
    <col min="5122" max="5122" width="27.28515625" style="284" customWidth="1"/>
    <col min="5123" max="5123" width="44" style="284" customWidth="1"/>
    <col min="5124" max="5124" width="39.28515625" style="284" customWidth="1"/>
    <col min="5125" max="5125" width="22" style="284" customWidth="1"/>
    <col min="5126" max="5127" width="21.140625" style="284" customWidth="1"/>
    <col min="5128" max="5128" width="23.28515625" style="284" customWidth="1"/>
    <col min="5129" max="5130" width="21" style="284" customWidth="1"/>
    <col min="5131" max="5131" width="45.42578125" style="284" customWidth="1"/>
    <col min="5132" max="5132" width="16" style="284" customWidth="1"/>
    <col min="5133" max="5137" width="11.42578125" style="284"/>
    <col min="5138" max="5138" width="26.85546875" style="284" customWidth="1"/>
    <col min="5139" max="5139" width="5" style="284" customWidth="1"/>
    <col min="5140" max="5140" width="11.42578125" style="284"/>
    <col min="5141" max="5141" width="45.42578125" style="284" customWidth="1"/>
    <col min="5142" max="5142" width="13.42578125" style="284" customWidth="1"/>
    <col min="5143" max="5143" width="11.42578125" style="284"/>
    <col min="5144" max="5144" width="14.140625" style="284" customWidth="1"/>
    <col min="5145" max="5145" width="13.140625" style="284" customWidth="1"/>
    <col min="5146" max="5146" width="11.42578125" style="284"/>
    <col min="5147" max="5147" width="15.85546875" style="284" customWidth="1"/>
    <col min="5148" max="5148" width="26" style="284" customWidth="1"/>
    <col min="5149" max="5376" width="11.42578125" style="284"/>
    <col min="5377" max="5377" width="73.140625" style="284" customWidth="1"/>
    <col min="5378" max="5378" width="27.28515625" style="284" customWidth="1"/>
    <col min="5379" max="5379" width="44" style="284" customWidth="1"/>
    <col min="5380" max="5380" width="39.28515625" style="284" customWidth="1"/>
    <col min="5381" max="5381" width="22" style="284" customWidth="1"/>
    <col min="5382" max="5383" width="21.140625" style="284" customWidth="1"/>
    <col min="5384" max="5384" width="23.28515625" style="284" customWidth="1"/>
    <col min="5385" max="5386" width="21" style="284" customWidth="1"/>
    <col min="5387" max="5387" width="45.42578125" style="284" customWidth="1"/>
    <col min="5388" max="5388" width="16" style="284" customWidth="1"/>
    <col min="5389" max="5393" width="11.42578125" style="284"/>
    <col min="5394" max="5394" width="26.85546875" style="284" customWidth="1"/>
    <col min="5395" max="5395" width="5" style="284" customWidth="1"/>
    <col min="5396" max="5396" width="11.42578125" style="284"/>
    <col min="5397" max="5397" width="45.42578125" style="284" customWidth="1"/>
    <col min="5398" max="5398" width="13.42578125" style="284" customWidth="1"/>
    <col min="5399" max="5399" width="11.42578125" style="284"/>
    <col min="5400" max="5400" width="14.140625" style="284" customWidth="1"/>
    <col min="5401" max="5401" width="13.140625" style="284" customWidth="1"/>
    <col min="5402" max="5402" width="11.42578125" style="284"/>
    <col min="5403" max="5403" width="15.85546875" style="284" customWidth="1"/>
    <col min="5404" max="5404" width="26" style="284" customWidth="1"/>
    <col min="5405" max="5632" width="11.42578125" style="284"/>
    <col min="5633" max="5633" width="73.140625" style="284" customWidth="1"/>
    <col min="5634" max="5634" width="27.28515625" style="284" customWidth="1"/>
    <col min="5635" max="5635" width="44" style="284" customWidth="1"/>
    <col min="5636" max="5636" width="39.28515625" style="284" customWidth="1"/>
    <col min="5637" max="5637" width="22" style="284" customWidth="1"/>
    <col min="5638" max="5639" width="21.140625" style="284" customWidth="1"/>
    <col min="5640" max="5640" width="23.28515625" style="284" customWidth="1"/>
    <col min="5641" max="5642" width="21" style="284" customWidth="1"/>
    <col min="5643" max="5643" width="45.42578125" style="284" customWidth="1"/>
    <col min="5644" max="5644" width="16" style="284" customWidth="1"/>
    <col min="5645" max="5649" width="11.42578125" style="284"/>
    <col min="5650" max="5650" width="26.85546875" style="284" customWidth="1"/>
    <col min="5651" max="5651" width="5" style="284" customWidth="1"/>
    <col min="5652" max="5652" width="11.42578125" style="284"/>
    <col min="5653" max="5653" width="45.42578125" style="284" customWidth="1"/>
    <col min="5654" max="5654" width="13.42578125" style="284" customWidth="1"/>
    <col min="5655" max="5655" width="11.42578125" style="284"/>
    <col min="5656" max="5656" width="14.140625" style="284" customWidth="1"/>
    <col min="5657" max="5657" width="13.140625" style="284" customWidth="1"/>
    <col min="5658" max="5658" width="11.42578125" style="284"/>
    <col min="5659" max="5659" width="15.85546875" style="284" customWidth="1"/>
    <col min="5660" max="5660" width="26" style="284" customWidth="1"/>
    <col min="5661" max="5888" width="11.42578125" style="284"/>
    <col min="5889" max="5889" width="73.140625" style="284" customWidth="1"/>
    <col min="5890" max="5890" width="27.28515625" style="284" customWidth="1"/>
    <col min="5891" max="5891" width="44" style="284" customWidth="1"/>
    <col min="5892" max="5892" width="39.28515625" style="284" customWidth="1"/>
    <col min="5893" max="5893" width="22" style="284" customWidth="1"/>
    <col min="5894" max="5895" width="21.140625" style="284" customWidth="1"/>
    <col min="5896" max="5896" width="23.28515625" style="284" customWidth="1"/>
    <col min="5897" max="5898" width="21" style="284" customWidth="1"/>
    <col min="5899" max="5899" width="45.42578125" style="284" customWidth="1"/>
    <col min="5900" max="5900" width="16" style="284" customWidth="1"/>
    <col min="5901" max="5905" width="11.42578125" style="284"/>
    <col min="5906" max="5906" width="26.85546875" style="284" customWidth="1"/>
    <col min="5907" max="5907" width="5" style="284" customWidth="1"/>
    <col min="5908" max="5908" width="11.42578125" style="284"/>
    <col min="5909" max="5909" width="45.42578125" style="284" customWidth="1"/>
    <col min="5910" max="5910" width="13.42578125" style="284" customWidth="1"/>
    <col min="5911" max="5911" width="11.42578125" style="284"/>
    <col min="5912" max="5912" width="14.140625" style="284" customWidth="1"/>
    <col min="5913" max="5913" width="13.140625" style="284" customWidth="1"/>
    <col min="5914" max="5914" width="11.42578125" style="284"/>
    <col min="5915" max="5915" width="15.85546875" style="284" customWidth="1"/>
    <col min="5916" max="5916" width="26" style="284" customWidth="1"/>
    <col min="5917" max="6144" width="11.42578125" style="284"/>
    <col min="6145" max="6145" width="73.140625" style="284" customWidth="1"/>
    <col min="6146" max="6146" width="27.28515625" style="284" customWidth="1"/>
    <col min="6147" max="6147" width="44" style="284" customWidth="1"/>
    <col min="6148" max="6148" width="39.28515625" style="284" customWidth="1"/>
    <col min="6149" max="6149" width="22" style="284" customWidth="1"/>
    <col min="6150" max="6151" width="21.140625" style="284" customWidth="1"/>
    <col min="6152" max="6152" width="23.28515625" style="284" customWidth="1"/>
    <col min="6153" max="6154" width="21" style="284" customWidth="1"/>
    <col min="6155" max="6155" width="45.42578125" style="284" customWidth="1"/>
    <col min="6156" max="6156" width="16" style="284" customWidth="1"/>
    <col min="6157" max="6161" width="11.42578125" style="284"/>
    <col min="6162" max="6162" width="26.85546875" style="284" customWidth="1"/>
    <col min="6163" max="6163" width="5" style="284" customWidth="1"/>
    <col min="6164" max="6164" width="11.42578125" style="284"/>
    <col min="6165" max="6165" width="45.42578125" style="284" customWidth="1"/>
    <col min="6166" max="6166" width="13.42578125" style="284" customWidth="1"/>
    <col min="6167" max="6167" width="11.42578125" style="284"/>
    <col min="6168" max="6168" width="14.140625" style="284" customWidth="1"/>
    <col min="6169" max="6169" width="13.140625" style="284" customWidth="1"/>
    <col min="6170" max="6170" width="11.42578125" style="284"/>
    <col min="6171" max="6171" width="15.85546875" style="284" customWidth="1"/>
    <col min="6172" max="6172" width="26" style="284" customWidth="1"/>
    <col min="6173" max="6400" width="11.42578125" style="284"/>
    <col min="6401" max="6401" width="73.140625" style="284" customWidth="1"/>
    <col min="6402" max="6402" width="27.28515625" style="284" customWidth="1"/>
    <col min="6403" max="6403" width="44" style="284" customWidth="1"/>
    <col min="6404" max="6404" width="39.28515625" style="284" customWidth="1"/>
    <col min="6405" max="6405" width="22" style="284" customWidth="1"/>
    <col min="6406" max="6407" width="21.140625" style="284" customWidth="1"/>
    <col min="6408" max="6408" width="23.28515625" style="284" customWidth="1"/>
    <col min="6409" max="6410" width="21" style="284" customWidth="1"/>
    <col min="6411" max="6411" width="45.42578125" style="284" customWidth="1"/>
    <col min="6412" max="6412" width="16" style="284" customWidth="1"/>
    <col min="6413" max="6417" width="11.42578125" style="284"/>
    <col min="6418" max="6418" width="26.85546875" style="284" customWidth="1"/>
    <col min="6419" max="6419" width="5" style="284" customWidth="1"/>
    <col min="6420" max="6420" width="11.42578125" style="284"/>
    <col min="6421" max="6421" width="45.42578125" style="284" customWidth="1"/>
    <col min="6422" max="6422" width="13.42578125" style="284" customWidth="1"/>
    <col min="6423" max="6423" width="11.42578125" style="284"/>
    <col min="6424" max="6424" width="14.140625" style="284" customWidth="1"/>
    <col min="6425" max="6425" width="13.140625" style="284" customWidth="1"/>
    <col min="6426" max="6426" width="11.42578125" style="284"/>
    <col min="6427" max="6427" width="15.85546875" style="284" customWidth="1"/>
    <col min="6428" max="6428" width="26" style="284" customWidth="1"/>
    <col min="6429" max="6656" width="11.42578125" style="284"/>
    <col min="6657" max="6657" width="73.140625" style="284" customWidth="1"/>
    <col min="6658" max="6658" width="27.28515625" style="284" customWidth="1"/>
    <col min="6659" max="6659" width="44" style="284" customWidth="1"/>
    <col min="6660" max="6660" width="39.28515625" style="284" customWidth="1"/>
    <col min="6661" max="6661" width="22" style="284" customWidth="1"/>
    <col min="6662" max="6663" width="21.140625" style="284" customWidth="1"/>
    <col min="6664" max="6664" width="23.28515625" style="284" customWidth="1"/>
    <col min="6665" max="6666" width="21" style="284" customWidth="1"/>
    <col min="6667" max="6667" width="45.42578125" style="284" customWidth="1"/>
    <col min="6668" max="6668" width="16" style="284" customWidth="1"/>
    <col min="6669" max="6673" width="11.42578125" style="284"/>
    <col min="6674" max="6674" width="26.85546875" style="284" customWidth="1"/>
    <col min="6675" max="6675" width="5" style="284" customWidth="1"/>
    <col min="6676" max="6676" width="11.42578125" style="284"/>
    <col min="6677" max="6677" width="45.42578125" style="284" customWidth="1"/>
    <col min="6678" max="6678" width="13.42578125" style="284" customWidth="1"/>
    <col min="6679" max="6679" width="11.42578125" style="284"/>
    <col min="6680" max="6680" width="14.140625" style="284" customWidth="1"/>
    <col min="6681" max="6681" width="13.140625" style="284" customWidth="1"/>
    <col min="6682" max="6682" width="11.42578125" style="284"/>
    <col min="6683" max="6683" width="15.85546875" style="284" customWidth="1"/>
    <col min="6684" max="6684" width="26" style="284" customWidth="1"/>
    <col min="6685" max="6912" width="11.42578125" style="284"/>
    <col min="6913" max="6913" width="73.140625" style="284" customWidth="1"/>
    <col min="6914" max="6914" width="27.28515625" style="284" customWidth="1"/>
    <col min="6915" max="6915" width="44" style="284" customWidth="1"/>
    <col min="6916" max="6916" width="39.28515625" style="284" customWidth="1"/>
    <col min="6917" max="6917" width="22" style="284" customWidth="1"/>
    <col min="6918" max="6919" width="21.140625" style="284" customWidth="1"/>
    <col min="6920" max="6920" width="23.28515625" style="284" customWidth="1"/>
    <col min="6921" max="6922" width="21" style="284" customWidth="1"/>
    <col min="6923" max="6923" width="45.42578125" style="284" customWidth="1"/>
    <col min="6924" max="6924" width="16" style="284" customWidth="1"/>
    <col min="6925" max="6929" width="11.42578125" style="284"/>
    <col min="6930" max="6930" width="26.85546875" style="284" customWidth="1"/>
    <col min="6931" max="6931" width="5" style="284" customWidth="1"/>
    <col min="6932" max="6932" width="11.42578125" style="284"/>
    <col min="6933" max="6933" width="45.42578125" style="284" customWidth="1"/>
    <col min="6934" max="6934" width="13.42578125" style="284" customWidth="1"/>
    <col min="6935" max="6935" width="11.42578125" style="284"/>
    <col min="6936" max="6936" width="14.140625" style="284" customWidth="1"/>
    <col min="6937" max="6937" width="13.140625" style="284" customWidth="1"/>
    <col min="6938" max="6938" width="11.42578125" style="284"/>
    <col min="6939" max="6939" width="15.85546875" style="284" customWidth="1"/>
    <col min="6940" max="6940" width="26" style="284" customWidth="1"/>
    <col min="6941" max="7168" width="11.42578125" style="284"/>
    <col min="7169" max="7169" width="73.140625" style="284" customWidth="1"/>
    <col min="7170" max="7170" width="27.28515625" style="284" customWidth="1"/>
    <col min="7171" max="7171" width="44" style="284" customWidth="1"/>
    <col min="7172" max="7172" width="39.28515625" style="284" customWidth="1"/>
    <col min="7173" max="7173" width="22" style="284" customWidth="1"/>
    <col min="7174" max="7175" width="21.140625" style="284" customWidth="1"/>
    <col min="7176" max="7176" width="23.28515625" style="284" customWidth="1"/>
    <col min="7177" max="7178" width="21" style="284" customWidth="1"/>
    <col min="7179" max="7179" width="45.42578125" style="284" customWidth="1"/>
    <col min="7180" max="7180" width="16" style="284" customWidth="1"/>
    <col min="7181" max="7185" width="11.42578125" style="284"/>
    <col min="7186" max="7186" width="26.85546875" style="284" customWidth="1"/>
    <col min="7187" max="7187" width="5" style="284" customWidth="1"/>
    <col min="7188" max="7188" width="11.42578125" style="284"/>
    <col min="7189" max="7189" width="45.42578125" style="284" customWidth="1"/>
    <col min="7190" max="7190" width="13.42578125" style="284" customWidth="1"/>
    <col min="7191" max="7191" width="11.42578125" style="284"/>
    <col min="7192" max="7192" width="14.140625" style="284" customWidth="1"/>
    <col min="7193" max="7193" width="13.140625" style="284" customWidth="1"/>
    <col min="7194" max="7194" width="11.42578125" style="284"/>
    <col min="7195" max="7195" width="15.85546875" style="284" customWidth="1"/>
    <col min="7196" max="7196" width="26" style="284" customWidth="1"/>
    <col min="7197" max="7424" width="11.42578125" style="284"/>
    <col min="7425" max="7425" width="73.140625" style="284" customWidth="1"/>
    <col min="7426" max="7426" width="27.28515625" style="284" customWidth="1"/>
    <col min="7427" max="7427" width="44" style="284" customWidth="1"/>
    <col min="7428" max="7428" width="39.28515625" style="284" customWidth="1"/>
    <col min="7429" max="7429" width="22" style="284" customWidth="1"/>
    <col min="7430" max="7431" width="21.140625" style="284" customWidth="1"/>
    <col min="7432" max="7432" width="23.28515625" style="284" customWidth="1"/>
    <col min="7433" max="7434" width="21" style="284" customWidth="1"/>
    <col min="7435" max="7435" width="45.42578125" style="284" customWidth="1"/>
    <col min="7436" max="7436" width="16" style="284" customWidth="1"/>
    <col min="7437" max="7441" width="11.42578125" style="284"/>
    <col min="7442" max="7442" width="26.85546875" style="284" customWidth="1"/>
    <col min="7443" max="7443" width="5" style="284" customWidth="1"/>
    <col min="7444" max="7444" width="11.42578125" style="284"/>
    <col min="7445" max="7445" width="45.42578125" style="284" customWidth="1"/>
    <col min="7446" max="7446" width="13.42578125" style="284" customWidth="1"/>
    <col min="7447" max="7447" width="11.42578125" style="284"/>
    <col min="7448" max="7448" width="14.140625" style="284" customWidth="1"/>
    <col min="7449" max="7449" width="13.140625" style="284" customWidth="1"/>
    <col min="7450" max="7450" width="11.42578125" style="284"/>
    <col min="7451" max="7451" width="15.85546875" style="284" customWidth="1"/>
    <col min="7452" max="7452" width="26" style="284" customWidth="1"/>
    <col min="7453" max="7680" width="11.42578125" style="284"/>
    <col min="7681" max="7681" width="73.140625" style="284" customWidth="1"/>
    <col min="7682" max="7682" width="27.28515625" style="284" customWidth="1"/>
    <col min="7683" max="7683" width="44" style="284" customWidth="1"/>
    <col min="7684" max="7684" width="39.28515625" style="284" customWidth="1"/>
    <col min="7685" max="7685" width="22" style="284" customWidth="1"/>
    <col min="7686" max="7687" width="21.140625" style="284" customWidth="1"/>
    <col min="7688" max="7688" width="23.28515625" style="284" customWidth="1"/>
    <col min="7689" max="7690" width="21" style="284" customWidth="1"/>
    <col min="7691" max="7691" width="45.42578125" style="284" customWidth="1"/>
    <col min="7692" max="7692" width="16" style="284" customWidth="1"/>
    <col min="7693" max="7697" width="11.42578125" style="284"/>
    <col min="7698" max="7698" width="26.85546875" style="284" customWidth="1"/>
    <col min="7699" max="7699" width="5" style="284" customWidth="1"/>
    <col min="7700" max="7700" width="11.42578125" style="284"/>
    <col min="7701" max="7701" width="45.42578125" style="284" customWidth="1"/>
    <col min="7702" max="7702" width="13.42578125" style="284" customWidth="1"/>
    <col min="7703" max="7703" width="11.42578125" style="284"/>
    <col min="7704" max="7704" width="14.140625" style="284" customWidth="1"/>
    <col min="7705" max="7705" width="13.140625" style="284" customWidth="1"/>
    <col min="7706" max="7706" width="11.42578125" style="284"/>
    <col min="7707" max="7707" width="15.85546875" style="284" customWidth="1"/>
    <col min="7708" max="7708" width="26" style="284" customWidth="1"/>
    <col min="7709" max="7936" width="11.42578125" style="284"/>
    <col min="7937" max="7937" width="73.140625" style="284" customWidth="1"/>
    <col min="7938" max="7938" width="27.28515625" style="284" customWidth="1"/>
    <col min="7939" max="7939" width="44" style="284" customWidth="1"/>
    <col min="7940" max="7940" width="39.28515625" style="284" customWidth="1"/>
    <col min="7941" max="7941" width="22" style="284" customWidth="1"/>
    <col min="7942" max="7943" width="21.140625" style="284" customWidth="1"/>
    <col min="7944" max="7944" width="23.28515625" style="284" customWidth="1"/>
    <col min="7945" max="7946" width="21" style="284" customWidth="1"/>
    <col min="7947" max="7947" width="45.42578125" style="284" customWidth="1"/>
    <col min="7948" max="7948" width="16" style="284" customWidth="1"/>
    <col min="7949" max="7953" width="11.42578125" style="284"/>
    <col min="7954" max="7954" width="26.85546875" style="284" customWidth="1"/>
    <col min="7955" max="7955" width="5" style="284" customWidth="1"/>
    <col min="7956" max="7956" width="11.42578125" style="284"/>
    <col min="7957" max="7957" width="45.42578125" style="284" customWidth="1"/>
    <col min="7958" max="7958" width="13.42578125" style="284" customWidth="1"/>
    <col min="7959" max="7959" width="11.42578125" style="284"/>
    <col min="7960" max="7960" width="14.140625" style="284" customWidth="1"/>
    <col min="7961" max="7961" width="13.140625" style="284" customWidth="1"/>
    <col min="7962" max="7962" width="11.42578125" style="284"/>
    <col min="7963" max="7963" width="15.85546875" style="284" customWidth="1"/>
    <col min="7964" max="7964" width="26" style="284" customWidth="1"/>
    <col min="7965" max="8192" width="11.42578125" style="284"/>
    <col min="8193" max="8193" width="73.140625" style="284" customWidth="1"/>
    <col min="8194" max="8194" width="27.28515625" style="284" customWidth="1"/>
    <col min="8195" max="8195" width="44" style="284" customWidth="1"/>
    <col min="8196" max="8196" width="39.28515625" style="284" customWidth="1"/>
    <col min="8197" max="8197" width="22" style="284" customWidth="1"/>
    <col min="8198" max="8199" width="21.140625" style="284" customWidth="1"/>
    <col min="8200" max="8200" width="23.28515625" style="284" customWidth="1"/>
    <col min="8201" max="8202" width="21" style="284" customWidth="1"/>
    <col min="8203" max="8203" width="45.42578125" style="284" customWidth="1"/>
    <col min="8204" max="8204" width="16" style="284" customWidth="1"/>
    <col min="8205" max="8209" width="11.42578125" style="284"/>
    <col min="8210" max="8210" width="26.85546875" style="284" customWidth="1"/>
    <col min="8211" max="8211" width="5" style="284" customWidth="1"/>
    <col min="8212" max="8212" width="11.42578125" style="284"/>
    <col min="8213" max="8213" width="45.42578125" style="284" customWidth="1"/>
    <col min="8214" max="8214" width="13.42578125" style="284" customWidth="1"/>
    <col min="8215" max="8215" width="11.42578125" style="284"/>
    <col min="8216" max="8216" width="14.140625" style="284" customWidth="1"/>
    <col min="8217" max="8217" width="13.140625" style="284" customWidth="1"/>
    <col min="8218" max="8218" width="11.42578125" style="284"/>
    <col min="8219" max="8219" width="15.85546875" style="284" customWidth="1"/>
    <col min="8220" max="8220" width="26" style="284" customWidth="1"/>
    <col min="8221" max="8448" width="11.42578125" style="284"/>
    <col min="8449" max="8449" width="73.140625" style="284" customWidth="1"/>
    <col min="8450" max="8450" width="27.28515625" style="284" customWidth="1"/>
    <col min="8451" max="8451" width="44" style="284" customWidth="1"/>
    <col min="8452" max="8452" width="39.28515625" style="284" customWidth="1"/>
    <col min="8453" max="8453" width="22" style="284" customWidth="1"/>
    <col min="8454" max="8455" width="21.140625" style="284" customWidth="1"/>
    <col min="8456" max="8456" width="23.28515625" style="284" customWidth="1"/>
    <col min="8457" max="8458" width="21" style="284" customWidth="1"/>
    <col min="8459" max="8459" width="45.42578125" style="284" customWidth="1"/>
    <col min="8460" max="8460" width="16" style="284" customWidth="1"/>
    <col min="8461" max="8465" width="11.42578125" style="284"/>
    <col min="8466" max="8466" width="26.85546875" style="284" customWidth="1"/>
    <col min="8467" max="8467" width="5" style="284" customWidth="1"/>
    <col min="8468" max="8468" width="11.42578125" style="284"/>
    <col min="8469" max="8469" width="45.42578125" style="284" customWidth="1"/>
    <col min="8470" max="8470" width="13.42578125" style="284" customWidth="1"/>
    <col min="8471" max="8471" width="11.42578125" style="284"/>
    <col min="8472" max="8472" width="14.140625" style="284" customWidth="1"/>
    <col min="8473" max="8473" width="13.140625" style="284" customWidth="1"/>
    <col min="8474" max="8474" width="11.42578125" style="284"/>
    <col min="8475" max="8475" width="15.85546875" style="284" customWidth="1"/>
    <col min="8476" max="8476" width="26" style="284" customWidth="1"/>
    <col min="8477" max="8704" width="11.42578125" style="284"/>
    <col min="8705" max="8705" width="73.140625" style="284" customWidth="1"/>
    <col min="8706" max="8706" width="27.28515625" style="284" customWidth="1"/>
    <col min="8707" max="8707" width="44" style="284" customWidth="1"/>
    <col min="8708" max="8708" width="39.28515625" style="284" customWidth="1"/>
    <col min="8709" max="8709" width="22" style="284" customWidth="1"/>
    <col min="8710" max="8711" width="21.140625" style="284" customWidth="1"/>
    <col min="8712" max="8712" width="23.28515625" style="284" customWidth="1"/>
    <col min="8713" max="8714" width="21" style="284" customWidth="1"/>
    <col min="8715" max="8715" width="45.42578125" style="284" customWidth="1"/>
    <col min="8716" max="8716" width="16" style="284" customWidth="1"/>
    <col min="8717" max="8721" width="11.42578125" style="284"/>
    <col min="8722" max="8722" width="26.85546875" style="284" customWidth="1"/>
    <col min="8723" max="8723" width="5" style="284" customWidth="1"/>
    <col min="8724" max="8724" width="11.42578125" style="284"/>
    <col min="8725" max="8725" width="45.42578125" style="284" customWidth="1"/>
    <col min="8726" max="8726" width="13.42578125" style="284" customWidth="1"/>
    <col min="8727" max="8727" width="11.42578125" style="284"/>
    <col min="8728" max="8728" width="14.140625" style="284" customWidth="1"/>
    <col min="8729" max="8729" width="13.140625" style="284" customWidth="1"/>
    <col min="8730" max="8730" width="11.42578125" style="284"/>
    <col min="8731" max="8731" width="15.85546875" style="284" customWidth="1"/>
    <col min="8732" max="8732" width="26" style="284" customWidth="1"/>
    <col min="8733" max="8960" width="11.42578125" style="284"/>
    <col min="8961" max="8961" width="73.140625" style="284" customWidth="1"/>
    <col min="8962" max="8962" width="27.28515625" style="284" customWidth="1"/>
    <col min="8963" max="8963" width="44" style="284" customWidth="1"/>
    <col min="8964" max="8964" width="39.28515625" style="284" customWidth="1"/>
    <col min="8965" max="8965" width="22" style="284" customWidth="1"/>
    <col min="8966" max="8967" width="21.140625" style="284" customWidth="1"/>
    <col min="8968" max="8968" width="23.28515625" style="284" customWidth="1"/>
    <col min="8969" max="8970" width="21" style="284" customWidth="1"/>
    <col min="8971" max="8971" width="45.42578125" style="284" customWidth="1"/>
    <col min="8972" max="8972" width="16" style="284" customWidth="1"/>
    <col min="8973" max="8977" width="11.42578125" style="284"/>
    <col min="8978" max="8978" width="26.85546875" style="284" customWidth="1"/>
    <col min="8979" max="8979" width="5" style="284" customWidth="1"/>
    <col min="8980" max="8980" width="11.42578125" style="284"/>
    <col min="8981" max="8981" width="45.42578125" style="284" customWidth="1"/>
    <col min="8982" max="8982" width="13.42578125" style="284" customWidth="1"/>
    <col min="8983" max="8983" width="11.42578125" style="284"/>
    <col min="8984" max="8984" width="14.140625" style="284" customWidth="1"/>
    <col min="8985" max="8985" width="13.140625" style="284" customWidth="1"/>
    <col min="8986" max="8986" width="11.42578125" style="284"/>
    <col min="8987" max="8987" width="15.85546875" style="284" customWidth="1"/>
    <col min="8988" max="8988" width="26" style="284" customWidth="1"/>
    <col min="8989" max="9216" width="11.42578125" style="284"/>
    <col min="9217" max="9217" width="73.140625" style="284" customWidth="1"/>
    <col min="9218" max="9218" width="27.28515625" style="284" customWidth="1"/>
    <col min="9219" max="9219" width="44" style="284" customWidth="1"/>
    <col min="9220" max="9220" width="39.28515625" style="284" customWidth="1"/>
    <col min="9221" max="9221" width="22" style="284" customWidth="1"/>
    <col min="9222" max="9223" width="21.140625" style="284" customWidth="1"/>
    <col min="9224" max="9224" width="23.28515625" style="284" customWidth="1"/>
    <col min="9225" max="9226" width="21" style="284" customWidth="1"/>
    <col min="9227" max="9227" width="45.42578125" style="284" customWidth="1"/>
    <col min="9228" max="9228" width="16" style="284" customWidth="1"/>
    <col min="9229" max="9233" width="11.42578125" style="284"/>
    <col min="9234" max="9234" width="26.85546875" style="284" customWidth="1"/>
    <col min="9235" max="9235" width="5" style="284" customWidth="1"/>
    <col min="9236" max="9236" width="11.42578125" style="284"/>
    <col min="9237" max="9237" width="45.42578125" style="284" customWidth="1"/>
    <col min="9238" max="9238" width="13.42578125" style="284" customWidth="1"/>
    <col min="9239" max="9239" width="11.42578125" style="284"/>
    <col min="9240" max="9240" width="14.140625" style="284" customWidth="1"/>
    <col min="9241" max="9241" width="13.140625" style="284" customWidth="1"/>
    <col min="9242" max="9242" width="11.42578125" style="284"/>
    <col min="9243" max="9243" width="15.85546875" style="284" customWidth="1"/>
    <col min="9244" max="9244" width="26" style="284" customWidth="1"/>
    <col min="9245" max="9472" width="11.42578125" style="284"/>
    <col min="9473" max="9473" width="73.140625" style="284" customWidth="1"/>
    <col min="9474" max="9474" width="27.28515625" style="284" customWidth="1"/>
    <col min="9475" max="9475" width="44" style="284" customWidth="1"/>
    <col min="9476" max="9476" width="39.28515625" style="284" customWidth="1"/>
    <col min="9477" max="9477" width="22" style="284" customWidth="1"/>
    <col min="9478" max="9479" width="21.140625" style="284" customWidth="1"/>
    <col min="9480" max="9480" width="23.28515625" style="284" customWidth="1"/>
    <col min="9481" max="9482" width="21" style="284" customWidth="1"/>
    <col min="9483" max="9483" width="45.42578125" style="284" customWidth="1"/>
    <col min="9484" max="9484" width="16" style="284" customWidth="1"/>
    <col min="9485" max="9489" width="11.42578125" style="284"/>
    <col min="9490" max="9490" width="26.85546875" style="284" customWidth="1"/>
    <col min="9491" max="9491" width="5" style="284" customWidth="1"/>
    <col min="9492" max="9492" width="11.42578125" style="284"/>
    <col min="9493" max="9493" width="45.42578125" style="284" customWidth="1"/>
    <col min="9494" max="9494" width="13.42578125" style="284" customWidth="1"/>
    <col min="9495" max="9495" width="11.42578125" style="284"/>
    <col min="9496" max="9496" width="14.140625" style="284" customWidth="1"/>
    <col min="9497" max="9497" width="13.140625" style="284" customWidth="1"/>
    <col min="9498" max="9498" width="11.42578125" style="284"/>
    <col min="9499" max="9499" width="15.85546875" style="284" customWidth="1"/>
    <col min="9500" max="9500" width="26" style="284" customWidth="1"/>
    <col min="9501" max="9728" width="11.42578125" style="284"/>
    <col min="9729" max="9729" width="73.140625" style="284" customWidth="1"/>
    <col min="9730" max="9730" width="27.28515625" style="284" customWidth="1"/>
    <col min="9731" max="9731" width="44" style="284" customWidth="1"/>
    <col min="9732" max="9732" width="39.28515625" style="284" customWidth="1"/>
    <col min="9733" max="9733" width="22" style="284" customWidth="1"/>
    <col min="9734" max="9735" width="21.140625" style="284" customWidth="1"/>
    <col min="9736" max="9736" width="23.28515625" style="284" customWidth="1"/>
    <col min="9737" max="9738" width="21" style="284" customWidth="1"/>
    <col min="9739" max="9739" width="45.42578125" style="284" customWidth="1"/>
    <col min="9740" max="9740" width="16" style="284" customWidth="1"/>
    <col min="9741" max="9745" width="11.42578125" style="284"/>
    <col min="9746" max="9746" width="26.85546875" style="284" customWidth="1"/>
    <col min="9747" max="9747" width="5" style="284" customWidth="1"/>
    <col min="9748" max="9748" width="11.42578125" style="284"/>
    <col min="9749" max="9749" width="45.42578125" style="284" customWidth="1"/>
    <col min="9750" max="9750" width="13.42578125" style="284" customWidth="1"/>
    <col min="9751" max="9751" width="11.42578125" style="284"/>
    <col min="9752" max="9752" width="14.140625" style="284" customWidth="1"/>
    <col min="9753" max="9753" width="13.140625" style="284" customWidth="1"/>
    <col min="9754" max="9754" width="11.42578125" style="284"/>
    <col min="9755" max="9755" width="15.85546875" style="284" customWidth="1"/>
    <col min="9756" max="9756" width="26" style="284" customWidth="1"/>
    <col min="9757" max="9984" width="11.42578125" style="284"/>
    <col min="9985" max="9985" width="73.140625" style="284" customWidth="1"/>
    <col min="9986" max="9986" width="27.28515625" style="284" customWidth="1"/>
    <col min="9987" max="9987" width="44" style="284" customWidth="1"/>
    <col min="9988" max="9988" width="39.28515625" style="284" customWidth="1"/>
    <col min="9989" max="9989" width="22" style="284" customWidth="1"/>
    <col min="9990" max="9991" width="21.140625" style="284" customWidth="1"/>
    <col min="9992" max="9992" width="23.28515625" style="284" customWidth="1"/>
    <col min="9993" max="9994" width="21" style="284" customWidth="1"/>
    <col min="9995" max="9995" width="45.42578125" style="284" customWidth="1"/>
    <col min="9996" max="9996" width="16" style="284" customWidth="1"/>
    <col min="9997" max="10001" width="11.42578125" style="284"/>
    <col min="10002" max="10002" width="26.85546875" style="284" customWidth="1"/>
    <col min="10003" max="10003" width="5" style="284" customWidth="1"/>
    <col min="10004" max="10004" width="11.42578125" style="284"/>
    <col min="10005" max="10005" width="45.42578125" style="284" customWidth="1"/>
    <col min="10006" max="10006" width="13.42578125" style="284" customWidth="1"/>
    <col min="10007" max="10007" width="11.42578125" style="284"/>
    <col min="10008" max="10008" width="14.140625" style="284" customWidth="1"/>
    <col min="10009" max="10009" width="13.140625" style="284" customWidth="1"/>
    <col min="10010" max="10010" width="11.42578125" style="284"/>
    <col min="10011" max="10011" width="15.85546875" style="284" customWidth="1"/>
    <col min="10012" max="10012" width="26" style="284" customWidth="1"/>
    <col min="10013" max="10240" width="11.42578125" style="284"/>
    <col min="10241" max="10241" width="73.140625" style="284" customWidth="1"/>
    <col min="10242" max="10242" width="27.28515625" style="284" customWidth="1"/>
    <col min="10243" max="10243" width="44" style="284" customWidth="1"/>
    <col min="10244" max="10244" width="39.28515625" style="284" customWidth="1"/>
    <col min="10245" max="10245" width="22" style="284" customWidth="1"/>
    <col min="10246" max="10247" width="21.140625" style="284" customWidth="1"/>
    <col min="10248" max="10248" width="23.28515625" style="284" customWidth="1"/>
    <col min="10249" max="10250" width="21" style="284" customWidth="1"/>
    <col min="10251" max="10251" width="45.42578125" style="284" customWidth="1"/>
    <col min="10252" max="10252" width="16" style="284" customWidth="1"/>
    <col min="10253" max="10257" width="11.42578125" style="284"/>
    <col min="10258" max="10258" width="26.85546875" style="284" customWidth="1"/>
    <col min="10259" max="10259" width="5" style="284" customWidth="1"/>
    <col min="10260" max="10260" width="11.42578125" style="284"/>
    <col min="10261" max="10261" width="45.42578125" style="284" customWidth="1"/>
    <col min="10262" max="10262" width="13.42578125" style="284" customWidth="1"/>
    <col min="10263" max="10263" width="11.42578125" style="284"/>
    <col min="10264" max="10264" width="14.140625" style="284" customWidth="1"/>
    <col min="10265" max="10265" width="13.140625" style="284" customWidth="1"/>
    <col min="10266" max="10266" width="11.42578125" style="284"/>
    <col min="10267" max="10267" width="15.85546875" style="284" customWidth="1"/>
    <col min="10268" max="10268" width="26" style="284" customWidth="1"/>
    <col min="10269" max="10496" width="11.42578125" style="284"/>
    <col min="10497" max="10497" width="73.140625" style="284" customWidth="1"/>
    <col min="10498" max="10498" width="27.28515625" style="284" customWidth="1"/>
    <col min="10499" max="10499" width="44" style="284" customWidth="1"/>
    <col min="10500" max="10500" width="39.28515625" style="284" customWidth="1"/>
    <col min="10501" max="10501" width="22" style="284" customWidth="1"/>
    <col min="10502" max="10503" width="21.140625" style="284" customWidth="1"/>
    <col min="10504" max="10504" width="23.28515625" style="284" customWidth="1"/>
    <col min="10505" max="10506" width="21" style="284" customWidth="1"/>
    <col min="10507" max="10507" width="45.42578125" style="284" customWidth="1"/>
    <col min="10508" max="10508" width="16" style="284" customWidth="1"/>
    <col min="10509" max="10513" width="11.42578125" style="284"/>
    <col min="10514" max="10514" width="26.85546875" style="284" customWidth="1"/>
    <col min="10515" max="10515" width="5" style="284" customWidth="1"/>
    <col min="10516" max="10516" width="11.42578125" style="284"/>
    <col min="10517" max="10517" width="45.42578125" style="284" customWidth="1"/>
    <col min="10518" max="10518" width="13.42578125" style="284" customWidth="1"/>
    <col min="10519" max="10519" width="11.42578125" style="284"/>
    <col min="10520" max="10520" width="14.140625" style="284" customWidth="1"/>
    <col min="10521" max="10521" width="13.140625" style="284" customWidth="1"/>
    <col min="10522" max="10522" width="11.42578125" style="284"/>
    <col min="10523" max="10523" width="15.85546875" style="284" customWidth="1"/>
    <col min="10524" max="10524" width="26" style="284" customWidth="1"/>
    <col min="10525" max="10752" width="11.42578125" style="284"/>
    <col min="10753" max="10753" width="73.140625" style="284" customWidth="1"/>
    <col min="10754" max="10754" width="27.28515625" style="284" customWidth="1"/>
    <col min="10755" max="10755" width="44" style="284" customWidth="1"/>
    <col min="10756" max="10756" width="39.28515625" style="284" customWidth="1"/>
    <col min="10757" max="10757" width="22" style="284" customWidth="1"/>
    <col min="10758" max="10759" width="21.140625" style="284" customWidth="1"/>
    <col min="10760" max="10760" width="23.28515625" style="284" customWidth="1"/>
    <col min="10761" max="10762" width="21" style="284" customWidth="1"/>
    <col min="10763" max="10763" width="45.42578125" style="284" customWidth="1"/>
    <col min="10764" max="10764" width="16" style="284" customWidth="1"/>
    <col min="10765" max="10769" width="11.42578125" style="284"/>
    <col min="10770" max="10770" width="26.85546875" style="284" customWidth="1"/>
    <col min="10771" max="10771" width="5" style="284" customWidth="1"/>
    <col min="10772" max="10772" width="11.42578125" style="284"/>
    <col min="10773" max="10773" width="45.42578125" style="284" customWidth="1"/>
    <col min="10774" max="10774" width="13.42578125" style="284" customWidth="1"/>
    <col min="10775" max="10775" width="11.42578125" style="284"/>
    <col min="10776" max="10776" width="14.140625" style="284" customWidth="1"/>
    <col min="10777" max="10777" width="13.140625" style="284" customWidth="1"/>
    <col min="10778" max="10778" width="11.42578125" style="284"/>
    <col min="10779" max="10779" width="15.85546875" style="284" customWidth="1"/>
    <col min="10780" max="10780" width="26" style="284" customWidth="1"/>
    <col min="10781" max="11008" width="11.42578125" style="284"/>
    <col min="11009" max="11009" width="73.140625" style="284" customWidth="1"/>
    <col min="11010" max="11010" width="27.28515625" style="284" customWidth="1"/>
    <col min="11011" max="11011" width="44" style="284" customWidth="1"/>
    <col min="11012" max="11012" width="39.28515625" style="284" customWidth="1"/>
    <col min="11013" max="11013" width="22" style="284" customWidth="1"/>
    <col min="11014" max="11015" width="21.140625" style="284" customWidth="1"/>
    <col min="11016" max="11016" width="23.28515625" style="284" customWidth="1"/>
    <col min="11017" max="11018" width="21" style="284" customWidth="1"/>
    <col min="11019" max="11019" width="45.42578125" style="284" customWidth="1"/>
    <col min="11020" max="11020" width="16" style="284" customWidth="1"/>
    <col min="11021" max="11025" width="11.42578125" style="284"/>
    <col min="11026" max="11026" width="26.85546875" style="284" customWidth="1"/>
    <col min="11027" max="11027" width="5" style="284" customWidth="1"/>
    <col min="11028" max="11028" width="11.42578125" style="284"/>
    <col min="11029" max="11029" width="45.42578125" style="284" customWidth="1"/>
    <col min="11030" max="11030" width="13.42578125" style="284" customWidth="1"/>
    <col min="11031" max="11031" width="11.42578125" style="284"/>
    <col min="11032" max="11032" width="14.140625" style="284" customWidth="1"/>
    <col min="11033" max="11033" width="13.140625" style="284" customWidth="1"/>
    <col min="11034" max="11034" width="11.42578125" style="284"/>
    <col min="11035" max="11035" width="15.85546875" style="284" customWidth="1"/>
    <col min="11036" max="11036" width="26" style="284" customWidth="1"/>
    <col min="11037" max="11264" width="11.42578125" style="284"/>
    <col min="11265" max="11265" width="73.140625" style="284" customWidth="1"/>
    <col min="11266" max="11266" width="27.28515625" style="284" customWidth="1"/>
    <col min="11267" max="11267" width="44" style="284" customWidth="1"/>
    <col min="11268" max="11268" width="39.28515625" style="284" customWidth="1"/>
    <col min="11269" max="11269" width="22" style="284" customWidth="1"/>
    <col min="11270" max="11271" width="21.140625" style="284" customWidth="1"/>
    <col min="11272" max="11272" width="23.28515625" style="284" customWidth="1"/>
    <col min="11273" max="11274" width="21" style="284" customWidth="1"/>
    <col min="11275" max="11275" width="45.42578125" style="284" customWidth="1"/>
    <col min="11276" max="11276" width="16" style="284" customWidth="1"/>
    <col min="11277" max="11281" width="11.42578125" style="284"/>
    <col min="11282" max="11282" width="26.85546875" style="284" customWidth="1"/>
    <col min="11283" max="11283" width="5" style="284" customWidth="1"/>
    <col min="11284" max="11284" width="11.42578125" style="284"/>
    <col min="11285" max="11285" width="45.42578125" style="284" customWidth="1"/>
    <col min="11286" max="11286" width="13.42578125" style="284" customWidth="1"/>
    <col min="11287" max="11287" width="11.42578125" style="284"/>
    <col min="11288" max="11288" width="14.140625" style="284" customWidth="1"/>
    <col min="11289" max="11289" width="13.140625" style="284" customWidth="1"/>
    <col min="11290" max="11290" width="11.42578125" style="284"/>
    <col min="11291" max="11291" width="15.85546875" style="284" customWidth="1"/>
    <col min="11292" max="11292" width="26" style="284" customWidth="1"/>
    <col min="11293" max="11520" width="11.42578125" style="284"/>
    <col min="11521" max="11521" width="73.140625" style="284" customWidth="1"/>
    <col min="11522" max="11522" width="27.28515625" style="284" customWidth="1"/>
    <col min="11523" max="11523" width="44" style="284" customWidth="1"/>
    <col min="11524" max="11524" width="39.28515625" style="284" customWidth="1"/>
    <col min="11525" max="11525" width="22" style="284" customWidth="1"/>
    <col min="11526" max="11527" width="21.140625" style="284" customWidth="1"/>
    <col min="11528" max="11528" width="23.28515625" style="284" customWidth="1"/>
    <col min="11529" max="11530" width="21" style="284" customWidth="1"/>
    <col min="11531" max="11531" width="45.42578125" style="284" customWidth="1"/>
    <col min="11532" max="11532" width="16" style="284" customWidth="1"/>
    <col min="11533" max="11537" width="11.42578125" style="284"/>
    <col min="11538" max="11538" width="26.85546875" style="284" customWidth="1"/>
    <col min="11539" max="11539" width="5" style="284" customWidth="1"/>
    <col min="11540" max="11540" width="11.42578125" style="284"/>
    <col min="11541" max="11541" width="45.42578125" style="284" customWidth="1"/>
    <col min="11542" max="11542" width="13.42578125" style="284" customWidth="1"/>
    <col min="11543" max="11543" width="11.42578125" style="284"/>
    <col min="11544" max="11544" width="14.140625" style="284" customWidth="1"/>
    <col min="11545" max="11545" width="13.140625" style="284" customWidth="1"/>
    <col min="11546" max="11546" width="11.42578125" style="284"/>
    <col min="11547" max="11547" width="15.85546875" style="284" customWidth="1"/>
    <col min="11548" max="11548" width="26" style="284" customWidth="1"/>
    <col min="11549" max="11776" width="11.42578125" style="284"/>
    <col min="11777" max="11777" width="73.140625" style="284" customWidth="1"/>
    <col min="11778" max="11778" width="27.28515625" style="284" customWidth="1"/>
    <col min="11779" max="11779" width="44" style="284" customWidth="1"/>
    <col min="11780" max="11780" width="39.28515625" style="284" customWidth="1"/>
    <col min="11781" max="11781" width="22" style="284" customWidth="1"/>
    <col min="11782" max="11783" width="21.140625" style="284" customWidth="1"/>
    <col min="11784" max="11784" width="23.28515625" style="284" customWidth="1"/>
    <col min="11785" max="11786" width="21" style="284" customWidth="1"/>
    <col min="11787" max="11787" width="45.42578125" style="284" customWidth="1"/>
    <col min="11788" max="11788" width="16" style="284" customWidth="1"/>
    <col min="11789" max="11793" width="11.42578125" style="284"/>
    <col min="11794" max="11794" width="26.85546875" style="284" customWidth="1"/>
    <col min="11795" max="11795" width="5" style="284" customWidth="1"/>
    <col min="11796" max="11796" width="11.42578125" style="284"/>
    <col min="11797" max="11797" width="45.42578125" style="284" customWidth="1"/>
    <col min="11798" max="11798" width="13.42578125" style="284" customWidth="1"/>
    <col min="11799" max="11799" width="11.42578125" style="284"/>
    <col min="11800" max="11800" width="14.140625" style="284" customWidth="1"/>
    <col min="11801" max="11801" width="13.140625" style="284" customWidth="1"/>
    <col min="11802" max="11802" width="11.42578125" style="284"/>
    <col min="11803" max="11803" width="15.85546875" style="284" customWidth="1"/>
    <col min="11804" max="11804" width="26" style="284" customWidth="1"/>
    <col min="11805" max="12032" width="11.42578125" style="284"/>
    <col min="12033" max="12033" width="73.140625" style="284" customWidth="1"/>
    <col min="12034" max="12034" width="27.28515625" style="284" customWidth="1"/>
    <col min="12035" max="12035" width="44" style="284" customWidth="1"/>
    <col min="12036" max="12036" width="39.28515625" style="284" customWidth="1"/>
    <col min="12037" max="12037" width="22" style="284" customWidth="1"/>
    <col min="12038" max="12039" width="21.140625" style="284" customWidth="1"/>
    <col min="12040" max="12040" width="23.28515625" style="284" customWidth="1"/>
    <col min="12041" max="12042" width="21" style="284" customWidth="1"/>
    <col min="12043" max="12043" width="45.42578125" style="284" customWidth="1"/>
    <col min="12044" max="12044" width="16" style="284" customWidth="1"/>
    <col min="12045" max="12049" width="11.42578125" style="284"/>
    <col min="12050" max="12050" width="26.85546875" style="284" customWidth="1"/>
    <col min="12051" max="12051" width="5" style="284" customWidth="1"/>
    <col min="12052" max="12052" width="11.42578125" style="284"/>
    <col min="12053" max="12053" width="45.42578125" style="284" customWidth="1"/>
    <col min="12054" max="12054" width="13.42578125" style="284" customWidth="1"/>
    <col min="12055" max="12055" width="11.42578125" style="284"/>
    <col min="12056" max="12056" width="14.140625" style="284" customWidth="1"/>
    <col min="12057" max="12057" width="13.140625" style="284" customWidth="1"/>
    <col min="12058" max="12058" width="11.42578125" style="284"/>
    <col min="12059" max="12059" width="15.85546875" style="284" customWidth="1"/>
    <col min="12060" max="12060" width="26" style="284" customWidth="1"/>
    <col min="12061" max="12288" width="11.42578125" style="284"/>
    <col min="12289" max="12289" width="73.140625" style="284" customWidth="1"/>
    <col min="12290" max="12290" width="27.28515625" style="284" customWidth="1"/>
    <col min="12291" max="12291" width="44" style="284" customWidth="1"/>
    <col min="12292" max="12292" width="39.28515625" style="284" customWidth="1"/>
    <col min="12293" max="12293" width="22" style="284" customWidth="1"/>
    <col min="12294" max="12295" width="21.140625" style="284" customWidth="1"/>
    <col min="12296" max="12296" width="23.28515625" style="284" customWidth="1"/>
    <col min="12297" max="12298" width="21" style="284" customWidth="1"/>
    <col min="12299" max="12299" width="45.42578125" style="284" customWidth="1"/>
    <col min="12300" max="12300" width="16" style="284" customWidth="1"/>
    <col min="12301" max="12305" width="11.42578125" style="284"/>
    <col min="12306" max="12306" width="26.85546875" style="284" customWidth="1"/>
    <col min="12307" max="12307" width="5" style="284" customWidth="1"/>
    <col min="12308" max="12308" width="11.42578125" style="284"/>
    <col min="12309" max="12309" width="45.42578125" style="284" customWidth="1"/>
    <col min="12310" max="12310" width="13.42578125" style="284" customWidth="1"/>
    <col min="12311" max="12311" width="11.42578125" style="284"/>
    <col min="12312" max="12312" width="14.140625" style="284" customWidth="1"/>
    <col min="12313" max="12313" width="13.140625" style="284" customWidth="1"/>
    <col min="12314" max="12314" width="11.42578125" style="284"/>
    <col min="12315" max="12315" width="15.85546875" style="284" customWidth="1"/>
    <col min="12316" max="12316" width="26" style="284" customWidth="1"/>
    <col min="12317" max="12544" width="11.42578125" style="284"/>
    <col min="12545" max="12545" width="73.140625" style="284" customWidth="1"/>
    <col min="12546" max="12546" width="27.28515625" style="284" customWidth="1"/>
    <col min="12547" max="12547" width="44" style="284" customWidth="1"/>
    <col min="12548" max="12548" width="39.28515625" style="284" customWidth="1"/>
    <col min="12549" max="12549" width="22" style="284" customWidth="1"/>
    <col min="12550" max="12551" width="21.140625" style="284" customWidth="1"/>
    <col min="12552" max="12552" width="23.28515625" style="284" customWidth="1"/>
    <col min="12553" max="12554" width="21" style="284" customWidth="1"/>
    <col min="12555" max="12555" width="45.42578125" style="284" customWidth="1"/>
    <col min="12556" max="12556" width="16" style="284" customWidth="1"/>
    <col min="12557" max="12561" width="11.42578125" style="284"/>
    <col min="12562" max="12562" width="26.85546875" style="284" customWidth="1"/>
    <col min="12563" max="12563" width="5" style="284" customWidth="1"/>
    <col min="12564" max="12564" width="11.42578125" style="284"/>
    <col min="12565" max="12565" width="45.42578125" style="284" customWidth="1"/>
    <col min="12566" max="12566" width="13.42578125" style="284" customWidth="1"/>
    <col min="12567" max="12567" width="11.42578125" style="284"/>
    <col min="12568" max="12568" width="14.140625" style="284" customWidth="1"/>
    <col min="12569" max="12569" width="13.140625" style="284" customWidth="1"/>
    <col min="12570" max="12570" width="11.42578125" style="284"/>
    <col min="12571" max="12571" width="15.85546875" style="284" customWidth="1"/>
    <col min="12572" max="12572" width="26" style="284" customWidth="1"/>
    <col min="12573" max="12800" width="11.42578125" style="284"/>
    <col min="12801" max="12801" width="73.140625" style="284" customWidth="1"/>
    <col min="12802" max="12802" width="27.28515625" style="284" customWidth="1"/>
    <col min="12803" max="12803" width="44" style="284" customWidth="1"/>
    <col min="12804" max="12804" width="39.28515625" style="284" customWidth="1"/>
    <col min="12805" max="12805" width="22" style="284" customWidth="1"/>
    <col min="12806" max="12807" width="21.140625" style="284" customWidth="1"/>
    <col min="12808" max="12808" width="23.28515625" style="284" customWidth="1"/>
    <col min="12809" max="12810" width="21" style="284" customWidth="1"/>
    <col min="12811" max="12811" width="45.42578125" style="284" customWidth="1"/>
    <col min="12812" max="12812" width="16" style="284" customWidth="1"/>
    <col min="12813" max="12817" width="11.42578125" style="284"/>
    <col min="12818" max="12818" width="26.85546875" style="284" customWidth="1"/>
    <col min="12819" max="12819" width="5" style="284" customWidth="1"/>
    <col min="12820" max="12820" width="11.42578125" style="284"/>
    <col min="12821" max="12821" width="45.42578125" style="284" customWidth="1"/>
    <col min="12822" max="12822" width="13.42578125" style="284" customWidth="1"/>
    <col min="12823" max="12823" width="11.42578125" style="284"/>
    <col min="12824" max="12824" width="14.140625" style="284" customWidth="1"/>
    <col min="12825" max="12825" width="13.140625" style="284" customWidth="1"/>
    <col min="12826" max="12826" width="11.42578125" style="284"/>
    <col min="12827" max="12827" width="15.85546875" style="284" customWidth="1"/>
    <col min="12828" max="12828" width="26" style="284" customWidth="1"/>
    <col min="12829" max="13056" width="11.42578125" style="284"/>
    <col min="13057" max="13057" width="73.140625" style="284" customWidth="1"/>
    <col min="13058" max="13058" width="27.28515625" style="284" customWidth="1"/>
    <col min="13059" max="13059" width="44" style="284" customWidth="1"/>
    <col min="13060" max="13060" width="39.28515625" style="284" customWidth="1"/>
    <col min="13061" max="13061" width="22" style="284" customWidth="1"/>
    <col min="13062" max="13063" width="21.140625" style="284" customWidth="1"/>
    <col min="13064" max="13064" width="23.28515625" style="284" customWidth="1"/>
    <col min="13065" max="13066" width="21" style="284" customWidth="1"/>
    <col min="13067" max="13067" width="45.42578125" style="284" customWidth="1"/>
    <col min="13068" max="13068" width="16" style="284" customWidth="1"/>
    <col min="13069" max="13073" width="11.42578125" style="284"/>
    <col min="13074" max="13074" width="26.85546875" style="284" customWidth="1"/>
    <col min="13075" max="13075" width="5" style="284" customWidth="1"/>
    <col min="13076" max="13076" width="11.42578125" style="284"/>
    <col min="13077" max="13077" width="45.42578125" style="284" customWidth="1"/>
    <col min="13078" max="13078" width="13.42578125" style="284" customWidth="1"/>
    <col min="13079" max="13079" width="11.42578125" style="284"/>
    <col min="13080" max="13080" width="14.140625" style="284" customWidth="1"/>
    <col min="13081" max="13081" width="13.140625" style="284" customWidth="1"/>
    <col min="13082" max="13082" width="11.42578125" style="284"/>
    <col min="13083" max="13083" width="15.85546875" style="284" customWidth="1"/>
    <col min="13084" max="13084" width="26" style="284" customWidth="1"/>
    <col min="13085" max="13312" width="11.42578125" style="284"/>
    <col min="13313" max="13313" width="73.140625" style="284" customWidth="1"/>
    <col min="13314" max="13314" width="27.28515625" style="284" customWidth="1"/>
    <col min="13315" max="13315" width="44" style="284" customWidth="1"/>
    <col min="13316" max="13316" width="39.28515625" style="284" customWidth="1"/>
    <col min="13317" max="13317" width="22" style="284" customWidth="1"/>
    <col min="13318" max="13319" width="21.140625" style="284" customWidth="1"/>
    <col min="13320" max="13320" width="23.28515625" style="284" customWidth="1"/>
    <col min="13321" max="13322" width="21" style="284" customWidth="1"/>
    <col min="13323" max="13323" width="45.42578125" style="284" customWidth="1"/>
    <col min="13324" max="13324" width="16" style="284" customWidth="1"/>
    <col min="13325" max="13329" width="11.42578125" style="284"/>
    <col min="13330" max="13330" width="26.85546875" style="284" customWidth="1"/>
    <col min="13331" max="13331" width="5" style="284" customWidth="1"/>
    <col min="13332" max="13332" width="11.42578125" style="284"/>
    <col min="13333" max="13333" width="45.42578125" style="284" customWidth="1"/>
    <col min="13334" max="13334" width="13.42578125" style="284" customWidth="1"/>
    <col min="13335" max="13335" width="11.42578125" style="284"/>
    <col min="13336" max="13336" width="14.140625" style="284" customWidth="1"/>
    <col min="13337" max="13337" width="13.140625" style="284" customWidth="1"/>
    <col min="13338" max="13338" width="11.42578125" style="284"/>
    <col min="13339" max="13339" width="15.85546875" style="284" customWidth="1"/>
    <col min="13340" max="13340" width="26" style="284" customWidth="1"/>
    <col min="13341" max="13568" width="11.42578125" style="284"/>
    <col min="13569" max="13569" width="73.140625" style="284" customWidth="1"/>
    <col min="13570" max="13570" width="27.28515625" style="284" customWidth="1"/>
    <col min="13571" max="13571" width="44" style="284" customWidth="1"/>
    <col min="13572" max="13572" width="39.28515625" style="284" customWidth="1"/>
    <col min="13573" max="13573" width="22" style="284" customWidth="1"/>
    <col min="13574" max="13575" width="21.140625" style="284" customWidth="1"/>
    <col min="13576" max="13576" width="23.28515625" style="284" customWidth="1"/>
    <col min="13577" max="13578" width="21" style="284" customWidth="1"/>
    <col min="13579" max="13579" width="45.42578125" style="284" customWidth="1"/>
    <col min="13580" max="13580" width="16" style="284" customWidth="1"/>
    <col min="13581" max="13585" width="11.42578125" style="284"/>
    <col min="13586" max="13586" width="26.85546875" style="284" customWidth="1"/>
    <col min="13587" max="13587" width="5" style="284" customWidth="1"/>
    <col min="13588" max="13588" width="11.42578125" style="284"/>
    <col min="13589" max="13589" width="45.42578125" style="284" customWidth="1"/>
    <col min="13590" max="13590" width="13.42578125" style="284" customWidth="1"/>
    <col min="13591" max="13591" width="11.42578125" style="284"/>
    <col min="13592" max="13592" width="14.140625" style="284" customWidth="1"/>
    <col min="13593" max="13593" width="13.140625" style="284" customWidth="1"/>
    <col min="13594" max="13594" width="11.42578125" style="284"/>
    <col min="13595" max="13595" width="15.85546875" style="284" customWidth="1"/>
    <col min="13596" max="13596" width="26" style="284" customWidth="1"/>
    <col min="13597" max="13824" width="11.42578125" style="284"/>
    <col min="13825" max="13825" width="73.140625" style="284" customWidth="1"/>
    <col min="13826" max="13826" width="27.28515625" style="284" customWidth="1"/>
    <col min="13827" max="13827" width="44" style="284" customWidth="1"/>
    <col min="13828" max="13828" width="39.28515625" style="284" customWidth="1"/>
    <col min="13829" max="13829" width="22" style="284" customWidth="1"/>
    <col min="13830" max="13831" width="21.140625" style="284" customWidth="1"/>
    <col min="13832" max="13832" width="23.28515625" style="284" customWidth="1"/>
    <col min="13833" max="13834" width="21" style="284" customWidth="1"/>
    <col min="13835" max="13835" width="45.42578125" style="284" customWidth="1"/>
    <col min="13836" max="13836" width="16" style="284" customWidth="1"/>
    <col min="13837" max="13841" width="11.42578125" style="284"/>
    <col min="13842" max="13842" width="26.85546875" style="284" customWidth="1"/>
    <col min="13843" max="13843" width="5" style="284" customWidth="1"/>
    <col min="13844" max="13844" width="11.42578125" style="284"/>
    <col min="13845" max="13845" width="45.42578125" style="284" customWidth="1"/>
    <col min="13846" max="13846" width="13.42578125" style="284" customWidth="1"/>
    <col min="13847" max="13847" width="11.42578125" style="284"/>
    <col min="13848" max="13848" width="14.140625" style="284" customWidth="1"/>
    <col min="13849" max="13849" width="13.140625" style="284" customWidth="1"/>
    <col min="13850" max="13850" width="11.42578125" style="284"/>
    <col min="13851" max="13851" width="15.85546875" style="284" customWidth="1"/>
    <col min="13852" max="13852" width="26" style="284" customWidth="1"/>
    <col min="13853" max="14080" width="11.42578125" style="284"/>
    <col min="14081" max="14081" width="73.140625" style="284" customWidth="1"/>
    <col min="14082" max="14082" width="27.28515625" style="284" customWidth="1"/>
    <col min="14083" max="14083" width="44" style="284" customWidth="1"/>
    <col min="14084" max="14084" width="39.28515625" style="284" customWidth="1"/>
    <col min="14085" max="14085" width="22" style="284" customWidth="1"/>
    <col min="14086" max="14087" width="21.140625" style="284" customWidth="1"/>
    <col min="14088" max="14088" width="23.28515625" style="284" customWidth="1"/>
    <col min="14089" max="14090" width="21" style="284" customWidth="1"/>
    <col min="14091" max="14091" width="45.42578125" style="284" customWidth="1"/>
    <col min="14092" max="14092" width="16" style="284" customWidth="1"/>
    <col min="14093" max="14097" width="11.42578125" style="284"/>
    <col min="14098" max="14098" width="26.85546875" style="284" customWidth="1"/>
    <col min="14099" max="14099" width="5" style="284" customWidth="1"/>
    <col min="14100" max="14100" width="11.42578125" style="284"/>
    <col min="14101" max="14101" width="45.42578125" style="284" customWidth="1"/>
    <col min="14102" max="14102" width="13.42578125" style="284" customWidth="1"/>
    <col min="14103" max="14103" width="11.42578125" style="284"/>
    <col min="14104" max="14104" width="14.140625" style="284" customWidth="1"/>
    <col min="14105" max="14105" width="13.140625" style="284" customWidth="1"/>
    <col min="14106" max="14106" width="11.42578125" style="284"/>
    <col min="14107" max="14107" width="15.85546875" style="284" customWidth="1"/>
    <col min="14108" max="14108" width="26" style="284" customWidth="1"/>
    <col min="14109" max="14336" width="11.42578125" style="284"/>
    <col min="14337" max="14337" width="73.140625" style="284" customWidth="1"/>
    <col min="14338" max="14338" width="27.28515625" style="284" customWidth="1"/>
    <col min="14339" max="14339" width="44" style="284" customWidth="1"/>
    <col min="14340" max="14340" width="39.28515625" style="284" customWidth="1"/>
    <col min="14341" max="14341" width="22" style="284" customWidth="1"/>
    <col min="14342" max="14343" width="21.140625" style="284" customWidth="1"/>
    <col min="14344" max="14344" width="23.28515625" style="284" customWidth="1"/>
    <col min="14345" max="14346" width="21" style="284" customWidth="1"/>
    <col min="14347" max="14347" width="45.42578125" style="284" customWidth="1"/>
    <col min="14348" max="14348" width="16" style="284" customWidth="1"/>
    <col min="14349" max="14353" width="11.42578125" style="284"/>
    <col min="14354" max="14354" width="26.85546875" style="284" customWidth="1"/>
    <col min="14355" max="14355" width="5" style="284" customWidth="1"/>
    <col min="14356" max="14356" width="11.42578125" style="284"/>
    <col min="14357" max="14357" width="45.42578125" style="284" customWidth="1"/>
    <col min="14358" max="14358" width="13.42578125" style="284" customWidth="1"/>
    <col min="14359" max="14359" width="11.42578125" style="284"/>
    <col min="14360" max="14360" width="14.140625" style="284" customWidth="1"/>
    <col min="14361" max="14361" width="13.140625" style="284" customWidth="1"/>
    <col min="14362" max="14362" width="11.42578125" style="284"/>
    <col min="14363" max="14363" width="15.85546875" style="284" customWidth="1"/>
    <col min="14364" max="14364" width="26" style="284" customWidth="1"/>
    <col min="14365" max="14592" width="11.42578125" style="284"/>
    <col min="14593" max="14593" width="73.140625" style="284" customWidth="1"/>
    <col min="14594" max="14594" width="27.28515625" style="284" customWidth="1"/>
    <col min="14595" max="14595" width="44" style="284" customWidth="1"/>
    <col min="14596" max="14596" width="39.28515625" style="284" customWidth="1"/>
    <col min="14597" max="14597" width="22" style="284" customWidth="1"/>
    <col min="14598" max="14599" width="21.140625" style="284" customWidth="1"/>
    <col min="14600" max="14600" width="23.28515625" style="284" customWidth="1"/>
    <col min="14601" max="14602" width="21" style="284" customWidth="1"/>
    <col min="14603" max="14603" width="45.42578125" style="284" customWidth="1"/>
    <col min="14604" max="14604" width="16" style="284" customWidth="1"/>
    <col min="14605" max="14609" width="11.42578125" style="284"/>
    <col min="14610" max="14610" width="26.85546875" style="284" customWidth="1"/>
    <col min="14611" max="14611" width="5" style="284" customWidth="1"/>
    <col min="14612" max="14612" width="11.42578125" style="284"/>
    <col min="14613" max="14613" width="45.42578125" style="284" customWidth="1"/>
    <col min="14614" max="14614" width="13.42578125" style="284" customWidth="1"/>
    <col min="14615" max="14615" width="11.42578125" style="284"/>
    <col min="14616" max="14616" width="14.140625" style="284" customWidth="1"/>
    <col min="14617" max="14617" width="13.140625" style="284" customWidth="1"/>
    <col min="14618" max="14618" width="11.42578125" style="284"/>
    <col min="14619" max="14619" width="15.85546875" style="284" customWidth="1"/>
    <col min="14620" max="14620" width="26" style="284" customWidth="1"/>
    <col min="14621" max="14848" width="11.42578125" style="284"/>
    <col min="14849" max="14849" width="73.140625" style="284" customWidth="1"/>
    <col min="14850" max="14850" width="27.28515625" style="284" customWidth="1"/>
    <col min="14851" max="14851" width="44" style="284" customWidth="1"/>
    <col min="14852" max="14852" width="39.28515625" style="284" customWidth="1"/>
    <col min="14853" max="14853" width="22" style="284" customWidth="1"/>
    <col min="14854" max="14855" width="21.140625" style="284" customWidth="1"/>
    <col min="14856" max="14856" width="23.28515625" style="284" customWidth="1"/>
    <col min="14857" max="14858" width="21" style="284" customWidth="1"/>
    <col min="14859" max="14859" width="45.42578125" style="284" customWidth="1"/>
    <col min="14860" max="14860" width="16" style="284" customWidth="1"/>
    <col min="14861" max="14865" width="11.42578125" style="284"/>
    <col min="14866" max="14866" width="26.85546875" style="284" customWidth="1"/>
    <col min="14867" max="14867" width="5" style="284" customWidth="1"/>
    <col min="14868" max="14868" width="11.42578125" style="284"/>
    <col min="14869" max="14869" width="45.42578125" style="284" customWidth="1"/>
    <col min="14870" max="14870" width="13.42578125" style="284" customWidth="1"/>
    <col min="14871" max="14871" width="11.42578125" style="284"/>
    <col min="14872" max="14872" width="14.140625" style="284" customWidth="1"/>
    <col min="14873" max="14873" width="13.140625" style="284" customWidth="1"/>
    <col min="14874" max="14874" width="11.42578125" style="284"/>
    <col min="14875" max="14875" width="15.85546875" style="284" customWidth="1"/>
    <col min="14876" max="14876" width="26" style="284" customWidth="1"/>
    <col min="14877" max="15104" width="11.42578125" style="284"/>
    <col min="15105" max="15105" width="73.140625" style="284" customWidth="1"/>
    <col min="15106" max="15106" width="27.28515625" style="284" customWidth="1"/>
    <col min="15107" max="15107" width="44" style="284" customWidth="1"/>
    <col min="15108" max="15108" width="39.28515625" style="284" customWidth="1"/>
    <col min="15109" max="15109" width="22" style="284" customWidth="1"/>
    <col min="15110" max="15111" width="21.140625" style="284" customWidth="1"/>
    <col min="15112" max="15112" width="23.28515625" style="284" customWidth="1"/>
    <col min="15113" max="15114" width="21" style="284" customWidth="1"/>
    <col min="15115" max="15115" width="45.42578125" style="284" customWidth="1"/>
    <col min="15116" max="15116" width="16" style="284" customWidth="1"/>
    <col min="15117" max="15121" width="11.42578125" style="284"/>
    <col min="15122" max="15122" width="26.85546875" style="284" customWidth="1"/>
    <col min="15123" max="15123" width="5" style="284" customWidth="1"/>
    <col min="15124" max="15124" width="11.42578125" style="284"/>
    <col min="15125" max="15125" width="45.42578125" style="284" customWidth="1"/>
    <col min="15126" max="15126" width="13.42578125" style="284" customWidth="1"/>
    <col min="15127" max="15127" width="11.42578125" style="284"/>
    <col min="15128" max="15128" width="14.140625" style="284" customWidth="1"/>
    <col min="15129" max="15129" width="13.140625" style="284" customWidth="1"/>
    <col min="15130" max="15130" width="11.42578125" style="284"/>
    <col min="15131" max="15131" width="15.85546875" style="284" customWidth="1"/>
    <col min="15132" max="15132" width="26" style="284" customWidth="1"/>
    <col min="15133" max="15360" width="11.42578125" style="284"/>
    <col min="15361" max="15361" width="73.140625" style="284" customWidth="1"/>
    <col min="15362" max="15362" width="27.28515625" style="284" customWidth="1"/>
    <col min="15363" max="15363" width="44" style="284" customWidth="1"/>
    <col min="15364" max="15364" width="39.28515625" style="284" customWidth="1"/>
    <col min="15365" max="15365" width="22" style="284" customWidth="1"/>
    <col min="15366" max="15367" width="21.140625" style="284" customWidth="1"/>
    <col min="15368" max="15368" width="23.28515625" style="284" customWidth="1"/>
    <col min="15369" max="15370" width="21" style="284" customWidth="1"/>
    <col min="15371" max="15371" width="45.42578125" style="284" customWidth="1"/>
    <col min="15372" max="15372" width="16" style="284" customWidth="1"/>
    <col min="15373" max="15377" width="11.42578125" style="284"/>
    <col min="15378" max="15378" width="26.85546875" style="284" customWidth="1"/>
    <col min="15379" max="15379" width="5" style="284" customWidth="1"/>
    <col min="15380" max="15380" width="11.42578125" style="284"/>
    <col min="15381" max="15381" width="45.42578125" style="284" customWidth="1"/>
    <col min="15382" max="15382" width="13.42578125" style="284" customWidth="1"/>
    <col min="15383" max="15383" width="11.42578125" style="284"/>
    <col min="15384" max="15384" width="14.140625" style="284" customWidth="1"/>
    <col min="15385" max="15385" width="13.140625" style="284" customWidth="1"/>
    <col min="15386" max="15386" width="11.42578125" style="284"/>
    <col min="15387" max="15387" width="15.85546875" style="284" customWidth="1"/>
    <col min="15388" max="15388" width="26" style="284" customWidth="1"/>
    <col min="15389" max="15616" width="11.42578125" style="284"/>
    <col min="15617" max="15617" width="73.140625" style="284" customWidth="1"/>
    <col min="15618" max="15618" width="27.28515625" style="284" customWidth="1"/>
    <col min="15619" max="15619" width="44" style="284" customWidth="1"/>
    <col min="15620" max="15620" width="39.28515625" style="284" customWidth="1"/>
    <col min="15621" max="15621" width="22" style="284" customWidth="1"/>
    <col min="15622" max="15623" width="21.140625" style="284" customWidth="1"/>
    <col min="15624" max="15624" width="23.28515625" style="284" customWidth="1"/>
    <col min="15625" max="15626" width="21" style="284" customWidth="1"/>
    <col min="15627" max="15627" width="45.42578125" style="284" customWidth="1"/>
    <col min="15628" max="15628" width="16" style="284" customWidth="1"/>
    <col min="15629" max="15633" width="11.42578125" style="284"/>
    <col min="15634" max="15634" width="26.85546875" style="284" customWidth="1"/>
    <col min="15635" max="15635" width="5" style="284" customWidth="1"/>
    <col min="15636" max="15636" width="11.42578125" style="284"/>
    <col min="15637" max="15637" width="45.42578125" style="284" customWidth="1"/>
    <col min="15638" max="15638" width="13.42578125" style="284" customWidth="1"/>
    <col min="15639" max="15639" width="11.42578125" style="284"/>
    <col min="15640" max="15640" width="14.140625" style="284" customWidth="1"/>
    <col min="15641" max="15641" width="13.140625" style="284" customWidth="1"/>
    <col min="15642" max="15642" width="11.42578125" style="284"/>
    <col min="15643" max="15643" width="15.85546875" style="284" customWidth="1"/>
    <col min="15644" max="15644" width="26" style="284" customWidth="1"/>
    <col min="15645" max="15872" width="11.42578125" style="284"/>
    <col min="15873" max="15873" width="73.140625" style="284" customWidth="1"/>
    <col min="15874" max="15874" width="27.28515625" style="284" customWidth="1"/>
    <col min="15875" max="15875" width="44" style="284" customWidth="1"/>
    <col min="15876" max="15876" width="39.28515625" style="284" customWidth="1"/>
    <col min="15877" max="15877" width="22" style="284" customWidth="1"/>
    <col min="15878" max="15879" width="21.140625" style="284" customWidth="1"/>
    <col min="15880" max="15880" width="23.28515625" style="284" customWidth="1"/>
    <col min="15881" max="15882" width="21" style="284" customWidth="1"/>
    <col min="15883" max="15883" width="45.42578125" style="284" customWidth="1"/>
    <col min="15884" max="15884" width="16" style="284" customWidth="1"/>
    <col min="15885" max="15889" width="11.42578125" style="284"/>
    <col min="15890" max="15890" width="26.85546875" style="284" customWidth="1"/>
    <col min="15891" max="15891" width="5" style="284" customWidth="1"/>
    <col min="15892" max="15892" width="11.42578125" style="284"/>
    <col min="15893" max="15893" width="45.42578125" style="284" customWidth="1"/>
    <col min="15894" max="15894" width="13.42578125" style="284" customWidth="1"/>
    <col min="15895" max="15895" width="11.42578125" style="284"/>
    <col min="15896" max="15896" width="14.140625" style="284" customWidth="1"/>
    <col min="15897" max="15897" width="13.140625" style="284" customWidth="1"/>
    <col min="15898" max="15898" width="11.42578125" style="284"/>
    <col min="15899" max="15899" width="15.85546875" style="284" customWidth="1"/>
    <col min="15900" max="15900" width="26" style="284" customWidth="1"/>
    <col min="15901" max="16128" width="11.42578125" style="284"/>
    <col min="16129" max="16129" width="73.140625" style="284" customWidth="1"/>
    <col min="16130" max="16130" width="27.28515625" style="284" customWidth="1"/>
    <col min="16131" max="16131" width="44" style="284" customWidth="1"/>
    <col min="16132" max="16132" width="39.28515625" style="284" customWidth="1"/>
    <col min="16133" max="16133" width="22" style="284" customWidth="1"/>
    <col min="16134" max="16135" width="21.140625" style="284" customWidth="1"/>
    <col min="16136" max="16136" width="23.28515625" style="284" customWidth="1"/>
    <col min="16137" max="16138" width="21" style="284" customWidth="1"/>
    <col min="16139" max="16139" width="45.42578125" style="284" customWidth="1"/>
    <col min="16140" max="16140" width="16" style="284" customWidth="1"/>
    <col min="16141" max="16145" width="11.42578125" style="284"/>
    <col min="16146" max="16146" width="26.85546875" style="284" customWidth="1"/>
    <col min="16147" max="16147" width="5" style="284" customWidth="1"/>
    <col min="16148" max="16148" width="11.42578125" style="284"/>
    <col min="16149" max="16149" width="45.42578125" style="284" customWidth="1"/>
    <col min="16150" max="16150" width="13.42578125" style="284" customWidth="1"/>
    <col min="16151" max="16151" width="11.42578125" style="284"/>
    <col min="16152" max="16152" width="14.140625" style="284" customWidth="1"/>
    <col min="16153" max="16153" width="13.140625" style="284" customWidth="1"/>
    <col min="16154" max="16154" width="11.42578125" style="284"/>
    <col min="16155" max="16155" width="15.85546875" style="284" customWidth="1"/>
    <col min="16156" max="16156" width="26" style="284" customWidth="1"/>
    <col min="16157" max="16384" width="11.42578125" style="284"/>
  </cols>
  <sheetData>
    <row r="1" spans="1:14" s="281" customFormat="1" x14ac:dyDescent="0.25">
      <c r="H1" s="282"/>
      <c r="I1" s="283"/>
      <c r="J1" s="283"/>
    </row>
    <row r="2" spans="1:14" s="386" customFormat="1" ht="20.25" thickBot="1" x14ac:dyDescent="0.35">
      <c r="A2" s="384"/>
      <c r="B2" s="384"/>
      <c r="C2" s="384"/>
      <c r="D2" s="384"/>
      <c r="E2" s="384"/>
      <c r="F2" s="384"/>
      <c r="G2" s="384"/>
      <c r="H2" s="384"/>
      <c r="I2" s="384"/>
      <c r="J2" s="384"/>
      <c r="K2" s="385"/>
    </row>
    <row r="3" spans="1:14" s="386" customFormat="1" ht="20.25" customHeight="1" thickBot="1" x14ac:dyDescent="0.35">
      <c r="A3" s="387" t="s">
        <v>402</v>
      </c>
      <c r="B3" s="388"/>
      <c r="C3" s="389"/>
      <c r="D3" s="390">
        <v>2018</v>
      </c>
      <c r="E3" s="959" t="s">
        <v>403</v>
      </c>
      <c r="F3" s="959" t="s">
        <v>7</v>
      </c>
      <c r="G3" s="961" t="s">
        <v>320</v>
      </c>
      <c r="H3" s="962"/>
      <c r="I3" s="962"/>
      <c r="J3" s="962"/>
      <c r="K3" s="962"/>
      <c r="L3" s="962"/>
      <c r="M3" s="963"/>
      <c r="N3" s="391"/>
    </row>
    <row r="4" spans="1:14" s="386" customFormat="1" ht="77.25" customHeight="1" thickBot="1" x14ac:dyDescent="0.3">
      <c r="A4" s="392" t="s">
        <v>404</v>
      </c>
      <c r="B4" s="393" t="s">
        <v>264</v>
      </c>
      <c r="C4" s="394" t="s">
        <v>265</v>
      </c>
      <c r="D4" s="395"/>
      <c r="E4" s="960"/>
      <c r="F4" s="960"/>
      <c r="G4" s="396" t="s">
        <v>405</v>
      </c>
      <c r="H4" s="396" t="s">
        <v>406</v>
      </c>
      <c r="I4" s="396" t="s">
        <v>407</v>
      </c>
      <c r="J4" s="396" t="s">
        <v>405</v>
      </c>
      <c r="K4" s="396" t="s">
        <v>406</v>
      </c>
      <c r="L4" s="397" t="s">
        <v>408</v>
      </c>
      <c r="M4" s="396" t="s">
        <v>322</v>
      </c>
      <c r="N4" s="398" t="s">
        <v>322</v>
      </c>
    </row>
    <row r="5" spans="1:14" s="386" customFormat="1" ht="155.25" customHeight="1" x14ac:dyDescent="0.25">
      <c r="A5" s="399" t="s">
        <v>409</v>
      </c>
      <c r="B5" s="400" t="s">
        <v>410</v>
      </c>
      <c r="C5" s="401"/>
      <c r="D5" s="402"/>
      <c r="E5" s="403">
        <v>1</v>
      </c>
      <c r="F5" s="404" t="s">
        <v>409</v>
      </c>
      <c r="G5" s="405">
        <v>1</v>
      </c>
      <c r="H5" s="405">
        <v>7</v>
      </c>
      <c r="I5" s="406" t="s">
        <v>411</v>
      </c>
      <c r="J5" s="407">
        <v>1</v>
      </c>
      <c r="K5" s="407">
        <v>7</v>
      </c>
      <c r="L5" s="406" t="s">
        <v>411</v>
      </c>
      <c r="M5" s="408" t="s">
        <v>412</v>
      </c>
      <c r="N5" s="409"/>
    </row>
    <row r="6" spans="1:14" s="386" customFormat="1" ht="155.25" customHeight="1" x14ac:dyDescent="0.25">
      <c r="A6" s="410" t="s">
        <v>413</v>
      </c>
      <c r="B6" s="411" t="s">
        <v>414</v>
      </c>
      <c r="C6" s="412" t="s">
        <v>415</v>
      </c>
      <c r="D6" s="402"/>
      <c r="E6" s="413">
        <v>2</v>
      </c>
      <c r="F6" s="414" t="s">
        <v>415</v>
      </c>
      <c r="G6" s="415">
        <v>1</v>
      </c>
      <c r="H6" s="415">
        <v>7</v>
      </c>
      <c r="I6" s="416" t="s">
        <v>411</v>
      </c>
      <c r="J6" s="417">
        <v>1</v>
      </c>
      <c r="K6" s="417">
        <v>7</v>
      </c>
      <c r="L6" s="416" t="s">
        <v>411</v>
      </c>
      <c r="M6" s="418" t="s">
        <v>416</v>
      </c>
      <c r="N6" s="419"/>
    </row>
    <row r="7" spans="1:14" s="386" customFormat="1" ht="130.5" customHeight="1" x14ac:dyDescent="0.25">
      <c r="A7" s="410" t="s">
        <v>417</v>
      </c>
      <c r="B7" s="411" t="s">
        <v>418</v>
      </c>
      <c r="C7" s="412" t="s">
        <v>419</v>
      </c>
      <c r="D7" s="402"/>
      <c r="E7" s="413">
        <v>3</v>
      </c>
      <c r="F7" s="420" t="s">
        <v>420</v>
      </c>
      <c r="G7" s="415">
        <v>1</v>
      </c>
      <c r="H7" s="415">
        <v>7</v>
      </c>
      <c r="I7" s="416" t="s">
        <v>411</v>
      </c>
      <c r="J7" s="417">
        <v>1</v>
      </c>
      <c r="K7" s="417">
        <v>7</v>
      </c>
      <c r="L7" s="416" t="s">
        <v>411</v>
      </c>
      <c r="M7" s="418" t="s">
        <v>421</v>
      </c>
      <c r="N7" s="419"/>
    </row>
    <row r="8" spans="1:14" s="386" customFormat="1" ht="160.5" customHeight="1" x14ac:dyDescent="0.25">
      <c r="A8" s="410" t="s">
        <v>422</v>
      </c>
      <c r="B8" s="411" t="s">
        <v>410</v>
      </c>
      <c r="C8" s="421"/>
      <c r="D8" s="402"/>
      <c r="E8" s="413">
        <v>4</v>
      </c>
      <c r="F8" s="420" t="s">
        <v>423</v>
      </c>
      <c r="G8" s="422">
        <v>1</v>
      </c>
      <c r="H8" s="422">
        <v>11</v>
      </c>
      <c r="I8" s="423" t="s">
        <v>424</v>
      </c>
      <c r="J8" s="417">
        <v>1</v>
      </c>
      <c r="K8" s="417">
        <v>7</v>
      </c>
      <c r="L8" s="423" t="s">
        <v>424</v>
      </c>
      <c r="M8" s="418" t="s">
        <v>425</v>
      </c>
      <c r="N8" s="419"/>
    </row>
    <row r="9" spans="1:14" s="386" customFormat="1" ht="163.5" customHeight="1" x14ac:dyDescent="0.25">
      <c r="A9" s="410" t="s">
        <v>420</v>
      </c>
      <c r="B9" s="424" t="s">
        <v>410</v>
      </c>
      <c r="C9" s="425"/>
      <c r="D9" s="402"/>
      <c r="E9" s="413">
        <v>5</v>
      </c>
      <c r="F9" s="420" t="s">
        <v>426</v>
      </c>
      <c r="G9" s="422">
        <v>1</v>
      </c>
      <c r="H9" s="422">
        <v>7</v>
      </c>
      <c r="I9" s="416" t="s">
        <v>411</v>
      </c>
      <c r="J9" s="417">
        <v>1</v>
      </c>
      <c r="K9" s="417">
        <v>7</v>
      </c>
      <c r="L9" s="416" t="s">
        <v>411</v>
      </c>
      <c r="M9" s="418" t="s">
        <v>427</v>
      </c>
      <c r="N9" s="419"/>
    </row>
    <row r="10" spans="1:14" s="386" customFormat="1" ht="163.5" customHeight="1" x14ac:dyDescent="0.25">
      <c r="A10" s="410" t="s">
        <v>428</v>
      </c>
      <c r="B10" s="420" t="s">
        <v>429</v>
      </c>
      <c r="C10" s="426" t="s">
        <v>430</v>
      </c>
      <c r="D10" s="402"/>
      <c r="E10" s="413">
        <v>6</v>
      </c>
      <c r="F10" s="427" t="s">
        <v>431</v>
      </c>
      <c r="G10" s="428">
        <v>3</v>
      </c>
      <c r="H10" s="428">
        <v>7</v>
      </c>
      <c r="I10" s="423" t="s">
        <v>432</v>
      </c>
      <c r="J10" s="417">
        <v>1</v>
      </c>
      <c r="K10" s="417">
        <v>11</v>
      </c>
      <c r="L10" s="416" t="s">
        <v>411</v>
      </c>
      <c r="M10" s="429" t="s">
        <v>433</v>
      </c>
      <c r="N10" s="419"/>
    </row>
    <row r="11" spans="1:14" s="386" customFormat="1" ht="163.5" customHeight="1" x14ac:dyDescent="0.25">
      <c r="A11" s="410" t="s">
        <v>423</v>
      </c>
      <c r="B11" s="420" t="s">
        <v>410</v>
      </c>
      <c r="C11" s="430"/>
      <c r="D11" s="402"/>
      <c r="E11" s="413">
        <v>7</v>
      </c>
      <c r="F11" s="427" t="s">
        <v>434</v>
      </c>
      <c r="G11" s="428">
        <v>3</v>
      </c>
      <c r="H11" s="428">
        <v>7</v>
      </c>
      <c r="I11" s="423" t="s">
        <v>432</v>
      </c>
      <c r="J11" s="417">
        <v>1</v>
      </c>
      <c r="K11" s="417">
        <v>7</v>
      </c>
      <c r="L11" s="416" t="s">
        <v>411</v>
      </c>
      <c r="M11" s="429" t="s">
        <v>433</v>
      </c>
      <c r="N11" s="419"/>
    </row>
    <row r="12" spans="1:14" s="386" customFormat="1" ht="163.5" customHeight="1" x14ac:dyDescent="0.25">
      <c r="A12" s="410" t="s">
        <v>426</v>
      </c>
      <c r="B12" s="420" t="s">
        <v>410</v>
      </c>
      <c r="C12" s="430"/>
      <c r="D12" s="402"/>
      <c r="E12" s="413">
        <v>8</v>
      </c>
      <c r="F12" s="427" t="s">
        <v>435</v>
      </c>
      <c r="G12" s="428">
        <v>3</v>
      </c>
      <c r="H12" s="428" t="s">
        <v>436</v>
      </c>
      <c r="I12" s="423" t="s">
        <v>432</v>
      </c>
      <c r="J12" s="417">
        <v>1</v>
      </c>
      <c r="K12" s="417">
        <v>7</v>
      </c>
      <c r="L12" s="416" t="s">
        <v>411</v>
      </c>
      <c r="M12" s="429" t="s">
        <v>433</v>
      </c>
      <c r="N12" s="419"/>
    </row>
    <row r="13" spans="1:14" s="386" customFormat="1" ht="212.25" customHeight="1" x14ac:dyDescent="0.25">
      <c r="A13" s="410" t="s">
        <v>437</v>
      </c>
      <c r="B13" s="420" t="s">
        <v>418</v>
      </c>
      <c r="C13" s="431" t="s">
        <v>438</v>
      </c>
      <c r="D13" s="402"/>
      <c r="E13" s="413">
        <v>9</v>
      </c>
      <c r="F13" s="427" t="s">
        <v>439</v>
      </c>
      <c r="G13" s="428">
        <v>3</v>
      </c>
      <c r="H13" s="428">
        <v>7</v>
      </c>
      <c r="I13" s="423" t="s">
        <v>432</v>
      </c>
      <c r="J13" s="417">
        <v>1</v>
      </c>
      <c r="K13" s="417">
        <v>7</v>
      </c>
      <c r="L13" s="416" t="s">
        <v>411</v>
      </c>
      <c r="M13" s="429" t="s">
        <v>440</v>
      </c>
      <c r="N13" s="419"/>
    </row>
    <row r="14" spans="1:14" s="386" customFormat="1" ht="163.5" customHeight="1" x14ac:dyDescent="0.25">
      <c r="A14" s="972"/>
      <c r="B14" s="973"/>
      <c r="C14" s="974"/>
      <c r="D14" s="402"/>
      <c r="E14" s="413">
        <v>10</v>
      </c>
      <c r="F14" s="427" t="s">
        <v>441</v>
      </c>
      <c r="G14" s="428">
        <v>3</v>
      </c>
      <c r="H14" s="428">
        <v>7</v>
      </c>
      <c r="I14" s="423" t="s">
        <v>432</v>
      </c>
      <c r="J14" s="417">
        <v>1</v>
      </c>
      <c r="K14" s="417">
        <v>7</v>
      </c>
      <c r="L14" s="416" t="s">
        <v>411</v>
      </c>
      <c r="M14" s="429" t="s">
        <v>442</v>
      </c>
      <c r="N14" s="419"/>
    </row>
    <row r="15" spans="1:14" s="386" customFormat="1" ht="163.5" customHeight="1" x14ac:dyDescent="0.25">
      <c r="A15" s="975"/>
      <c r="B15" s="976"/>
      <c r="C15" s="977"/>
      <c r="D15" s="402"/>
      <c r="E15" s="413">
        <v>11</v>
      </c>
      <c r="F15" s="427" t="s">
        <v>443</v>
      </c>
      <c r="G15" s="428">
        <v>3</v>
      </c>
      <c r="H15" s="428">
        <v>7</v>
      </c>
      <c r="I15" s="423" t="s">
        <v>432</v>
      </c>
      <c r="J15" s="417">
        <v>1</v>
      </c>
      <c r="K15" s="417">
        <v>7</v>
      </c>
      <c r="L15" s="416" t="s">
        <v>411</v>
      </c>
      <c r="M15" s="429" t="s">
        <v>433</v>
      </c>
      <c r="N15" s="419"/>
    </row>
    <row r="16" spans="1:14" s="386" customFormat="1" ht="163.5" customHeight="1" thickBot="1" x14ac:dyDescent="0.3">
      <c r="A16" s="975"/>
      <c r="B16" s="976"/>
      <c r="C16" s="977"/>
      <c r="D16" s="402"/>
      <c r="E16" s="432">
        <v>12</v>
      </c>
      <c r="F16" s="433" t="s">
        <v>422</v>
      </c>
      <c r="G16" s="434">
        <v>1</v>
      </c>
      <c r="H16" s="434">
        <v>7</v>
      </c>
      <c r="I16" s="435" t="s">
        <v>411</v>
      </c>
      <c r="J16" s="436">
        <v>1</v>
      </c>
      <c r="K16" s="436">
        <v>7</v>
      </c>
      <c r="L16" s="435" t="s">
        <v>411</v>
      </c>
      <c r="M16" s="437" t="s">
        <v>444</v>
      </c>
      <c r="N16" s="419"/>
    </row>
    <row r="17" spans="1:16" s="386" customFormat="1" ht="163.5" customHeight="1" thickBot="1" x14ac:dyDescent="0.3">
      <c r="A17" s="975"/>
      <c r="B17" s="976"/>
      <c r="C17" s="977"/>
      <c r="D17" s="395"/>
      <c r="E17" s="964" t="s">
        <v>403</v>
      </c>
      <c r="F17" s="964" t="s">
        <v>319</v>
      </c>
      <c r="G17" s="982" t="s">
        <v>320</v>
      </c>
      <c r="H17" s="983"/>
      <c r="I17" s="983"/>
      <c r="J17" s="983"/>
      <c r="K17" s="983"/>
      <c r="L17" s="984"/>
      <c r="M17" s="964" t="s">
        <v>322</v>
      </c>
      <c r="N17" s="419"/>
    </row>
    <row r="18" spans="1:16" s="386" customFormat="1" ht="84.75" customHeight="1" x14ac:dyDescent="0.25">
      <c r="A18" s="975"/>
      <c r="B18" s="976"/>
      <c r="C18" s="977"/>
      <c r="D18" s="395"/>
      <c r="E18" s="965"/>
      <c r="F18" s="981"/>
      <c r="G18" s="966" t="s">
        <v>445</v>
      </c>
      <c r="H18" s="967"/>
      <c r="I18" s="966" t="s">
        <v>321</v>
      </c>
      <c r="J18" s="967"/>
      <c r="K18" s="968" t="s">
        <v>446</v>
      </c>
      <c r="L18" s="969"/>
      <c r="M18" s="965"/>
      <c r="N18" s="419"/>
    </row>
    <row r="19" spans="1:16" s="386" customFormat="1" ht="126" customHeight="1" x14ac:dyDescent="0.25">
      <c r="A19" s="975"/>
      <c r="B19" s="976"/>
      <c r="C19" s="977"/>
      <c r="D19" s="395"/>
      <c r="E19" s="985">
        <v>1</v>
      </c>
      <c r="F19" s="986" t="s">
        <v>447</v>
      </c>
      <c r="G19" s="988" t="s">
        <v>130</v>
      </c>
      <c r="H19" s="988"/>
      <c r="I19" s="988" t="s">
        <v>130</v>
      </c>
      <c r="J19" s="988"/>
      <c r="K19" s="990" t="s">
        <v>448</v>
      </c>
      <c r="L19" s="990"/>
      <c r="M19" s="970" t="s">
        <v>449</v>
      </c>
      <c r="N19" s="419"/>
    </row>
    <row r="20" spans="1:16" s="386" customFormat="1" ht="39" customHeight="1" thickBot="1" x14ac:dyDescent="0.3">
      <c r="A20" s="978"/>
      <c r="B20" s="979"/>
      <c r="C20" s="980"/>
      <c r="D20" s="438"/>
      <c r="E20" s="982"/>
      <c r="F20" s="987"/>
      <c r="G20" s="989"/>
      <c r="H20" s="989"/>
      <c r="I20" s="989"/>
      <c r="J20" s="989"/>
      <c r="K20" s="991"/>
      <c r="L20" s="991"/>
      <c r="M20" s="971"/>
      <c r="N20" s="439"/>
    </row>
    <row r="21" spans="1:16" s="386" customFormat="1" ht="39" customHeight="1" thickBot="1" x14ac:dyDescent="0.35">
      <c r="A21" s="387" t="s">
        <v>402</v>
      </c>
      <c r="B21" s="388"/>
      <c r="C21" s="389"/>
      <c r="D21" s="390">
        <v>2018</v>
      </c>
      <c r="E21" s="959" t="s">
        <v>403</v>
      </c>
      <c r="F21" s="959" t="s">
        <v>7</v>
      </c>
      <c r="G21" s="961" t="s">
        <v>320</v>
      </c>
      <c r="H21" s="962"/>
      <c r="I21" s="962"/>
      <c r="J21" s="962"/>
      <c r="K21" s="962"/>
      <c r="L21" s="962"/>
      <c r="M21" s="963"/>
      <c r="N21" s="391"/>
    </row>
    <row r="22" spans="1:16" s="386" customFormat="1" ht="39" customHeight="1" x14ac:dyDescent="0.25">
      <c r="A22" s="392" t="s">
        <v>404</v>
      </c>
      <c r="B22" s="393" t="s">
        <v>264</v>
      </c>
      <c r="C22" s="394" t="s">
        <v>265</v>
      </c>
      <c r="D22" s="395"/>
      <c r="E22" s="960"/>
      <c r="F22" s="960"/>
      <c r="G22" s="396" t="s">
        <v>405</v>
      </c>
      <c r="H22" s="396" t="s">
        <v>406</v>
      </c>
      <c r="I22" s="396" t="s">
        <v>407</v>
      </c>
      <c r="J22" s="396" t="s">
        <v>405</v>
      </c>
      <c r="K22" s="396" t="s">
        <v>406</v>
      </c>
      <c r="L22" s="397" t="s">
        <v>408</v>
      </c>
      <c r="M22" s="396" t="s">
        <v>322</v>
      </c>
      <c r="N22" s="398" t="s">
        <v>322</v>
      </c>
    </row>
    <row r="23" spans="1:16" s="386" customFormat="1" ht="39" customHeight="1" x14ac:dyDescent="0.25">
      <c r="A23" s="428"/>
      <c r="B23" s="428"/>
      <c r="C23" s="428"/>
      <c r="D23" s="449"/>
      <c r="E23" s="415"/>
      <c r="F23" s="450"/>
      <c r="G23" s="451"/>
      <c r="H23" s="451"/>
      <c r="I23" s="451"/>
      <c r="J23" s="451"/>
      <c r="K23" s="411"/>
      <c r="L23" s="411"/>
      <c r="M23" s="452"/>
      <c r="N23" s="420"/>
      <c r="O23" s="448"/>
      <c r="P23" s="448"/>
    </row>
    <row r="24" spans="1:16" s="386" customFormat="1" ht="39" customHeight="1" x14ac:dyDescent="0.25">
      <c r="A24" s="428"/>
      <c r="B24" s="428"/>
      <c r="C24" s="428"/>
      <c r="D24" s="449"/>
      <c r="E24" s="415"/>
      <c r="F24" s="450"/>
      <c r="G24" s="451"/>
      <c r="H24" s="451"/>
      <c r="I24" s="451"/>
      <c r="J24" s="451"/>
      <c r="K24" s="411"/>
      <c r="L24" s="411"/>
      <c r="M24" s="452"/>
      <c r="N24" s="420"/>
      <c r="O24" s="448"/>
      <c r="P24" s="448"/>
    </row>
    <row r="25" spans="1:16" s="386" customFormat="1" ht="39" customHeight="1" x14ac:dyDescent="0.25">
      <c r="A25" s="428"/>
      <c r="B25" s="428"/>
      <c r="C25" s="428"/>
      <c r="D25" s="449"/>
      <c r="E25" s="415"/>
      <c r="F25" s="450"/>
      <c r="G25" s="451"/>
      <c r="H25" s="451"/>
      <c r="I25" s="451"/>
      <c r="J25" s="451"/>
      <c r="K25" s="411"/>
      <c r="L25" s="411"/>
      <c r="M25" s="452"/>
      <c r="N25" s="420"/>
      <c r="O25" s="448"/>
      <c r="P25" s="448"/>
    </row>
    <row r="26" spans="1:16" s="386" customFormat="1" ht="39" customHeight="1" x14ac:dyDescent="0.25">
      <c r="A26" s="428"/>
      <c r="B26" s="428"/>
      <c r="C26" s="428"/>
      <c r="D26" s="449"/>
      <c r="E26" s="415"/>
      <c r="F26" s="450"/>
      <c r="G26" s="451"/>
      <c r="H26" s="451"/>
      <c r="I26" s="451"/>
      <c r="J26" s="451"/>
      <c r="K26" s="411"/>
      <c r="L26" s="411"/>
      <c r="M26" s="452"/>
      <c r="N26" s="420"/>
      <c r="O26" s="448"/>
      <c r="P26" s="448"/>
    </row>
    <row r="27" spans="1:16" s="386" customFormat="1" ht="39" customHeight="1" x14ac:dyDescent="0.25">
      <c r="A27" s="428"/>
      <c r="B27" s="428"/>
      <c r="C27" s="428"/>
      <c r="D27" s="449"/>
      <c r="E27" s="415"/>
      <c r="F27" s="450"/>
      <c r="G27" s="451"/>
      <c r="H27" s="451"/>
      <c r="I27" s="451"/>
      <c r="J27" s="451"/>
      <c r="K27" s="411"/>
      <c r="L27" s="411"/>
      <c r="M27" s="452"/>
      <c r="N27" s="420"/>
      <c r="O27" s="448"/>
      <c r="P27" s="448"/>
    </row>
    <row r="28" spans="1:16" s="386" customFormat="1" ht="39" customHeight="1" x14ac:dyDescent="0.25">
      <c r="A28" s="428"/>
      <c r="B28" s="428"/>
      <c r="C28" s="428"/>
      <c r="D28" s="449"/>
      <c r="E28" s="415"/>
      <c r="F28" s="450"/>
      <c r="G28" s="451"/>
      <c r="H28" s="451"/>
      <c r="I28" s="451"/>
      <c r="J28" s="451"/>
      <c r="K28" s="411"/>
      <c r="L28" s="411"/>
      <c r="M28" s="452"/>
      <c r="N28" s="420"/>
      <c r="O28" s="448"/>
      <c r="P28" s="448"/>
    </row>
    <row r="29" spans="1:16" s="386" customFormat="1" ht="39" customHeight="1" x14ac:dyDescent="0.25">
      <c r="A29" s="440"/>
      <c r="B29" s="441"/>
      <c r="C29" s="441"/>
      <c r="D29" s="245"/>
      <c r="E29" s="444"/>
      <c r="F29" s="446"/>
      <c r="G29" s="447"/>
      <c r="H29" s="447"/>
      <c r="I29" s="447"/>
      <c r="J29" s="447"/>
      <c r="K29" s="445"/>
      <c r="L29" s="445"/>
      <c r="M29" s="442"/>
      <c r="N29" s="443"/>
      <c r="O29" s="448"/>
      <c r="P29" s="448"/>
    </row>
    <row r="30" spans="1:16" s="386" customFormat="1" ht="39" customHeight="1" x14ac:dyDescent="0.25">
      <c r="A30" s="440"/>
      <c r="B30" s="441"/>
      <c r="C30" s="441"/>
      <c r="D30" s="245"/>
      <c r="E30" s="444"/>
      <c r="F30" s="446"/>
      <c r="G30" s="447"/>
      <c r="H30" s="447"/>
      <c r="I30" s="447"/>
      <c r="J30" s="447"/>
      <c r="K30" s="445"/>
      <c r="L30" s="445"/>
      <c r="M30" s="442"/>
      <c r="N30" s="443"/>
      <c r="O30" s="448"/>
      <c r="P30" s="448"/>
    </row>
    <row r="31" spans="1:16" s="386" customFormat="1" ht="39" customHeight="1" x14ac:dyDescent="0.25">
      <c r="A31" s="440"/>
      <c r="B31" s="441"/>
      <c r="C31" s="441"/>
      <c r="D31" s="245"/>
      <c r="E31" s="444"/>
      <c r="F31" s="446"/>
      <c r="G31" s="447"/>
      <c r="H31" s="447"/>
      <c r="I31" s="447"/>
      <c r="J31" s="447"/>
      <c r="K31" s="445"/>
      <c r="L31" s="445"/>
      <c r="M31" s="442"/>
      <c r="N31" s="443"/>
      <c r="O31" s="448"/>
      <c r="P31" s="448"/>
    </row>
    <row r="32" spans="1:16" s="386" customFormat="1" ht="39" customHeight="1" x14ac:dyDescent="0.25">
      <c r="A32" s="440"/>
      <c r="B32" s="441"/>
      <c r="C32" s="441"/>
      <c r="D32" s="245"/>
      <c r="E32" s="444"/>
      <c r="F32" s="446"/>
      <c r="G32" s="447"/>
      <c r="H32" s="447"/>
      <c r="I32" s="447"/>
      <c r="J32" s="447"/>
      <c r="K32" s="445"/>
      <c r="L32" s="445"/>
      <c r="M32" s="442"/>
      <c r="N32" s="443"/>
      <c r="O32" s="448"/>
      <c r="P32" s="448"/>
    </row>
    <row r="33" spans="8:10" s="281" customFormat="1" x14ac:dyDescent="0.25">
      <c r="H33" s="282"/>
      <c r="I33" s="283"/>
      <c r="J33" s="283"/>
    </row>
    <row r="34" spans="8:10" s="281" customFormat="1" x14ac:dyDescent="0.25">
      <c r="H34" s="282"/>
      <c r="I34" s="283"/>
      <c r="J34" s="283"/>
    </row>
    <row r="35" spans="8:10" s="281" customFormat="1" x14ac:dyDescent="0.25">
      <c r="H35" s="282"/>
      <c r="I35" s="283"/>
      <c r="J35" s="283"/>
    </row>
    <row r="36" spans="8:10" s="281" customFormat="1" x14ac:dyDescent="0.25">
      <c r="H36" s="282"/>
      <c r="I36" s="283"/>
      <c r="J36" s="283"/>
    </row>
    <row r="37" spans="8:10" s="281" customFormat="1" x14ac:dyDescent="0.25">
      <c r="H37" s="282"/>
      <c r="I37" s="283"/>
      <c r="J37" s="283"/>
    </row>
    <row r="38" spans="8:10" s="281" customFormat="1" x14ac:dyDescent="0.25">
      <c r="H38" s="282"/>
      <c r="I38" s="283"/>
      <c r="J38" s="283"/>
    </row>
    <row r="39" spans="8:10" s="281" customFormat="1" x14ac:dyDescent="0.25">
      <c r="H39" s="282"/>
      <c r="I39" s="283"/>
      <c r="J39" s="283"/>
    </row>
    <row r="40" spans="8:10" s="281" customFormat="1" x14ac:dyDescent="0.25">
      <c r="H40" s="282"/>
      <c r="I40" s="283"/>
      <c r="J40" s="283"/>
    </row>
    <row r="41" spans="8:10" s="281" customFormat="1" x14ac:dyDescent="0.25">
      <c r="H41" s="282"/>
      <c r="I41" s="283"/>
      <c r="J41" s="283"/>
    </row>
    <row r="42" spans="8:10" s="281" customFormat="1" x14ac:dyDescent="0.25">
      <c r="H42" s="282"/>
      <c r="I42" s="283"/>
      <c r="J42" s="283"/>
    </row>
    <row r="43" spans="8:10" s="281" customFormat="1" x14ac:dyDescent="0.25">
      <c r="H43" s="282"/>
      <c r="I43" s="283"/>
      <c r="J43" s="283"/>
    </row>
    <row r="44" spans="8:10" s="281" customFormat="1" x14ac:dyDescent="0.25">
      <c r="H44" s="282"/>
      <c r="I44" s="283"/>
      <c r="J44" s="283"/>
    </row>
    <row r="45" spans="8:10" s="281" customFormat="1" x14ac:dyDescent="0.25">
      <c r="H45" s="282"/>
      <c r="I45" s="283"/>
      <c r="J45" s="283"/>
    </row>
    <row r="46" spans="8:10" s="281" customFormat="1" x14ac:dyDescent="0.25">
      <c r="H46" s="282"/>
      <c r="I46" s="283"/>
      <c r="J46" s="283"/>
    </row>
    <row r="47" spans="8:10" s="281" customFormat="1" x14ac:dyDescent="0.25">
      <c r="H47" s="282"/>
      <c r="I47" s="283"/>
      <c r="J47" s="283"/>
    </row>
    <row r="48" spans="8:10" s="281" customFormat="1" x14ac:dyDescent="0.25">
      <c r="H48" s="282"/>
      <c r="I48" s="283"/>
      <c r="J48" s="283"/>
    </row>
    <row r="49" spans="8:10" s="281" customFormat="1" x14ac:dyDescent="0.25">
      <c r="H49" s="282"/>
      <c r="I49" s="283"/>
      <c r="J49" s="283"/>
    </row>
    <row r="50" spans="8:10" s="281" customFormat="1" x14ac:dyDescent="0.25">
      <c r="H50" s="282"/>
      <c r="I50" s="283"/>
      <c r="J50" s="283"/>
    </row>
    <row r="51" spans="8:10" s="281" customFormat="1" x14ac:dyDescent="0.25">
      <c r="H51" s="282"/>
      <c r="I51" s="283"/>
      <c r="J51" s="283"/>
    </row>
    <row r="52" spans="8:10" s="281" customFormat="1" x14ac:dyDescent="0.25">
      <c r="H52" s="282"/>
      <c r="I52" s="283"/>
      <c r="J52" s="283"/>
    </row>
    <row r="53" spans="8:10" s="281" customFormat="1" x14ac:dyDescent="0.25">
      <c r="H53" s="282"/>
      <c r="I53" s="283"/>
      <c r="J53" s="283"/>
    </row>
    <row r="54" spans="8:10" s="281" customFormat="1" x14ac:dyDescent="0.25">
      <c r="H54" s="282"/>
      <c r="I54" s="283"/>
      <c r="J54" s="283"/>
    </row>
    <row r="55" spans="8:10" s="281" customFormat="1" x14ac:dyDescent="0.25">
      <c r="H55" s="282"/>
      <c r="I55" s="283"/>
      <c r="J55" s="283"/>
    </row>
    <row r="56" spans="8:10" s="281" customFormat="1" x14ac:dyDescent="0.25">
      <c r="H56" s="282"/>
      <c r="I56" s="283"/>
      <c r="J56" s="283"/>
    </row>
    <row r="57" spans="8:10" s="281" customFormat="1" x14ac:dyDescent="0.25">
      <c r="H57" s="282"/>
      <c r="I57" s="283"/>
      <c r="J57" s="283"/>
    </row>
    <row r="58" spans="8:10" s="281" customFormat="1" x14ac:dyDescent="0.25">
      <c r="H58" s="282"/>
      <c r="I58" s="283"/>
      <c r="J58" s="283"/>
    </row>
    <row r="59" spans="8:10" s="281" customFormat="1" x14ac:dyDescent="0.25">
      <c r="H59" s="282"/>
      <c r="I59" s="283"/>
      <c r="J59" s="283"/>
    </row>
    <row r="60" spans="8:10" s="281" customFormat="1" x14ac:dyDescent="0.25">
      <c r="H60" s="282"/>
      <c r="I60" s="283"/>
      <c r="J60" s="283"/>
    </row>
    <row r="61" spans="8:10" s="281" customFormat="1" x14ac:dyDescent="0.25">
      <c r="H61" s="282"/>
      <c r="I61" s="283"/>
      <c r="J61" s="283"/>
    </row>
    <row r="62" spans="8:10" s="281" customFormat="1" x14ac:dyDescent="0.25">
      <c r="H62" s="282"/>
      <c r="I62" s="283"/>
      <c r="J62" s="283"/>
    </row>
    <row r="63" spans="8:10" s="281" customFormat="1" x14ac:dyDescent="0.25">
      <c r="H63" s="282"/>
      <c r="I63" s="283"/>
      <c r="J63" s="283"/>
    </row>
    <row r="64" spans="8:10" s="281" customFormat="1" x14ac:dyDescent="0.25">
      <c r="H64" s="282"/>
      <c r="I64" s="283"/>
      <c r="J64" s="283"/>
    </row>
    <row r="65" spans="8:10" s="281" customFormat="1" x14ac:dyDescent="0.25">
      <c r="H65" s="282"/>
      <c r="I65" s="283"/>
      <c r="J65" s="283"/>
    </row>
    <row r="66" spans="8:10" s="281" customFormat="1" x14ac:dyDescent="0.25">
      <c r="H66" s="282"/>
      <c r="I66" s="283"/>
      <c r="J66" s="283"/>
    </row>
    <row r="67" spans="8:10" s="281" customFormat="1" x14ac:dyDescent="0.25">
      <c r="H67" s="282"/>
      <c r="I67" s="283"/>
      <c r="J67" s="283"/>
    </row>
    <row r="68" spans="8:10" s="281" customFormat="1" x14ac:dyDescent="0.25">
      <c r="H68" s="282"/>
      <c r="I68" s="283"/>
      <c r="J68" s="283"/>
    </row>
    <row r="69" spans="8:10" s="281" customFormat="1" x14ac:dyDescent="0.25">
      <c r="H69" s="282"/>
      <c r="I69" s="283"/>
      <c r="J69" s="283"/>
    </row>
    <row r="70" spans="8:10" s="281" customFormat="1" x14ac:dyDescent="0.25">
      <c r="H70" s="282"/>
      <c r="I70" s="283"/>
      <c r="J70" s="283"/>
    </row>
    <row r="71" spans="8:10" s="281" customFormat="1" x14ac:dyDescent="0.25">
      <c r="H71" s="282"/>
      <c r="I71" s="283"/>
      <c r="J71" s="283"/>
    </row>
    <row r="72" spans="8:10" s="281" customFormat="1" x14ac:dyDescent="0.25">
      <c r="H72" s="282"/>
      <c r="I72" s="283"/>
      <c r="J72" s="283"/>
    </row>
    <row r="73" spans="8:10" s="281" customFormat="1" x14ac:dyDescent="0.25">
      <c r="H73" s="282"/>
      <c r="I73" s="283"/>
      <c r="J73" s="283"/>
    </row>
    <row r="74" spans="8:10" s="281" customFormat="1" x14ac:dyDescent="0.25">
      <c r="H74" s="282"/>
      <c r="I74" s="283"/>
      <c r="J74" s="283"/>
    </row>
    <row r="75" spans="8:10" s="281" customFormat="1" x14ac:dyDescent="0.25">
      <c r="H75" s="282"/>
      <c r="I75" s="283"/>
      <c r="J75" s="283"/>
    </row>
    <row r="76" spans="8:10" s="281" customFormat="1" x14ac:dyDescent="0.25">
      <c r="H76" s="282"/>
      <c r="I76" s="283"/>
      <c r="J76" s="283"/>
    </row>
    <row r="77" spans="8:10" s="281" customFormat="1" x14ac:dyDescent="0.25">
      <c r="H77" s="282"/>
      <c r="I77" s="283"/>
      <c r="J77" s="283"/>
    </row>
    <row r="78" spans="8:10" s="281" customFormat="1" x14ac:dyDescent="0.25">
      <c r="H78" s="282"/>
      <c r="I78" s="283"/>
      <c r="J78" s="283"/>
    </row>
    <row r="79" spans="8:10" s="281" customFormat="1" x14ac:dyDescent="0.25">
      <c r="H79" s="282"/>
      <c r="I79" s="283"/>
      <c r="J79" s="283"/>
    </row>
    <row r="80" spans="8:10" s="281" customFormat="1" x14ac:dyDescent="0.25">
      <c r="H80" s="282"/>
      <c r="I80" s="283"/>
      <c r="J80" s="283"/>
    </row>
    <row r="81" spans="8:10" s="281" customFormat="1" x14ac:dyDescent="0.25">
      <c r="H81" s="282"/>
      <c r="I81" s="283"/>
      <c r="J81" s="283"/>
    </row>
    <row r="82" spans="8:10" s="281" customFormat="1" x14ac:dyDescent="0.25">
      <c r="H82" s="282"/>
      <c r="I82" s="283"/>
      <c r="J82" s="283"/>
    </row>
    <row r="83" spans="8:10" s="281" customFormat="1" x14ac:dyDescent="0.25">
      <c r="H83" s="282"/>
      <c r="I83" s="283"/>
      <c r="J83" s="283"/>
    </row>
    <row r="84" spans="8:10" s="281" customFormat="1" x14ac:dyDescent="0.25">
      <c r="H84" s="282"/>
      <c r="I84" s="283"/>
      <c r="J84" s="283"/>
    </row>
    <row r="85" spans="8:10" s="281" customFormat="1" x14ac:dyDescent="0.25">
      <c r="H85" s="282"/>
      <c r="I85" s="283"/>
      <c r="J85" s="283"/>
    </row>
    <row r="86" spans="8:10" s="281" customFormat="1" x14ac:dyDescent="0.25">
      <c r="H86" s="282"/>
      <c r="I86" s="283"/>
      <c r="J86" s="283"/>
    </row>
    <row r="87" spans="8:10" s="281" customFormat="1" x14ac:dyDescent="0.25">
      <c r="H87" s="282"/>
      <c r="I87" s="283"/>
      <c r="J87" s="283"/>
    </row>
    <row r="88" spans="8:10" s="281" customFormat="1" x14ac:dyDescent="0.25">
      <c r="H88" s="282"/>
      <c r="I88" s="283"/>
      <c r="J88" s="283"/>
    </row>
    <row r="89" spans="8:10" s="281" customFormat="1" x14ac:dyDescent="0.25">
      <c r="H89" s="282"/>
      <c r="I89" s="283"/>
      <c r="J89" s="283"/>
    </row>
    <row r="90" spans="8:10" s="281" customFormat="1" x14ac:dyDescent="0.25">
      <c r="H90" s="282"/>
      <c r="I90" s="283"/>
      <c r="J90" s="283"/>
    </row>
    <row r="91" spans="8:10" s="281" customFormat="1" x14ac:dyDescent="0.25">
      <c r="H91" s="282"/>
      <c r="I91" s="283"/>
      <c r="J91" s="283"/>
    </row>
    <row r="92" spans="8:10" s="281" customFormat="1" x14ac:dyDescent="0.25">
      <c r="H92" s="282"/>
      <c r="I92" s="283"/>
      <c r="J92" s="283"/>
    </row>
    <row r="93" spans="8:10" s="281" customFormat="1" x14ac:dyDescent="0.25">
      <c r="H93" s="282"/>
      <c r="I93" s="283"/>
      <c r="J93" s="283"/>
    </row>
    <row r="94" spans="8:10" s="281" customFormat="1" x14ac:dyDescent="0.25">
      <c r="H94" s="282"/>
      <c r="I94" s="283"/>
      <c r="J94" s="283"/>
    </row>
    <row r="95" spans="8:10" s="281" customFormat="1" x14ac:dyDescent="0.25">
      <c r="H95" s="282"/>
      <c r="I95" s="283"/>
      <c r="J95" s="283"/>
    </row>
    <row r="96" spans="8:10" s="281" customFormat="1" x14ac:dyDescent="0.25">
      <c r="H96" s="282"/>
      <c r="I96" s="283"/>
      <c r="J96" s="283"/>
    </row>
    <row r="97" spans="8:10" s="281" customFormat="1" x14ac:dyDescent="0.25">
      <c r="H97" s="282"/>
      <c r="I97" s="283"/>
      <c r="J97" s="283"/>
    </row>
    <row r="98" spans="8:10" s="281" customFormat="1" x14ac:dyDescent="0.25">
      <c r="H98" s="282"/>
      <c r="I98" s="283"/>
      <c r="J98" s="283"/>
    </row>
    <row r="99" spans="8:10" s="281" customFormat="1" x14ac:dyDescent="0.25">
      <c r="H99" s="282"/>
      <c r="I99" s="283"/>
      <c r="J99" s="283"/>
    </row>
    <row r="100" spans="8:10" s="281" customFormat="1" x14ac:dyDescent="0.25">
      <c r="H100" s="282"/>
      <c r="I100" s="283"/>
      <c r="J100" s="283"/>
    </row>
    <row r="101" spans="8:10" s="281" customFormat="1" x14ac:dyDescent="0.25">
      <c r="H101" s="282"/>
      <c r="I101" s="283"/>
      <c r="J101" s="283"/>
    </row>
    <row r="102" spans="8:10" s="281" customFormat="1" x14ac:dyDescent="0.25">
      <c r="H102" s="282"/>
      <c r="I102" s="283"/>
      <c r="J102" s="283"/>
    </row>
    <row r="103" spans="8:10" s="281" customFormat="1" x14ac:dyDescent="0.25">
      <c r="H103" s="282"/>
      <c r="I103" s="283"/>
      <c r="J103" s="283"/>
    </row>
    <row r="104" spans="8:10" s="281" customFormat="1" x14ac:dyDescent="0.25">
      <c r="H104" s="282"/>
      <c r="I104" s="283"/>
      <c r="J104" s="283"/>
    </row>
    <row r="105" spans="8:10" s="281" customFormat="1" x14ac:dyDescent="0.25">
      <c r="H105" s="282"/>
      <c r="I105" s="283"/>
      <c r="J105" s="283"/>
    </row>
    <row r="106" spans="8:10" s="281" customFormat="1" x14ac:dyDescent="0.25">
      <c r="H106" s="282"/>
      <c r="I106" s="283"/>
      <c r="J106" s="283"/>
    </row>
    <row r="107" spans="8:10" s="281" customFormat="1" x14ac:dyDescent="0.25">
      <c r="H107" s="282"/>
      <c r="I107" s="283"/>
      <c r="J107" s="283"/>
    </row>
    <row r="108" spans="8:10" s="281" customFormat="1" x14ac:dyDescent="0.25">
      <c r="H108" s="282"/>
      <c r="I108" s="283"/>
      <c r="J108" s="283"/>
    </row>
    <row r="109" spans="8:10" s="281" customFormat="1" x14ac:dyDescent="0.25">
      <c r="H109" s="282"/>
      <c r="I109" s="283"/>
      <c r="J109" s="283"/>
    </row>
    <row r="110" spans="8:10" s="281" customFormat="1" x14ac:dyDescent="0.25">
      <c r="H110" s="282"/>
      <c r="I110" s="283"/>
      <c r="J110" s="283"/>
    </row>
    <row r="111" spans="8:10" s="281" customFormat="1" x14ac:dyDescent="0.25">
      <c r="H111" s="282"/>
      <c r="I111" s="283"/>
      <c r="J111" s="283"/>
    </row>
    <row r="112" spans="8:10" s="281" customFormat="1" x14ac:dyDescent="0.25">
      <c r="H112" s="282"/>
      <c r="I112" s="283"/>
      <c r="J112" s="283"/>
    </row>
    <row r="113" spans="8:10" s="281" customFormat="1" x14ac:dyDescent="0.25">
      <c r="H113" s="282"/>
      <c r="I113" s="283"/>
      <c r="J113" s="283"/>
    </row>
    <row r="114" spans="8:10" s="281" customFormat="1" x14ac:dyDescent="0.25">
      <c r="H114" s="282"/>
      <c r="I114" s="283"/>
      <c r="J114" s="283"/>
    </row>
    <row r="115" spans="8:10" s="281" customFormat="1" x14ac:dyDescent="0.25">
      <c r="H115" s="282"/>
      <c r="I115" s="283"/>
      <c r="J115" s="283"/>
    </row>
    <row r="116" spans="8:10" s="281" customFormat="1" x14ac:dyDescent="0.25">
      <c r="H116" s="282"/>
      <c r="I116" s="283"/>
      <c r="J116" s="283"/>
    </row>
    <row r="117" spans="8:10" s="281" customFormat="1" x14ac:dyDescent="0.25">
      <c r="H117" s="282"/>
      <c r="I117" s="283"/>
      <c r="J117" s="283"/>
    </row>
    <row r="118" spans="8:10" s="281" customFormat="1" x14ac:dyDescent="0.25">
      <c r="H118" s="282"/>
      <c r="I118" s="283"/>
      <c r="J118" s="283"/>
    </row>
    <row r="119" spans="8:10" s="281" customFormat="1" x14ac:dyDescent="0.25">
      <c r="H119" s="282"/>
      <c r="I119" s="283"/>
      <c r="J119" s="283"/>
    </row>
    <row r="120" spans="8:10" s="281" customFormat="1" x14ac:dyDescent="0.25">
      <c r="H120" s="282"/>
      <c r="I120" s="283"/>
      <c r="J120" s="283"/>
    </row>
    <row r="121" spans="8:10" s="281" customFormat="1" x14ac:dyDescent="0.25">
      <c r="H121" s="282"/>
      <c r="I121" s="283"/>
      <c r="J121" s="283"/>
    </row>
    <row r="122" spans="8:10" s="281" customFormat="1" x14ac:dyDescent="0.25">
      <c r="H122" s="282"/>
      <c r="I122" s="283"/>
      <c r="J122" s="283"/>
    </row>
    <row r="123" spans="8:10" s="281" customFormat="1" x14ac:dyDescent="0.25">
      <c r="H123" s="282"/>
      <c r="I123" s="283"/>
      <c r="J123" s="283"/>
    </row>
    <row r="124" spans="8:10" s="281" customFormat="1" x14ac:dyDescent="0.25">
      <c r="H124" s="282"/>
      <c r="I124" s="283"/>
      <c r="J124" s="283"/>
    </row>
    <row r="125" spans="8:10" s="281" customFormat="1" x14ac:dyDescent="0.25">
      <c r="H125" s="282"/>
      <c r="I125" s="283"/>
      <c r="J125" s="283"/>
    </row>
    <row r="126" spans="8:10" s="281" customFormat="1" x14ac:dyDescent="0.25">
      <c r="H126" s="282"/>
      <c r="I126" s="283"/>
      <c r="J126" s="283"/>
    </row>
    <row r="127" spans="8:10" s="281" customFormat="1" x14ac:dyDescent="0.25">
      <c r="H127" s="282"/>
      <c r="I127" s="283"/>
      <c r="J127" s="283"/>
    </row>
    <row r="128" spans="8:10" s="281" customFormat="1" x14ac:dyDescent="0.25">
      <c r="H128" s="282"/>
      <c r="I128" s="283"/>
      <c r="J128" s="283"/>
    </row>
    <row r="129" spans="8:10" s="281" customFormat="1" x14ac:dyDescent="0.25">
      <c r="H129" s="282"/>
      <c r="I129" s="283"/>
      <c r="J129" s="283"/>
    </row>
    <row r="130" spans="8:10" s="281" customFormat="1" x14ac:dyDescent="0.25">
      <c r="H130" s="282"/>
      <c r="I130" s="283"/>
      <c r="J130" s="283"/>
    </row>
    <row r="131" spans="8:10" s="281" customFormat="1" x14ac:dyDescent="0.25">
      <c r="H131" s="282"/>
      <c r="I131" s="283"/>
      <c r="J131" s="283"/>
    </row>
    <row r="132" spans="8:10" s="281" customFormat="1" x14ac:dyDescent="0.25">
      <c r="H132" s="282"/>
      <c r="I132" s="283"/>
      <c r="J132" s="283"/>
    </row>
    <row r="133" spans="8:10" s="281" customFormat="1" x14ac:dyDescent="0.25">
      <c r="H133" s="282"/>
      <c r="I133" s="283"/>
      <c r="J133" s="283"/>
    </row>
    <row r="134" spans="8:10" s="281" customFormat="1" x14ac:dyDescent="0.25">
      <c r="H134" s="282"/>
      <c r="I134" s="283"/>
      <c r="J134" s="283"/>
    </row>
    <row r="135" spans="8:10" s="281" customFormat="1" x14ac:dyDescent="0.25">
      <c r="H135" s="282"/>
      <c r="I135" s="283"/>
      <c r="J135" s="283"/>
    </row>
    <row r="136" spans="8:10" s="281" customFormat="1" x14ac:dyDescent="0.25">
      <c r="H136" s="282"/>
      <c r="I136" s="283"/>
      <c r="J136" s="283"/>
    </row>
    <row r="137" spans="8:10" s="281" customFormat="1" x14ac:dyDescent="0.25">
      <c r="H137" s="282"/>
      <c r="I137" s="283"/>
      <c r="J137" s="283"/>
    </row>
    <row r="138" spans="8:10" s="281" customFormat="1" x14ac:dyDescent="0.25">
      <c r="H138" s="282"/>
      <c r="I138" s="283"/>
      <c r="J138" s="283"/>
    </row>
    <row r="139" spans="8:10" s="281" customFormat="1" x14ac:dyDescent="0.25">
      <c r="H139" s="282"/>
      <c r="I139" s="283"/>
      <c r="J139" s="283"/>
    </row>
    <row r="140" spans="8:10" s="281" customFormat="1" x14ac:dyDescent="0.25">
      <c r="H140" s="282"/>
      <c r="I140" s="283"/>
      <c r="J140" s="283"/>
    </row>
    <row r="141" spans="8:10" s="281" customFormat="1" x14ac:dyDescent="0.25">
      <c r="H141" s="282"/>
      <c r="I141" s="283"/>
      <c r="J141" s="283"/>
    </row>
    <row r="142" spans="8:10" s="281" customFormat="1" x14ac:dyDescent="0.25">
      <c r="H142" s="282"/>
      <c r="I142" s="283"/>
      <c r="J142" s="283"/>
    </row>
    <row r="143" spans="8:10" s="281" customFormat="1" x14ac:dyDescent="0.25">
      <c r="H143" s="282"/>
      <c r="I143" s="283"/>
      <c r="J143" s="283"/>
    </row>
    <row r="144" spans="8:10" s="281" customFormat="1" x14ac:dyDescent="0.25">
      <c r="H144" s="282"/>
      <c r="I144" s="283"/>
      <c r="J144" s="283"/>
    </row>
    <row r="145" spans="8:10" s="281" customFormat="1" x14ac:dyDescent="0.25">
      <c r="H145" s="282"/>
      <c r="I145" s="283"/>
      <c r="J145" s="283"/>
    </row>
    <row r="146" spans="8:10" s="281" customFormat="1" x14ac:dyDescent="0.25">
      <c r="H146" s="282"/>
      <c r="I146" s="283"/>
      <c r="J146" s="283"/>
    </row>
    <row r="147" spans="8:10" s="281" customFormat="1" x14ac:dyDescent="0.25">
      <c r="H147" s="282"/>
      <c r="I147" s="283"/>
      <c r="J147" s="283"/>
    </row>
    <row r="148" spans="8:10" s="281" customFormat="1" x14ac:dyDescent="0.25">
      <c r="H148" s="282"/>
      <c r="I148" s="283"/>
      <c r="J148" s="283"/>
    </row>
    <row r="149" spans="8:10" s="281" customFormat="1" x14ac:dyDescent="0.25">
      <c r="H149" s="282"/>
      <c r="I149" s="283"/>
      <c r="J149" s="283"/>
    </row>
    <row r="150" spans="8:10" s="281" customFormat="1" x14ac:dyDescent="0.25">
      <c r="H150" s="282"/>
      <c r="I150" s="283"/>
      <c r="J150" s="283"/>
    </row>
    <row r="151" spans="8:10" s="281" customFormat="1" x14ac:dyDescent="0.25">
      <c r="H151" s="282"/>
      <c r="I151" s="283"/>
      <c r="J151" s="283"/>
    </row>
    <row r="152" spans="8:10" s="281" customFormat="1" x14ac:dyDescent="0.25">
      <c r="H152" s="282"/>
      <c r="I152" s="283"/>
      <c r="J152" s="283"/>
    </row>
    <row r="153" spans="8:10" s="281" customFormat="1" x14ac:dyDescent="0.25">
      <c r="H153" s="282"/>
      <c r="I153" s="283"/>
      <c r="J153" s="283"/>
    </row>
    <row r="154" spans="8:10" s="281" customFormat="1" x14ac:dyDescent="0.25">
      <c r="H154" s="282"/>
      <c r="I154" s="283"/>
      <c r="J154" s="283"/>
    </row>
    <row r="155" spans="8:10" s="281" customFormat="1" x14ac:dyDescent="0.25">
      <c r="H155" s="282"/>
      <c r="I155" s="283"/>
      <c r="J155" s="283"/>
    </row>
    <row r="156" spans="8:10" s="281" customFormat="1" x14ac:dyDescent="0.25">
      <c r="H156" s="282"/>
      <c r="I156" s="283"/>
      <c r="J156" s="283"/>
    </row>
    <row r="157" spans="8:10" s="281" customFormat="1" x14ac:dyDescent="0.25">
      <c r="H157" s="282"/>
      <c r="I157" s="283"/>
      <c r="J157" s="283"/>
    </row>
    <row r="158" spans="8:10" s="281" customFormat="1" x14ac:dyDescent="0.25">
      <c r="H158" s="282"/>
      <c r="I158" s="283"/>
      <c r="J158" s="283"/>
    </row>
    <row r="159" spans="8:10" s="281" customFormat="1" x14ac:dyDescent="0.25">
      <c r="H159" s="282"/>
      <c r="I159" s="283"/>
      <c r="J159" s="283"/>
    </row>
    <row r="160" spans="8:10" s="281" customFormat="1" x14ac:dyDescent="0.25">
      <c r="H160" s="282"/>
      <c r="I160" s="283"/>
      <c r="J160" s="283"/>
    </row>
    <row r="161" spans="8:10" s="281" customFormat="1" x14ac:dyDescent="0.25">
      <c r="H161" s="282"/>
      <c r="I161" s="283"/>
      <c r="J161" s="283"/>
    </row>
    <row r="162" spans="8:10" s="281" customFormat="1" x14ac:dyDescent="0.25">
      <c r="H162" s="282"/>
      <c r="I162" s="283"/>
      <c r="J162" s="283"/>
    </row>
    <row r="163" spans="8:10" s="281" customFormat="1" x14ac:dyDescent="0.25">
      <c r="H163" s="282"/>
      <c r="I163" s="283"/>
      <c r="J163" s="283"/>
    </row>
    <row r="164" spans="8:10" s="281" customFormat="1" x14ac:dyDescent="0.25">
      <c r="H164" s="282"/>
      <c r="I164" s="283"/>
      <c r="J164" s="283"/>
    </row>
    <row r="165" spans="8:10" s="281" customFormat="1" x14ac:dyDescent="0.25">
      <c r="H165" s="282"/>
      <c r="I165" s="283"/>
      <c r="J165" s="283"/>
    </row>
    <row r="166" spans="8:10" s="281" customFormat="1" x14ac:dyDescent="0.25">
      <c r="H166" s="282"/>
      <c r="I166" s="283"/>
      <c r="J166" s="283"/>
    </row>
    <row r="167" spans="8:10" s="281" customFormat="1" x14ac:dyDescent="0.25">
      <c r="H167" s="282"/>
      <c r="I167" s="283"/>
      <c r="J167" s="283"/>
    </row>
    <row r="168" spans="8:10" s="281" customFormat="1" x14ac:dyDescent="0.25">
      <c r="H168" s="282"/>
      <c r="I168" s="283"/>
      <c r="J168" s="283"/>
    </row>
    <row r="169" spans="8:10" s="281" customFormat="1" x14ac:dyDescent="0.25">
      <c r="H169" s="282"/>
      <c r="I169" s="283"/>
      <c r="J169" s="283"/>
    </row>
    <row r="170" spans="8:10" s="281" customFormat="1" x14ac:dyDescent="0.25">
      <c r="H170" s="282"/>
      <c r="I170" s="283"/>
      <c r="J170" s="283"/>
    </row>
  </sheetData>
  <mergeCells count="20">
    <mergeCell ref="A14:C20"/>
    <mergeCell ref="E17:E18"/>
    <mergeCell ref="F17:F18"/>
    <mergeCell ref="G17:L17"/>
    <mergeCell ref="E19:E20"/>
    <mergeCell ref="F19:F20"/>
    <mergeCell ref="G19:H20"/>
    <mergeCell ref="I19:J20"/>
    <mergeCell ref="K19:L20"/>
    <mergeCell ref="E21:E22"/>
    <mergeCell ref="F21:F22"/>
    <mergeCell ref="G21:M21"/>
    <mergeCell ref="E3:E4"/>
    <mergeCell ref="F3:F4"/>
    <mergeCell ref="G3:M3"/>
    <mergeCell ref="M17:M18"/>
    <mergeCell ref="G18:H18"/>
    <mergeCell ref="I18:J18"/>
    <mergeCell ref="K18:L18"/>
    <mergeCell ref="M19:M20"/>
  </mergeCells>
  <conditionalFormatting sqref="I8">
    <cfRule type="containsText" dxfId="125" priority="116" stopIfTrue="1" operator="containsText" text="Riesgo Alto">
      <formula>NOT(ISERROR(SEARCH("Riesgo Alto",I8)))</formula>
    </cfRule>
    <cfRule type="containsText" dxfId="124" priority="117" stopIfTrue="1" operator="containsText" text="Riesgo Moderado">
      <formula>NOT(ISERROR(SEARCH("Riesgo Moderado",I8)))</formula>
    </cfRule>
    <cfRule type="containsText" dxfId="123" priority="118" stopIfTrue="1" operator="containsText" text="Riesgo Bajo">
      <formula>NOT(ISERROR(SEARCH("Riesgo Bajo",I8)))</formula>
    </cfRule>
    <cfRule type="containsText" dxfId="122" priority="119" stopIfTrue="1" operator="containsText" text="Riesgo Alto">
      <formula>NOT(ISERROR(SEARCH("Riesgo Alto",I8)))</formula>
    </cfRule>
    <cfRule type="containsText" dxfId="121" priority="120" stopIfTrue="1" operator="containsText" text="Riesgo Extremo">
      <formula>NOT(ISERROR(SEARCH("Riesgo Extremo",I8)))</formula>
    </cfRule>
  </conditionalFormatting>
  <conditionalFormatting sqref="I8">
    <cfRule type="containsText" dxfId="120" priority="115" stopIfTrue="1" operator="containsText" text="Riesgo Extremo">
      <formula>NOT(ISERROR(SEARCH("Riesgo Extremo",I8)))</formula>
    </cfRule>
  </conditionalFormatting>
  <conditionalFormatting sqref="I7">
    <cfRule type="containsText" dxfId="119" priority="122" stopIfTrue="1" operator="containsText" text="Riesgo Alto">
      <formula>NOT(ISERROR(SEARCH("Riesgo Alto",I7)))</formula>
    </cfRule>
    <cfRule type="containsText" dxfId="118" priority="123" stopIfTrue="1" operator="containsText" text="Riesgo Moderado">
      <formula>NOT(ISERROR(SEARCH("Riesgo Moderado",I7)))</formula>
    </cfRule>
    <cfRule type="containsText" dxfId="117" priority="124" stopIfTrue="1" operator="containsText" text="Riesgo Bajo">
      <formula>NOT(ISERROR(SEARCH("Riesgo Bajo",I7)))</formula>
    </cfRule>
    <cfRule type="containsText" dxfId="116" priority="125" stopIfTrue="1" operator="containsText" text="Riesgo Alto">
      <formula>NOT(ISERROR(SEARCH("Riesgo Alto",I7)))</formula>
    </cfRule>
    <cfRule type="containsText" dxfId="115" priority="126" stopIfTrue="1" operator="containsText" text="Riesgo Extremo">
      <formula>NOT(ISERROR(SEARCH("Riesgo Extremo",I7)))</formula>
    </cfRule>
  </conditionalFormatting>
  <conditionalFormatting sqref="I7">
    <cfRule type="containsText" dxfId="114" priority="121" stopIfTrue="1" operator="containsText" text="Riesgo Extremo">
      <formula>NOT(ISERROR(SEARCH("Riesgo Extremo",I7)))</formula>
    </cfRule>
  </conditionalFormatting>
  <conditionalFormatting sqref="L8">
    <cfRule type="containsText" dxfId="113" priority="91" stopIfTrue="1" operator="containsText" text="Riesgo Extremo">
      <formula>NOT(ISERROR(SEARCH("Riesgo Extremo",L8)))</formula>
    </cfRule>
  </conditionalFormatting>
  <conditionalFormatting sqref="I9">
    <cfRule type="containsText" dxfId="112" priority="110" stopIfTrue="1" operator="containsText" text="Riesgo Alto">
      <formula>NOT(ISERROR(SEARCH("Riesgo Alto",I9)))</formula>
    </cfRule>
    <cfRule type="containsText" dxfId="111" priority="111" stopIfTrue="1" operator="containsText" text="Riesgo Moderado">
      <formula>NOT(ISERROR(SEARCH("Riesgo Moderado",I9)))</formula>
    </cfRule>
    <cfRule type="containsText" dxfId="110" priority="112" stopIfTrue="1" operator="containsText" text="Riesgo Bajo">
      <formula>NOT(ISERROR(SEARCH("Riesgo Bajo",I9)))</formula>
    </cfRule>
    <cfRule type="containsText" dxfId="109" priority="113" stopIfTrue="1" operator="containsText" text="Riesgo Alto">
      <formula>NOT(ISERROR(SEARCH("Riesgo Alto",I9)))</formula>
    </cfRule>
    <cfRule type="containsText" dxfId="108" priority="114" stopIfTrue="1" operator="containsText" text="Riesgo Extremo">
      <formula>NOT(ISERROR(SEARCH("Riesgo Extremo",I9)))</formula>
    </cfRule>
  </conditionalFormatting>
  <conditionalFormatting sqref="I9">
    <cfRule type="containsText" dxfId="107" priority="109" stopIfTrue="1" operator="containsText" text="Riesgo Extremo">
      <formula>NOT(ISERROR(SEARCH("Riesgo Extremo",I9)))</formula>
    </cfRule>
  </conditionalFormatting>
  <conditionalFormatting sqref="I5:I6">
    <cfRule type="containsText" dxfId="106" priority="104" stopIfTrue="1" operator="containsText" text="Riesgo Alto">
      <formula>NOT(ISERROR(SEARCH("Riesgo Alto",I5)))</formula>
    </cfRule>
    <cfRule type="containsText" dxfId="105" priority="105" stopIfTrue="1" operator="containsText" text="Riesgo Moderado">
      <formula>NOT(ISERROR(SEARCH("Riesgo Moderado",I5)))</formula>
    </cfRule>
    <cfRule type="containsText" dxfId="104" priority="106" stopIfTrue="1" operator="containsText" text="Riesgo Bajo">
      <formula>NOT(ISERROR(SEARCH("Riesgo Bajo",I5)))</formula>
    </cfRule>
    <cfRule type="containsText" dxfId="103" priority="107" stopIfTrue="1" operator="containsText" text="Riesgo Alto">
      <formula>NOT(ISERROR(SEARCH("Riesgo Alto",I5)))</formula>
    </cfRule>
    <cfRule type="containsText" dxfId="102" priority="108" stopIfTrue="1" operator="containsText" text="Riesgo Extremo">
      <formula>NOT(ISERROR(SEARCH("Riesgo Extremo",I5)))</formula>
    </cfRule>
  </conditionalFormatting>
  <conditionalFormatting sqref="I5:I6">
    <cfRule type="containsText" dxfId="101" priority="103" stopIfTrue="1" operator="containsText" text="Riesgo Extremo">
      <formula>NOT(ISERROR(SEARCH("Riesgo Extremo",I5)))</formula>
    </cfRule>
  </conditionalFormatting>
  <conditionalFormatting sqref="L5:L6">
    <cfRule type="containsText" dxfId="100" priority="98" stopIfTrue="1" operator="containsText" text="Riesgo Alto">
      <formula>NOT(ISERROR(SEARCH("Riesgo Alto",L5)))</formula>
    </cfRule>
    <cfRule type="containsText" dxfId="99" priority="99" stopIfTrue="1" operator="containsText" text="Riesgo Moderado">
      <formula>NOT(ISERROR(SEARCH("Riesgo Moderado",L5)))</formula>
    </cfRule>
    <cfRule type="containsText" dxfId="98" priority="100" stopIfTrue="1" operator="containsText" text="Riesgo Bajo">
      <formula>NOT(ISERROR(SEARCH("Riesgo Bajo",L5)))</formula>
    </cfRule>
    <cfRule type="containsText" dxfId="97" priority="101" stopIfTrue="1" operator="containsText" text="Riesgo Alto">
      <formula>NOT(ISERROR(SEARCH("Riesgo Alto",L5)))</formula>
    </cfRule>
    <cfRule type="containsText" dxfId="96" priority="102" stopIfTrue="1" operator="containsText" text="Riesgo Extremo">
      <formula>NOT(ISERROR(SEARCH("Riesgo Extremo",L5)))</formula>
    </cfRule>
  </conditionalFormatting>
  <conditionalFormatting sqref="L5:L6">
    <cfRule type="containsText" dxfId="95" priority="97" stopIfTrue="1" operator="containsText" text="Riesgo Extremo">
      <formula>NOT(ISERROR(SEARCH("Riesgo Extremo",L5)))</formula>
    </cfRule>
  </conditionalFormatting>
  <conditionalFormatting sqref="L8">
    <cfRule type="containsText" dxfId="94" priority="92" stopIfTrue="1" operator="containsText" text="Riesgo Alto">
      <formula>NOT(ISERROR(SEARCH("Riesgo Alto",L8)))</formula>
    </cfRule>
    <cfRule type="containsText" dxfId="93" priority="93" stopIfTrue="1" operator="containsText" text="Riesgo Moderado">
      <formula>NOT(ISERROR(SEARCH("Riesgo Moderado",L8)))</formula>
    </cfRule>
    <cfRule type="containsText" dxfId="92" priority="94" stopIfTrue="1" operator="containsText" text="Riesgo Bajo">
      <formula>NOT(ISERROR(SEARCH("Riesgo Bajo",L8)))</formula>
    </cfRule>
    <cfRule type="containsText" dxfId="91" priority="95" stopIfTrue="1" operator="containsText" text="Riesgo Alto">
      <formula>NOT(ISERROR(SEARCH("Riesgo Alto",L8)))</formula>
    </cfRule>
    <cfRule type="containsText" dxfId="90" priority="96" stopIfTrue="1" operator="containsText" text="Riesgo Extremo">
      <formula>NOT(ISERROR(SEARCH("Riesgo Extremo",L8)))</formula>
    </cfRule>
  </conditionalFormatting>
  <conditionalFormatting sqref="I11">
    <cfRule type="containsText" dxfId="89" priority="68" stopIfTrue="1" operator="containsText" text="Riesgo Alto">
      <formula>NOT(ISERROR(SEARCH("Riesgo Alto",I11)))</formula>
    </cfRule>
    <cfRule type="containsText" dxfId="88" priority="69" stopIfTrue="1" operator="containsText" text="Riesgo Moderado">
      <formula>NOT(ISERROR(SEARCH("Riesgo Moderado",I11)))</formula>
    </cfRule>
    <cfRule type="containsText" dxfId="87" priority="70" stopIfTrue="1" operator="containsText" text="Riesgo Bajo">
      <formula>NOT(ISERROR(SEARCH("Riesgo Bajo",I11)))</formula>
    </cfRule>
    <cfRule type="containsText" dxfId="86" priority="71" stopIfTrue="1" operator="containsText" text="Riesgo Alto">
      <formula>NOT(ISERROR(SEARCH("Riesgo Alto",I11)))</formula>
    </cfRule>
    <cfRule type="containsText" dxfId="85" priority="72" stopIfTrue="1" operator="containsText" text="Riesgo Extremo">
      <formula>NOT(ISERROR(SEARCH("Riesgo Extremo",I11)))</formula>
    </cfRule>
  </conditionalFormatting>
  <conditionalFormatting sqref="I11">
    <cfRule type="containsText" dxfId="84" priority="67" stopIfTrue="1" operator="containsText" text="Riesgo Extremo">
      <formula>NOT(ISERROR(SEARCH("Riesgo Extremo",I11)))</formula>
    </cfRule>
  </conditionalFormatting>
  <conditionalFormatting sqref="I12">
    <cfRule type="containsText" dxfId="83" priority="62" stopIfTrue="1" operator="containsText" text="Riesgo Alto">
      <formula>NOT(ISERROR(SEARCH("Riesgo Alto",I12)))</formula>
    </cfRule>
    <cfRule type="containsText" dxfId="82" priority="63" stopIfTrue="1" operator="containsText" text="Riesgo Moderado">
      <formula>NOT(ISERROR(SEARCH("Riesgo Moderado",I12)))</formula>
    </cfRule>
    <cfRule type="containsText" dxfId="81" priority="64" stopIfTrue="1" operator="containsText" text="Riesgo Bajo">
      <formula>NOT(ISERROR(SEARCH("Riesgo Bajo",I12)))</formula>
    </cfRule>
    <cfRule type="containsText" dxfId="80" priority="65" stopIfTrue="1" operator="containsText" text="Riesgo Alto">
      <formula>NOT(ISERROR(SEARCH("Riesgo Alto",I12)))</formula>
    </cfRule>
    <cfRule type="containsText" dxfId="79" priority="66" stopIfTrue="1" operator="containsText" text="Riesgo Extremo">
      <formula>NOT(ISERROR(SEARCH("Riesgo Extremo",I12)))</formula>
    </cfRule>
  </conditionalFormatting>
  <conditionalFormatting sqref="I12">
    <cfRule type="containsText" dxfId="78" priority="61" stopIfTrue="1" operator="containsText" text="Riesgo Extremo">
      <formula>NOT(ISERROR(SEARCH("Riesgo Extremo",I12)))</formula>
    </cfRule>
  </conditionalFormatting>
  <conditionalFormatting sqref="L9">
    <cfRule type="containsText" dxfId="77" priority="86" stopIfTrue="1" operator="containsText" text="Riesgo Alto">
      <formula>NOT(ISERROR(SEARCH("Riesgo Alto",L9)))</formula>
    </cfRule>
    <cfRule type="containsText" dxfId="76" priority="87" stopIfTrue="1" operator="containsText" text="Riesgo Moderado">
      <formula>NOT(ISERROR(SEARCH("Riesgo Moderado",L9)))</formula>
    </cfRule>
    <cfRule type="containsText" dxfId="75" priority="88" stopIfTrue="1" operator="containsText" text="Riesgo Bajo">
      <formula>NOT(ISERROR(SEARCH("Riesgo Bajo",L9)))</formula>
    </cfRule>
    <cfRule type="containsText" dxfId="74" priority="89" stopIfTrue="1" operator="containsText" text="Riesgo Alto">
      <formula>NOT(ISERROR(SEARCH("Riesgo Alto",L9)))</formula>
    </cfRule>
    <cfRule type="containsText" dxfId="73" priority="90" stopIfTrue="1" operator="containsText" text="Riesgo Extremo">
      <formula>NOT(ISERROR(SEARCH("Riesgo Extremo",L9)))</formula>
    </cfRule>
  </conditionalFormatting>
  <conditionalFormatting sqref="L9">
    <cfRule type="containsText" dxfId="72" priority="85" stopIfTrue="1" operator="containsText" text="Riesgo Extremo">
      <formula>NOT(ISERROR(SEARCH("Riesgo Extremo",L9)))</formula>
    </cfRule>
  </conditionalFormatting>
  <conditionalFormatting sqref="I10">
    <cfRule type="containsText" dxfId="71" priority="80" stopIfTrue="1" operator="containsText" text="Riesgo Alto">
      <formula>NOT(ISERROR(SEARCH("Riesgo Alto",I10)))</formula>
    </cfRule>
    <cfRule type="containsText" dxfId="70" priority="81" stopIfTrue="1" operator="containsText" text="Riesgo Moderado">
      <formula>NOT(ISERROR(SEARCH("Riesgo Moderado",I10)))</formula>
    </cfRule>
    <cfRule type="containsText" dxfId="69" priority="82" stopIfTrue="1" operator="containsText" text="Riesgo Bajo">
      <formula>NOT(ISERROR(SEARCH("Riesgo Bajo",I10)))</formula>
    </cfRule>
    <cfRule type="containsText" dxfId="68" priority="83" stopIfTrue="1" operator="containsText" text="Riesgo Alto">
      <formula>NOT(ISERROR(SEARCH("Riesgo Alto",I10)))</formula>
    </cfRule>
    <cfRule type="containsText" dxfId="67" priority="84" stopIfTrue="1" operator="containsText" text="Riesgo Extremo">
      <formula>NOT(ISERROR(SEARCH("Riesgo Extremo",I10)))</formula>
    </cfRule>
  </conditionalFormatting>
  <conditionalFormatting sqref="I10">
    <cfRule type="containsText" dxfId="66" priority="79" stopIfTrue="1" operator="containsText" text="Riesgo Extremo">
      <formula>NOT(ISERROR(SEARCH("Riesgo Extremo",I10)))</formula>
    </cfRule>
  </conditionalFormatting>
  <conditionalFormatting sqref="L10">
    <cfRule type="containsText" dxfId="65" priority="74" stopIfTrue="1" operator="containsText" text="Riesgo Alto">
      <formula>NOT(ISERROR(SEARCH("Riesgo Alto",L10)))</formula>
    </cfRule>
    <cfRule type="containsText" dxfId="64" priority="75" stopIfTrue="1" operator="containsText" text="Riesgo Moderado">
      <formula>NOT(ISERROR(SEARCH("Riesgo Moderado",L10)))</formula>
    </cfRule>
    <cfRule type="containsText" dxfId="63" priority="76" stopIfTrue="1" operator="containsText" text="Riesgo Bajo">
      <formula>NOT(ISERROR(SEARCH("Riesgo Bajo",L10)))</formula>
    </cfRule>
    <cfRule type="containsText" dxfId="62" priority="77" stopIfTrue="1" operator="containsText" text="Riesgo Alto">
      <formula>NOT(ISERROR(SEARCH("Riesgo Alto",L10)))</formula>
    </cfRule>
    <cfRule type="containsText" dxfId="61" priority="78" stopIfTrue="1" operator="containsText" text="Riesgo Extremo">
      <formula>NOT(ISERROR(SEARCH("Riesgo Extremo",L10)))</formula>
    </cfRule>
  </conditionalFormatting>
  <conditionalFormatting sqref="L10">
    <cfRule type="containsText" dxfId="60" priority="73" stopIfTrue="1" operator="containsText" text="Riesgo Extremo">
      <formula>NOT(ISERROR(SEARCH("Riesgo Extremo",L10)))</formula>
    </cfRule>
  </conditionalFormatting>
  <conditionalFormatting sqref="L11">
    <cfRule type="containsText" dxfId="59" priority="38" stopIfTrue="1" operator="containsText" text="Riesgo Alto">
      <formula>NOT(ISERROR(SEARCH("Riesgo Alto",L11)))</formula>
    </cfRule>
    <cfRule type="containsText" dxfId="58" priority="39" stopIfTrue="1" operator="containsText" text="Riesgo Moderado">
      <formula>NOT(ISERROR(SEARCH("Riesgo Moderado",L11)))</formula>
    </cfRule>
    <cfRule type="containsText" dxfId="57" priority="40" stopIfTrue="1" operator="containsText" text="Riesgo Bajo">
      <formula>NOT(ISERROR(SEARCH("Riesgo Bajo",L11)))</formula>
    </cfRule>
    <cfRule type="containsText" dxfId="56" priority="41" stopIfTrue="1" operator="containsText" text="Riesgo Alto">
      <formula>NOT(ISERROR(SEARCH("Riesgo Alto",L11)))</formula>
    </cfRule>
    <cfRule type="containsText" dxfId="55" priority="42" stopIfTrue="1" operator="containsText" text="Riesgo Extremo">
      <formula>NOT(ISERROR(SEARCH("Riesgo Extremo",L11)))</formula>
    </cfRule>
  </conditionalFormatting>
  <conditionalFormatting sqref="L11">
    <cfRule type="containsText" dxfId="54" priority="37" stopIfTrue="1" operator="containsText" text="Riesgo Extremo">
      <formula>NOT(ISERROR(SEARCH("Riesgo Extremo",L11)))</formula>
    </cfRule>
  </conditionalFormatting>
  <conditionalFormatting sqref="L13">
    <cfRule type="containsText" dxfId="53" priority="26" stopIfTrue="1" operator="containsText" text="Riesgo Alto">
      <formula>NOT(ISERROR(SEARCH("Riesgo Alto",L13)))</formula>
    </cfRule>
    <cfRule type="containsText" dxfId="52" priority="27" stopIfTrue="1" operator="containsText" text="Riesgo Moderado">
      <formula>NOT(ISERROR(SEARCH("Riesgo Moderado",L13)))</formula>
    </cfRule>
    <cfRule type="containsText" dxfId="51" priority="28" stopIfTrue="1" operator="containsText" text="Riesgo Bajo">
      <formula>NOT(ISERROR(SEARCH("Riesgo Bajo",L13)))</formula>
    </cfRule>
    <cfRule type="containsText" dxfId="50" priority="29" stopIfTrue="1" operator="containsText" text="Riesgo Alto">
      <formula>NOT(ISERROR(SEARCH("Riesgo Alto",L13)))</formula>
    </cfRule>
    <cfRule type="containsText" dxfId="49" priority="30" stopIfTrue="1" operator="containsText" text="Riesgo Extremo">
      <formula>NOT(ISERROR(SEARCH("Riesgo Extremo",L13)))</formula>
    </cfRule>
  </conditionalFormatting>
  <conditionalFormatting sqref="L13">
    <cfRule type="containsText" dxfId="48" priority="25" stopIfTrue="1" operator="containsText" text="Riesgo Extremo">
      <formula>NOT(ISERROR(SEARCH("Riesgo Extremo",L13)))</formula>
    </cfRule>
  </conditionalFormatting>
  <conditionalFormatting sqref="I13">
    <cfRule type="containsText" dxfId="47" priority="56" stopIfTrue="1" operator="containsText" text="Riesgo Alto">
      <formula>NOT(ISERROR(SEARCH("Riesgo Alto",I13)))</formula>
    </cfRule>
    <cfRule type="containsText" dxfId="46" priority="57" stopIfTrue="1" operator="containsText" text="Riesgo Moderado">
      <formula>NOT(ISERROR(SEARCH("Riesgo Moderado",I13)))</formula>
    </cfRule>
    <cfRule type="containsText" dxfId="45" priority="58" stopIfTrue="1" operator="containsText" text="Riesgo Bajo">
      <formula>NOT(ISERROR(SEARCH("Riesgo Bajo",I13)))</formula>
    </cfRule>
    <cfRule type="containsText" dxfId="44" priority="59" stopIfTrue="1" operator="containsText" text="Riesgo Alto">
      <formula>NOT(ISERROR(SEARCH("Riesgo Alto",I13)))</formula>
    </cfRule>
    <cfRule type="containsText" dxfId="43" priority="60" stopIfTrue="1" operator="containsText" text="Riesgo Extremo">
      <formula>NOT(ISERROR(SEARCH("Riesgo Extremo",I13)))</formula>
    </cfRule>
  </conditionalFormatting>
  <conditionalFormatting sqref="I13">
    <cfRule type="containsText" dxfId="42" priority="55" stopIfTrue="1" operator="containsText" text="Riesgo Extremo">
      <formula>NOT(ISERROR(SEARCH("Riesgo Extremo",I13)))</formula>
    </cfRule>
  </conditionalFormatting>
  <conditionalFormatting sqref="I14">
    <cfRule type="containsText" dxfId="41" priority="50" stopIfTrue="1" operator="containsText" text="Riesgo Alto">
      <formula>NOT(ISERROR(SEARCH("Riesgo Alto",I14)))</formula>
    </cfRule>
    <cfRule type="containsText" dxfId="40" priority="51" stopIfTrue="1" operator="containsText" text="Riesgo Moderado">
      <formula>NOT(ISERROR(SEARCH("Riesgo Moderado",I14)))</formula>
    </cfRule>
    <cfRule type="containsText" dxfId="39" priority="52" stopIfTrue="1" operator="containsText" text="Riesgo Bajo">
      <formula>NOT(ISERROR(SEARCH("Riesgo Bajo",I14)))</formula>
    </cfRule>
    <cfRule type="containsText" dxfId="38" priority="53" stopIfTrue="1" operator="containsText" text="Riesgo Alto">
      <formula>NOT(ISERROR(SEARCH("Riesgo Alto",I14)))</formula>
    </cfRule>
    <cfRule type="containsText" dxfId="37" priority="54" stopIfTrue="1" operator="containsText" text="Riesgo Extremo">
      <formula>NOT(ISERROR(SEARCH("Riesgo Extremo",I14)))</formula>
    </cfRule>
  </conditionalFormatting>
  <conditionalFormatting sqref="I14">
    <cfRule type="containsText" dxfId="36" priority="49" stopIfTrue="1" operator="containsText" text="Riesgo Extremo">
      <formula>NOT(ISERROR(SEARCH("Riesgo Extremo",I14)))</formula>
    </cfRule>
  </conditionalFormatting>
  <conditionalFormatting sqref="I15">
    <cfRule type="containsText" dxfId="35" priority="44" stopIfTrue="1" operator="containsText" text="Riesgo Alto">
      <formula>NOT(ISERROR(SEARCH("Riesgo Alto",I15)))</formula>
    </cfRule>
    <cfRule type="containsText" dxfId="34" priority="45" stopIfTrue="1" operator="containsText" text="Riesgo Moderado">
      <formula>NOT(ISERROR(SEARCH("Riesgo Moderado",I15)))</formula>
    </cfRule>
    <cfRule type="containsText" dxfId="33" priority="46" stopIfTrue="1" operator="containsText" text="Riesgo Bajo">
      <formula>NOT(ISERROR(SEARCH("Riesgo Bajo",I15)))</formula>
    </cfRule>
    <cfRule type="containsText" dxfId="32" priority="47" stopIfTrue="1" operator="containsText" text="Riesgo Alto">
      <formula>NOT(ISERROR(SEARCH("Riesgo Alto",I15)))</formula>
    </cfRule>
    <cfRule type="containsText" dxfId="31" priority="48" stopIfTrue="1" operator="containsText" text="Riesgo Extremo">
      <formula>NOT(ISERROR(SEARCH("Riesgo Extremo",I15)))</formula>
    </cfRule>
  </conditionalFormatting>
  <conditionalFormatting sqref="I15">
    <cfRule type="containsText" dxfId="30" priority="43" stopIfTrue="1" operator="containsText" text="Riesgo Extremo">
      <formula>NOT(ISERROR(SEARCH("Riesgo Extremo",I15)))</formula>
    </cfRule>
  </conditionalFormatting>
  <conditionalFormatting sqref="L12">
    <cfRule type="containsText" dxfId="29" priority="32" stopIfTrue="1" operator="containsText" text="Riesgo Alto">
      <formula>NOT(ISERROR(SEARCH("Riesgo Alto",L12)))</formula>
    </cfRule>
    <cfRule type="containsText" dxfId="28" priority="33" stopIfTrue="1" operator="containsText" text="Riesgo Moderado">
      <formula>NOT(ISERROR(SEARCH("Riesgo Moderado",L12)))</formula>
    </cfRule>
    <cfRule type="containsText" dxfId="27" priority="34" stopIfTrue="1" operator="containsText" text="Riesgo Bajo">
      <formula>NOT(ISERROR(SEARCH("Riesgo Bajo",L12)))</formula>
    </cfRule>
    <cfRule type="containsText" dxfId="26" priority="35" stopIfTrue="1" operator="containsText" text="Riesgo Alto">
      <formula>NOT(ISERROR(SEARCH("Riesgo Alto",L12)))</formula>
    </cfRule>
    <cfRule type="containsText" dxfId="25" priority="36" stopIfTrue="1" operator="containsText" text="Riesgo Extremo">
      <formula>NOT(ISERROR(SEARCH("Riesgo Extremo",L12)))</formula>
    </cfRule>
  </conditionalFormatting>
  <conditionalFormatting sqref="L12">
    <cfRule type="containsText" dxfId="24" priority="31" stopIfTrue="1" operator="containsText" text="Riesgo Extremo">
      <formula>NOT(ISERROR(SEARCH("Riesgo Extremo",L12)))</formula>
    </cfRule>
  </conditionalFormatting>
  <conditionalFormatting sqref="I16">
    <cfRule type="containsText" dxfId="23" priority="1" stopIfTrue="1" operator="containsText" text="Riesgo Extremo">
      <formula>NOT(ISERROR(SEARCH("Riesgo Extremo",I16)))</formula>
    </cfRule>
  </conditionalFormatting>
  <conditionalFormatting sqref="L14">
    <cfRule type="containsText" dxfId="22" priority="20" stopIfTrue="1" operator="containsText" text="Riesgo Alto">
      <formula>NOT(ISERROR(SEARCH("Riesgo Alto",L14)))</formula>
    </cfRule>
    <cfRule type="containsText" dxfId="21" priority="21" stopIfTrue="1" operator="containsText" text="Riesgo Moderado">
      <formula>NOT(ISERROR(SEARCH("Riesgo Moderado",L14)))</formula>
    </cfRule>
    <cfRule type="containsText" dxfId="20" priority="22" stopIfTrue="1" operator="containsText" text="Riesgo Bajo">
      <formula>NOT(ISERROR(SEARCH("Riesgo Bajo",L14)))</formula>
    </cfRule>
    <cfRule type="containsText" dxfId="19" priority="23" stopIfTrue="1" operator="containsText" text="Riesgo Alto">
      <formula>NOT(ISERROR(SEARCH("Riesgo Alto",L14)))</formula>
    </cfRule>
    <cfRule type="containsText" dxfId="18" priority="24" stopIfTrue="1" operator="containsText" text="Riesgo Extremo">
      <formula>NOT(ISERROR(SEARCH("Riesgo Extremo",L14)))</formula>
    </cfRule>
  </conditionalFormatting>
  <conditionalFormatting sqref="L14">
    <cfRule type="containsText" dxfId="17" priority="19" stopIfTrue="1" operator="containsText" text="Riesgo Extremo">
      <formula>NOT(ISERROR(SEARCH("Riesgo Extremo",L14)))</formula>
    </cfRule>
  </conditionalFormatting>
  <conditionalFormatting sqref="L15:L16">
    <cfRule type="containsText" dxfId="16" priority="14" stopIfTrue="1" operator="containsText" text="Riesgo Alto">
      <formula>NOT(ISERROR(SEARCH("Riesgo Alto",L15)))</formula>
    </cfRule>
    <cfRule type="containsText" dxfId="15" priority="15" stopIfTrue="1" operator="containsText" text="Riesgo Moderado">
      <formula>NOT(ISERROR(SEARCH("Riesgo Moderado",L15)))</formula>
    </cfRule>
    <cfRule type="containsText" dxfId="14" priority="16" stopIfTrue="1" operator="containsText" text="Riesgo Bajo">
      <formula>NOT(ISERROR(SEARCH("Riesgo Bajo",L15)))</formula>
    </cfRule>
    <cfRule type="containsText" dxfId="13" priority="17" stopIfTrue="1" operator="containsText" text="Riesgo Alto">
      <formula>NOT(ISERROR(SEARCH("Riesgo Alto",L15)))</formula>
    </cfRule>
    <cfRule type="containsText" dxfId="12" priority="18" stopIfTrue="1" operator="containsText" text="Riesgo Extremo">
      <formula>NOT(ISERROR(SEARCH("Riesgo Extremo",L15)))</formula>
    </cfRule>
  </conditionalFormatting>
  <conditionalFormatting sqref="L15:L16">
    <cfRule type="containsText" dxfId="11" priority="13" stopIfTrue="1" operator="containsText" text="Riesgo Extremo">
      <formula>NOT(ISERROR(SEARCH("Riesgo Extremo",L15)))</formula>
    </cfRule>
  </conditionalFormatting>
  <conditionalFormatting sqref="L7">
    <cfRule type="containsText" dxfId="10" priority="8" stopIfTrue="1" operator="containsText" text="Riesgo Alto">
      <formula>NOT(ISERROR(SEARCH("Riesgo Alto",L7)))</formula>
    </cfRule>
    <cfRule type="containsText" dxfId="9" priority="9" stopIfTrue="1" operator="containsText" text="Riesgo Moderado">
      <formula>NOT(ISERROR(SEARCH("Riesgo Moderado",L7)))</formula>
    </cfRule>
    <cfRule type="containsText" dxfId="8" priority="10" stopIfTrue="1" operator="containsText" text="Riesgo Bajo">
      <formula>NOT(ISERROR(SEARCH("Riesgo Bajo",L7)))</formula>
    </cfRule>
    <cfRule type="containsText" dxfId="7" priority="11" stopIfTrue="1" operator="containsText" text="Riesgo Alto">
      <formula>NOT(ISERROR(SEARCH("Riesgo Alto",L7)))</formula>
    </cfRule>
    <cfRule type="containsText" dxfId="6" priority="12" stopIfTrue="1" operator="containsText" text="Riesgo Extremo">
      <formula>NOT(ISERROR(SEARCH("Riesgo Extremo",L7)))</formula>
    </cfRule>
  </conditionalFormatting>
  <conditionalFormatting sqref="L7">
    <cfRule type="containsText" dxfId="5" priority="7" stopIfTrue="1" operator="containsText" text="Riesgo Extremo">
      <formula>NOT(ISERROR(SEARCH("Riesgo Extremo",L7)))</formula>
    </cfRule>
  </conditionalFormatting>
  <conditionalFormatting sqref="I16">
    <cfRule type="containsText" dxfId="4" priority="2" stopIfTrue="1" operator="containsText" text="Riesgo Alto">
      <formula>NOT(ISERROR(SEARCH("Riesgo Alto",I16)))</formula>
    </cfRule>
    <cfRule type="containsText" dxfId="3" priority="3" stopIfTrue="1" operator="containsText" text="Riesgo Moderado">
      <formula>NOT(ISERROR(SEARCH("Riesgo Moderado",I16)))</formula>
    </cfRule>
    <cfRule type="containsText" dxfId="2" priority="4" stopIfTrue="1" operator="containsText" text="Riesgo Bajo">
      <formula>NOT(ISERROR(SEARCH("Riesgo Bajo",I16)))</formula>
    </cfRule>
    <cfRule type="containsText" dxfId="1" priority="5" stopIfTrue="1" operator="containsText" text="Riesgo Alto">
      <formula>NOT(ISERROR(SEARCH("Riesgo Alto",I16)))</formula>
    </cfRule>
    <cfRule type="containsText" dxfId="0" priority="6" stopIfTrue="1" operator="containsText" text="Riesgo Extremo">
      <formula>NOT(ISERROR(SEARCH("Riesgo Extremo",I16)))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N88"/>
  <sheetViews>
    <sheetView topLeftCell="A9" workbookViewId="0">
      <selection activeCell="D51" sqref="D51"/>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122</v>
      </c>
      <c r="K3" t="s">
        <v>123</v>
      </c>
      <c r="L3" t="s">
        <v>124</v>
      </c>
      <c r="N3" s="5"/>
    </row>
    <row r="4" spans="2:14" ht="107.25" customHeight="1" x14ac:dyDescent="0.2">
      <c r="B4" t="s">
        <v>9</v>
      </c>
      <c r="D4" t="s">
        <v>125</v>
      </c>
      <c r="G4" t="s">
        <v>33</v>
      </c>
      <c r="H4" t="s">
        <v>34</v>
      </c>
      <c r="J4" s="286" t="s">
        <v>126</v>
      </c>
      <c r="K4" s="286" t="s">
        <v>127</v>
      </c>
      <c r="L4" s="286" t="s">
        <v>128</v>
      </c>
      <c r="N4" s="19" t="s">
        <v>94</v>
      </c>
    </row>
    <row r="5" spans="2:14" x14ac:dyDescent="0.2">
      <c r="B5" t="s">
        <v>129</v>
      </c>
      <c r="D5">
        <v>1</v>
      </c>
      <c r="G5" t="s">
        <v>130</v>
      </c>
      <c r="H5" t="s">
        <v>130</v>
      </c>
      <c r="J5">
        <v>0</v>
      </c>
      <c r="K5">
        <v>0</v>
      </c>
      <c r="L5">
        <v>0</v>
      </c>
      <c r="N5" s="5" t="s">
        <v>116</v>
      </c>
    </row>
    <row r="6" spans="2:14" x14ac:dyDescent="0.2">
      <c r="B6" t="s">
        <v>11</v>
      </c>
      <c r="D6">
        <v>0</v>
      </c>
      <c r="J6">
        <v>1</v>
      </c>
      <c r="K6">
        <v>1</v>
      </c>
      <c r="L6">
        <v>1</v>
      </c>
      <c r="N6" s="5" t="s">
        <v>100</v>
      </c>
    </row>
    <row r="7" spans="2:14" ht="38.25" x14ac:dyDescent="0.2">
      <c r="B7" t="s">
        <v>131</v>
      </c>
      <c r="N7" s="20" t="s">
        <v>117</v>
      </c>
    </row>
    <row r="8" spans="2:14" ht="76.5" x14ac:dyDescent="0.2">
      <c r="B8" t="s">
        <v>132</v>
      </c>
      <c r="D8" s="20" t="s">
        <v>84</v>
      </c>
      <c r="E8" s="20" t="s">
        <v>133</v>
      </c>
      <c r="F8" s="20" t="s">
        <v>85</v>
      </c>
      <c r="G8" s="20" t="s">
        <v>134</v>
      </c>
      <c r="H8" s="20" t="s">
        <v>86</v>
      </c>
      <c r="N8" s="5" t="s">
        <v>99</v>
      </c>
    </row>
    <row r="9" spans="2:14" x14ac:dyDescent="0.2">
      <c r="B9" t="s">
        <v>135</v>
      </c>
      <c r="D9" s="42">
        <v>0</v>
      </c>
      <c r="E9" s="42">
        <v>0</v>
      </c>
      <c r="F9" s="42">
        <v>0</v>
      </c>
      <c r="G9" s="42">
        <v>0</v>
      </c>
      <c r="H9" s="42">
        <v>0</v>
      </c>
      <c r="N9" s="5"/>
    </row>
    <row r="10" spans="2:14" x14ac:dyDescent="0.2">
      <c r="B10" t="s">
        <v>10</v>
      </c>
      <c r="D10" s="42">
        <v>15</v>
      </c>
      <c r="E10" s="42">
        <v>15</v>
      </c>
      <c r="F10" s="42">
        <v>30</v>
      </c>
      <c r="G10" s="42">
        <v>15</v>
      </c>
      <c r="H10" s="42">
        <v>25</v>
      </c>
    </row>
    <row r="11" spans="2:14" x14ac:dyDescent="0.2">
      <c r="B11" s="5" t="s">
        <v>136</v>
      </c>
    </row>
    <row r="15" spans="2:14" x14ac:dyDescent="0.2">
      <c r="G15" s="287"/>
    </row>
    <row r="16" spans="2:14" ht="15.75" x14ac:dyDescent="0.2">
      <c r="B16" s="205">
        <v>1</v>
      </c>
      <c r="C16" s="288" t="s">
        <v>137</v>
      </c>
      <c r="D16" s="14"/>
      <c r="E16" s="38" t="s">
        <v>130</v>
      </c>
      <c r="I16" s="802"/>
      <c r="J16" s="803"/>
      <c r="K16" s="803"/>
      <c r="L16" s="803"/>
    </row>
    <row r="17" spans="2:12" ht="15.75" x14ac:dyDescent="0.2">
      <c r="B17" s="205">
        <v>2</v>
      </c>
      <c r="C17" s="288" t="s">
        <v>138</v>
      </c>
      <c r="D17" s="14"/>
      <c r="E17" s="14"/>
      <c r="I17" s="207"/>
      <c r="J17" s="208"/>
      <c r="K17" s="208"/>
      <c r="L17" s="208"/>
    </row>
    <row r="18" spans="2:12" ht="15.75" x14ac:dyDescent="0.2">
      <c r="B18" s="205">
        <v>3</v>
      </c>
      <c r="C18" s="288" t="s">
        <v>139</v>
      </c>
      <c r="D18" s="14"/>
      <c r="E18" s="14"/>
      <c r="I18" s="207"/>
      <c r="J18" s="208"/>
      <c r="K18" s="208"/>
      <c r="L18" s="208"/>
    </row>
    <row r="19" spans="2:12" ht="15.75" x14ac:dyDescent="0.2">
      <c r="B19" s="205">
        <v>4</v>
      </c>
      <c r="C19" s="288" t="s">
        <v>140</v>
      </c>
      <c r="D19" s="15"/>
      <c r="E19" s="15"/>
      <c r="I19" s="802"/>
      <c r="J19" s="803"/>
      <c r="K19" s="803"/>
      <c r="L19" s="803"/>
    </row>
    <row r="20" spans="2:12" ht="15.75" x14ac:dyDescent="0.2">
      <c r="B20" s="205">
        <v>5</v>
      </c>
      <c r="C20" s="288" t="s">
        <v>141</v>
      </c>
      <c r="D20" s="15"/>
      <c r="E20" s="15"/>
      <c r="I20" s="802"/>
      <c r="J20" s="803"/>
      <c r="K20" s="803"/>
      <c r="L20" s="803"/>
    </row>
    <row r="21" spans="2:12" ht="15.75" x14ac:dyDescent="0.2">
      <c r="B21" s="1"/>
      <c r="C21" s="27"/>
      <c r="D21" s="15"/>
      <c r="E21" s="15"/>
      <c r="I21" s="207"/>
      <c r="J21" s="208"/>
      <c r="K21" s="208"/>
      <c r="L21" s="208"/>
    </row>
    <row r="24" spans="2:12" x14ac:dyDescent="0.2">
      <c r="B24" s="289">
        <v>1</v>
      </c>
      <c r="C24" s="288" t="s">
        <v>20</v>
      </c>
      <c r="D24" s="290"/>
    </row>
    <row r="25" spans="2:12" x14ac:dyDescent="0.2">
      <c r="B25" s="289">
        <v>6</v>
      </c>
      <c r="C25" s="288" t="s">
        <v>21</v>
      </c>
      <c r="D25" s="290"/>
    </row>
    <row r="26" spans="2:12" x14ac:dyDescent="0.2">
      <c r="B26" s="290">
        <v>7</v>
      </c>
      <c r="C26" s="288" t="s">
        <v>22</v>
      </c>
      <c r="D26" s="290"/>
    </row>
    <row r="27" spans="2:12" x14ac:dyDescent="0.2">
      <c r="B27" s="290">
        <v>11</v>
      </c>
      <c r="C27" s="288" t="s">
        <v>23</v>
      </c>
      <c r="D27" s="289"/>
    </row>
    <row r="28" spans="2:12" x14ac:dyDescent="0.2">
      <c r="B28" s="290">
        <v>13</v>
      </c>
      <c r="C28" s="288" t="s">
        <v>24</v>
      </c>
      <c r="D28" s="289"/>
    </row>
    <row r="29" spans="2:12" x14ac:dyDescent="0.2">
      <c r="B29" s="15"/>
      <c r="C29" s="27"/>
      <c r="D29" s="15"/>
    </row>
    <row r="30" spans="2:12" x14ac:dyDescent="0.2">
      <c r="B30" s="15"/>
      <c r="C30" s="27"/>
      <c r="D30" s="15"/>
    </row>
    <row r="31" spans="2:12" x14ac:dyDescent="0.2">
      <c r="B31" s="15" t="s">
        <v>273</v>
      </c>
      <c r="C31" t="s">
        <v>274</v>
      </c>
      <c r="D31" s="15"/>
    </row>
    <row r="32" spans="2:12" x14ac:dyDescent="0.2">
      <c r="B32" s="15">
        <v>1</v>
      </c>
      <c r="C32" t="s">
        <v>277</v>
      </c>
      <c r="D32" s="15"/>
    </row>
    <row r="33" spans="2:14" ht="13.5" customHeight="1" x14ac:dyDescent="0.2">
      <c r="B33" s="15">
        <v>2</v>
      </c>
      <c r="C33" t="s">
        <v>281</v>
      </c>
      <c r="D33" s="15"/>
    </row>
    <row r="34" spans="2:14" ht="13.5" customHeight="1" x14ac:dyDescent="0.2">
      <c r="B34" s="15">
        <v>3</v>
      </c>
      <c r="C34" t="s">
        <v>285</v>
      </c>
      <c r="D34" s="15"/>
    </row>
    <row r="35" spans="2:14" ht="13.5" thickBot="1" x14ac:dyDescent="0.25"/>
    <row r="36" spans="2:14" ht="26.25" thickBot="1" x14ac:dyDescent="0.25">
      <c r="B36" s="291" t="s">
        <v>142</v>
      </c>
      <c r="C36" s="291"/>
      <c r="D36" s="291" t="s">
        <v>93</v>
      </c>
      <c r="I36" s="62" t="s">
        <v>38</v>
      </c>
      <c r="J36" s="63" t="s">
        <v>39</v>
      </c>
      <c r="K36" s="1"/>
      <c r="L36" s="1"/>
      <c r="M36" s="1"/>
      <c r="N36" s="1"/>
    </row>
    <row r="37" spans="2:14" x14ac:dyDescent="0.2">
      <c r="B37" s="291">
        <v>1</v>
      </c>
      <c r="C37" s="292" t="s">
        <v>102</v>
      </c>
      <c r="D37" s="293" t="s">
        <v>143</v>
      </c>
      <c r="E37" s="294"/>
      <c r="F37" s="291"/>
      <c r="G37" s="291"/>
      <c r="I37" s="804" t="s">
        <v>40</v>
      </c>
      <c r="J37" s="60" t="s">
        <v>41</v>
      </c>
      <c r="K37" s="43"/>
      <c r="L37" s="43"/>
      <c r="M37" s="43"/>
      <c r="N37" s="43"/>
    </row>
    <row r="38" spans="2:14" x14ac:dyDescent="0.2">
      <c r="B38" s="291">
        <v>2</v>
      </c>
      <c r="C38" s="295" t="s">
        <v>144</v>
      </c>
      <c r="D38" s="293" t="s">
        <v>145</v>
      </c>
      <c r="E38" s="291"/>
      <c r="F38" s="291"/>
      <c r="G38" s="291"/>
      <c r="I38" s="993"/>
      <c r="J38" s="296" t="s">
        <v>42</v>
      </c>
      <c r="K38" s="44"/>
      <c r="L38" s="44"/>
      <c r="M38" s="44"/>
      <c r="N38" s="44"/>
    </row>
    <row r="39" spans="2:14" x14ac:dyDescent="0.2">
      <c r="B39" s="291">
        <v>3</v>
      </c>
      <c r="C39" s="295" t="s">
        <v>103</v>
      </c>
      <c r="D39" s="293" t="s">
        <v>146</v>
      </c>
      <c r="E39" s="291"/>
      <c r="F39" s="291"/>
      <c r="G39" s="291"/>
      <c r="I39" s="993"/>
      <c r="J39" s="296" t="s">
        <v>45</v>
      </c>
      <c r="K39" s="44"/>
      <c r="L39" s="44"/>
      <c r="M39" s="44"/>
      <c r="N39" s="44"/>
    </row>
    <row r="40" spans="2:14" x14ac:dyDescent="0.2">
      <c r="B40" s="291">
        <v>4</v>
      </c>
      <c r="C40" s="297" t="s">
        <v>147</v>
      </c>
      <c r="D40" s="293" t="s">
        <v>148</v>
      </c>
      <c r="E40" s="291"/>
      <c r="F40" s="291"/>
      <c r="G40" s="291"/>
      <c r="I40" s="993"/>
      <c r="J40" s="296" t="s">
        <v>47</v>
      </c>
      <c r="K40" s="44"/>
      <c r="L40" s="44"/>
      <c r="M40" s="44"/>
      <c r="N40" s="44"/>
    </row>
    <row r="41" spans="2:14" x14ac:dyDescent="0.2">
      <c r="B41" s="291">
        <v>5</v>
      </c>
      <c r="C41" s="298" t="s">
        <v>149</v>
      </c>
      <c r="D41" s="291"/>
      <c r="E41" s="291"/>
      <c r="F41" s="291"/>
      <c r="G41" s="291"/>
      <c r="I41" s="993"/>
      <c r="J41" s="296" t="s">
        <v>49</v>
      </c>
      <c r="K41" s="44"/>
      <c r="L41" s="44"/>
      <c r="M41" s="44"/>
      <c r="N41" s="44"/>
    </row>
    <row r="42" spans="2:14" ht="12.75" customHeight="1" x14ac:dyDescent="0.2">
      <c r="B42" s="291">
        <v>6</v>
      </c>
      <c r="C42" s="295" t="s">
        <v>323</v>
      </c>
      <c r="D42" s="291"/>
      <c r="E42" s="291"/>
      <c r="F42" s="291"/>
      <c r="G42" s="291"/>
      <c r="I42" s="994" t="s">
        <v>50</v>
      </c>
      <c r="J42" s="299" t="s">
        <v>51</v>
      </c>
      <c r="K42" s="44"/>
      <c r="L42" s="44"/>
      <c r="M42" s="44"/>
      <c r="N42" s="44"/>
    </row>
    <row r="43" spans="2:14" x14ac:dyDescent="0.2">
      <c r="B43" s="291">
        <v>7</v>
      </c>
      <c r="C43" s="297" t="s">
        <v>101</v>
      </c>
      <c r="D43" s="291"/>
      <c r="E43" s="291"/>
      <c r="F43" s="291"/>
      <c r="G43" s="291"/>
      <c r="I43" s="807"/>
      <c r="J43" s="299" t="s">
        <v>52</v>
      </c>
      <c r="K43" s="44"/>
      <c r="L43" s="44"/>
      <c r="M43" s="44"/>
      <c r="N43" s="44"/>
    </row>
    <row r="44" spans="2:14" x14ac:dyDescent="0.2">
      <c r="B44" s="291">
        <v>11</v>
      </c>
      <c r="C44" s="298" t="s">
        <v>318</v>
      </c>
      <c r="D44" s="291"/>
      <c r="E44" s="291"/>
      <c r="F44" s="291"/>
      <c r="G44" s="291"/>
      <c r="I44" s="807"/>
      <c r="J44" s="299" t="s">
        <v>53</v>
      </c>
      <c r="K44" s="44"/>
      <c r="L44" s="44"/>
      <c r="M44" s="44"/>
      <c r="N44" s="44"/>
    </row>
    <row r="45" spans="2:14" x14ac:dyDescent="0.2">
      <c r="B45" s="291">
        <v>12</v>
      </c>
      <c r="C45" s="295" t="s">
        <v>324</v>
      </c>
      <c r="D45" s="291"/>
      <c r="E45" s="291"/>
      <c r="F45" s="291"/>
      <c r="G45" s="291"/>
      <c r="I45" s="807"/>
      <c r="J45" s="299" t="s">
        <v>54</v>
      </c>
      <c r="K45" s="44"/>
      <c r="L45" s="44"/>
      <c r="M45" s="44"/>
      <c r="N45" s="44"/>
    </row>
    <row r="46" spans="2:14" x14ac:dyDescent="0.2">
      <c r="B46" s="291">
        <v>13</v>
      </c>
      <c r="C46" s="298" t="s">
        <v>325</v>
      </c>
      <c r="D46" s="291"/>
      <c r="E46" s="291"/>
      <c r="F46" s="291"/>
      <c r="G46" s="291"/>
      <c r="I46" s="995" t="s">
        <v>150</v>
      </c>
      <c r="J46" s="300" t="s">
        <v>56</v>
      </c>
      <c r="K46" s="44"/>
      <c r="L46" s="44"/>
      <c r="M46" s="44"/>
      <c r="N46" s="44"/>
    </row>
    <row r="47" spans="2:14" x14ac:dyDescent="0.2">
      <c r="B47" s="291">
        <v>14</v>
      </c>
      <c r="C47" s="297" t="s">
        <v>326</v>
      </c>
      <c r="D47" s="291"/>
      <c r="E47" s="291"/>
      <c r="F47" s="291"/>
      <c r="G47" s="291"/>
      <c r="I47" s="995"/>
      <c r="J47" s="300" t="s">
        <v>57</v>
      </c>
      <c r="K47" s="44"/>
      <c r="L47" s="44"/>
      <c r="M47" s="44"/>
      <c r="N47" s="44"/>
    </row>
    <row r="48" spans="2:14" x14ac:dyDescent="0.2">
      <c r="B48" s="291">
        <v>18</v>
      </c>
      <c r="C48" s="297" t="s">
        <v>104</v>
      </c>
      <c r="D48" s="291"/>
      <c r="E48" s="291"/>
      <c r="F48" s="291"/>
      <c r="G48" s="291"/>
      <c r="I48" s="995"/>
      <c r="J48" s="300" t="s">
        <v>58</v>
      </c>
      <c r="K48" s="44"/>
      <c r="L48" s="44"/>
      <c r="M48" s="44"/>
      <c r="N48" s="44"/>
    </row>
    <row r="49" spans="2:14" x14ac:dyDescent="0.2">
      <c r="B49" s="291">
        <v>21</v>
      </c>
      <c r="C49" s="298" t="s">
        <v>327</v>
      </c>
      <c r="D49" s="291"/>
      <c r="E49" s="291"/>
      <c r="F49" s="291"/>
      <c r="G49" s="291"/>
      <c r="I49" s="995"/>
      <c r="J49" s="300" t="s">
        <v>59</v>
      </c>
      <c r="K49" s="44"/>
      <c r="L49" s="44"/>
      <c r="M49" s="44"/>
      <c r="N49" s="44"/>
    </row>
    <row r="50" spans="2:14" x14ac:dyDescent="0.2">
      <c r="B50" s="291">
        <v>22</v>
      </c>
      <c r="C50" s="298" t="s">
        <v>328</v>
      </c>
      <c r="D50" s="291"/>
      <c r="E50" s="291"/>
      <c r="F50" s="291"/>
      <c r="G50" s="291"/>
      <c r="I50" s="995"/>
      <c r="J50" s="300" t="s">
        <v>60</v>
      </c>
      <c r="K50" s="44"/>
      <c r="L50" s="44"/>
      <c r="M50" s="44"/>
      <c r="N50" s="44"/>
    </row>
    <row r="51" spans="2:14" x14ac:dyDescent="0.2">
      <c r="B51" s="291">
        <v>24</v>
      </c>
      <c r="C51" s="298" t="s">
        <v>151</v>
      </c>
      <c r="D51" s="291"/>
      <c r="E51" s="291"/>
      <c r="F51" s="291"/>
      <c r="G51" s="291"/>
      <c r="I51" s="995"/>
      <c r="J51" s="300" t="s">
        <v>61</v>
      </c>
      <c r="K51" s="44"/>
      <c r="L51" s="44"/>
      <c r="M51" s="44"/>
      <c r="N51" s="44"/>
    </row>
    <row r="52" spans="2:14" x14ac:dyDescent="0.2">
      <c r="B52" s="291">
        <v>26</v>
      </c>
      <c r="C52" s="301" t="s">
        <v>329</v>
      </c>
      <c r="D52" s="291"/>
      <c r="E52" s="291"/>
      <c r="F52" s="291"/>
      <c r="G52" s="291"/>
      <c r="I52" s="995"/>
      <c r="J52" s="300" t="s">
        <v>62</v>
      </c>
      <c r="K52" s="44"/>
      <c r="L52" s="44"/>
      <c r="M52" s="44"/>
      <c r="N52" s="44"/>
    </row>
    <row r="53" spans="2:14" x14ac:dyDescent="0.2">
      <c r="B53" s="291">
        <v>28</v>
      </c>
      <c r="C53" s="298" t="s">
        <v>330</v>
      </c>
      <c r="D53" s="291"/>
      <c r="E53" s="291"/>
      <c r="F53" s="291"/>
      <c r="G53" s="291"/>
      <c r="I53" s="995"/>
      <c r="J53" s="300" t="s">
        <v>63</v>
      </c>
      <c r="K53" s="44"/>
      <c r="L53" s="44"/>
      <c r="M53" s="44"/>
      <c r="N53" s="44"/>
    </row>
    <row r="54" spans="2:14" x14ac:dyDescent="0.2">
      <c r="B54" s="291">
        <v>30</v>
      </c>
      <c r="C54" s="298" t="s">
        <v>152</v>
      </c>
      <c r="D54" s="291"/>
      <c r="E54" s="291"/>
      <c r="F54" s="291"/>
      <c r="G54" s="291"/>
      <c r="I54" s="992" t="s">
        <v>153</v>
      </c>
      <c r="J54" s="302" t="s">
        <v>65</v>
      </c>
      <c r="K54" s="44"/>
      <c r="L54" s="44"/>
      <c r="M54" s="44"/>
      <c r="N54" s="44"/>
    </row>
    <row r="55" spans="2:14" x14ac:dyDescent="0.2">
      <c r="B55" s="291">
        <v>33</v>
      </c>
      <c r="C55" s="301" t="s">
        <v>317</v>
      </c>
      <c r="D55" s="291"/>
      <c r="E55" s="291"/>
      <c r="F55" s="291"/>
      <c r="G55" s="291"/>
      <c r="I55" s="992"/>
      <c r="J55" s="302" t="s">
        <v>66</v>
      </c>
      <c r="K55" s="44"/>
      <c r="L55" s="44"/>
      <c r="M55" s="44"/>
      <c r="N55" s="44"/>
    </row>
    <row r="56" spans="2:14" x14ac:dyDescent="0.2">
      <c r="B56" s="291">
        <v>35</v>
      </c>
      <c r="C56" s="301" t="s">
        <v>331</v>
      </c>
      <c r="D56" s="291"/>
      <c r="E56" s="291"/>
      <c r="F56" s="291"/>
      <c r="G56" s="291"/>
      <c r="I56" s="992"/>
      <c r="J56" s="302" t="s">
        <v>67</v>
      </c>
      <c r="K56" s="44"/>
      <c r="L56" s="44"/>
      <c r="M56" s="44"/>
      <c r="N56" s="44"/>
    </row>
    <row r="57" spans="2:14" x14ac:dyDescent="0.2">
      <c r="B57" s="291">
        <v>39</v>
      </c>
      <c r="C57" s="301" t="s">
        <v>332</v>
      </c>
      <c r="D57" s="291"/>
      <c r="E57" s="291"/>
      <c r="F57" s="291"/>
      <c r="G57" s="291"/>
      <c r="I57" s="992"/>
      <c r="J57" s="302" t="s">
        <v>68</v>
      </c>
      <c r="K57" s="44"/>
      <c r="L57" s="44"/>
      <c r="M57" s="44"/>
      <c r="N57" s="44"/>
    </row>
    <row r="58" spans="2:14" x14ac:dyDescent="0.2">
      <c r="B58" s="291">
        <v>44</v>
      </c>
      <c r="C58" s="301" t="s">
        <v>333</v>
      </c>
      <c r="D58" s="291"/>
      <c r="E58" s="291"/>
      <c r="F58" s="291"/>
      <c r="G58" s="291"/>
      <c r="I58" s="992"/>
      <c r="J58" s="302" t="s">
        <v>69</v>
      </c>
      <c r="K58" s="44"/>
      <c r="L58" s="44"/>
      <c r="M58" s="44"/>
      <c r="N58" s="44"/>
    </row>
    <row r="59" spans="2:14" x14ac:dyDescent="0.2">
      <c r="B59" s="291">
        <v>52</v>
      </c>
      <c r="C59" s="301" t="s">
        <v>334</v>
      </c>
      <c r="D59" s="291"/>
      <c r="E59" s="291"/>
      <c r="F59" s="291"/>
      <c r="G59" s="291"/>
      <c r="I59" s="992"/>
      <c r="J59" s="302" t="s">
        <v>70</v>
      </c>
      <c r="K59" s="44"/>
      <c r="L59" s="44"/>
      <c r="M59" s="44"/>
      <c r="N59" s="44"/>
    </row>
    <row r="60" spans="2:14" x14ac:dyDescent="0.2">
      <c r="B60" s="291">
        <v>55</v>
      </c>
      <c r="C60" s="301" t="s">
        <v>335</v>
      </c>
      <c r="D60" s="291"/>
      <c r="E60" s="291"/>
      <c r="F60" s="291"/>
      <c r="G60" s="291"/>
      <c r="I60" s="992"/>
      <c r="J60" s="302" t="s">
        <v>71</v>
      </c>
      <c r="K60" s="44"/>
      <c r="L60" s="44"/>
      <c r="M60" s="44"/>
      <c r="N60" s="44"/>
    </row>
    <row r="61" spans="2:14" x14ac:dyDescent="0.2">
      <c r="B61" s="291">
        <v>65</v>
      </c>
      <c r="C61" s="301" t="s">
        <v>336</v>
      </c>
      <c r="D61" s="291"/>
      <c r="E61" s="291"/>
      <c r="F61" s="291"/>
      <c r="G61" s="291"/>
      <c r="I61" s="992"/>
      <c r="J61" s="302" t="s">
        <v>72</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293" t="s">
        <v>154</v>
      </c>
      <c r="C65" s="293"/>
      <c r="E65" s="65" t="s">
        <v>34</v>
      </c>
      <c r="F65" s="66">
        <v>1</v>
      </c>
      <c r="G65" s="66">
        <v>2</v>
      </c>
      <c r="H65" s="66">
        <v>3</v>
      </c>
      <c r="I65" s="67">
        <v>4</v>
      </c>
      <c r="J65" s="44"/>
      <c r="K65" s="44"/>
      <c r="L65" s="44"/>
      <c r="M65" s="44"/>
      <c r="N65" s="44"/>
    </row>
    <row r="66" spans="2:14" ht="15.75" x14ac:dyDescent="0.25">
      <c r="B66" s="303" t="s">
        <v>155</v>
      </c>
      <c r="C66" s="303"/>
      <c r="D66" s="73" t="s">
        <v>156</v>
      </c>
      <c r="E66" s="68">
        <v>1</v>
      </c>
      <c r="F66" s="44">
        <v>6</v>
      </c>
      <c r="G66" s="44">
        <v>7</v>
      </c>
      <c r="H66" s="44">
        <v>11</v>
      </c>
      <c r="I66" s="69">
        <v>13</v>
      </c>
      <c r="J66" s="44"/>
      <c r="K66" s="44"/>
      <c r="L66" s="44"/>
      <c r="M66" s="44"/>
      <c r="N66" s="44"/>
    </row>
    <row r="67" spans="2:14" ht="15.75" x14ac:dyDescent="0.25">
      <c r="B67" s="303" t="s">
        <v>157</v>
      </c>
      <c r="C67" s="303"/>
      <c r="E67" s="68">
        <v>2</v>
      </c>
      <c r="F67" s="44">
        <v>12</v>
      </c>
      <c r="G67" s="44">
        <v>14</v>
      </c>
      <c r="H67" s="44">
        <v>22</v>
      </c>
      <c r="I67" s="69">
        <v>26</v>
      </c>
      <c r="J67" s="44"/>
      <c r="K67" s="44"/>
      <c r="L67" s="44"/>
      <c r="M67" s="44"/>
      <c r="N67" s="44"/>
    </row>
    <row r="68" spans="2:14" ht="15.75" x14ac:dyDescent="0.25">
      <c r="B68" s="303" t="s">
        <v>158</v>
      </c>
      <c r="C68" s="303"/>
      <c r="E68" s="68">
        <v>3</v>
      </c>
      <c r="F68" s="44">
        <v>18</v>
      </c>
      <c r="G68" s="44">
        <v>21</v>
      </c>
      <c r="H68" s="44">
        <v>33</v>
      </c>
      <c r="I68" s="69">
        <v>39</v>
      </c>
      <c r="J68" s="44"/>
      <c r="K68" s="44"/>
      <c r="L68" s="44"/>
      <c r="M68" s="44"/>
      <c r="N68" s="44"/>
    </row>
    <row r="69" spans="2:14" ht="15.75" x14ac:dyDescent="0.25">
      <c r="B69" s="303" t="s">
        <v>159</v>
      </c>
      <c r="C69" s="303"/>
      <c r="E69" s="68">
        <v>4</v>
      </c>
      <c r="F69" s="44">
        <v>24</v>
      </c>
      <c r="G69" s="44">
        <v>28</v>
      </c>
      <c r="H69" s="44">
        <v>44</v>
      </c>
      <c r="I69" s="69">
        <v>52</v>
      </c>
      <c r="J69" s="44"/>
      <c r="K69" s="44"/>
      <c r="L69" s="44"/>
      <c r="M69" s="44"/>
      <c r="N69" s="44"/>
    </row>
    <row r="70" spans="2:14" ht="16.5" thickBot="1" x14ac:dyDescent="0.3">
      <c r="B70" s="303" t="s">
        <v>160</v>
      </c>
      <c r="C70" s="303"/>
      <c r="E70" s="70">
        <v>5</v>
      </c>
      <c r="F70" s="71">
        <v>30</v>
      </c>
      <c r="G70" s="71">
        <v>35</v>
      </c>
      <c r="H70" s="71">
        <v>55</v>
      </c>
      <c r="I70" s="72">
        <v>65</v>
      </c>
      <c r="J70" s="44"/>
      <c r="K70" s="44"/>
      <c r="L70" s="44"/>
      <c r="M70" s="44"/>
      <c r="N70" s="44"/>
    </row>
    <row r="71" spans="2:14" ht="15.75" x14ac:dyDescent="0.25">
      <c r="B71" s="303" t="s">
        <v>161</v>
      </c>
      <c r="C71" s="303"/>
      <c r="I71" s="44"/>
      <c r="J71" s="44"/>
      <c r="K71" s="44"/>
      <c r="L71" s="44"/>
      <c r="M71" s="44"/>
      <c r="N71" s="44"/>
    </row>
    <row r="72" spans="2:14" ht="15.75" x14ac:dyDescent="0.25">
      <c r="B72" s="303" t="s">
        <v>162</v>
      </c>
      <c r="C72" s="303"/>
      <c r="I72" s="44"/>
      <c r="J72" s="44"/>
      <c r="K72" s="44"/>
      <c r="L72" s="44"/>
      <c r="M72" s="44"/>
      <c r="N72" s="44"/>
    </row>
    <row r="73" spans="2:14" ht="15.75" x14ac:dyDescent="0.25">
      <c r="B73" s="303" t="s">
        <v>163</v>
      </c>
      <c r="I73" s="44"/>
      <c r="J73" s="44"/>
      <c r="K73" s="44"/>
      <c r="L73" s="44"/>
      <c r="M73" s="44"/>
      <c r="N73" s="44"/>
    </row>
    <row r="74" spans="2:14" ht="15.75" x14ac:dyDescent="0.25">
      <c r="B74" s="303" t="s">
        <v>164</v>
      </c>
      <c r="F74">
        <v>0</v>
      </c>
      <c r="G74">
        <v>50</v>
      </c>
      <c r="H74">
        <v>0</v>
      </c>
      <c r="I74" s="44"/>
      <c r="J74" s="44"/>
      <c r="K74" s="44"/>
      <c r="L74" s="44"/>
      <c r="M74" s="44"/>
      <c r="N74" s="44"/>
    </row>
    <row r="75" spans="2:14" ht="15.75" x14ac:dyDescent="0.25">
      <c r="B75" s="303" t="s">
        <v>165</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293" t="s">
        <v>166</v>
      </c>
      <c r="I77" s="44"/>
      <c r="J77" s="44"/>
      <c r="K77" s="44"/>
      <c r="L77" s="44"/>
      <c r="M77" s="44"/>
      <c r="N77" s="44"/>
    </row>
    <row r="78" spans="2:14" ht="15.75" x14ac:dyDescent="0.25">
      <c r="B78" s="303" t="s">
        <v>167</v>
      </c>
      <c r="D78" s="304" t="s">
        <v>167</v>
      </c>
      <c r="I78" s="44"/>
      <c r="J78" s="44"/>
      <c r="K78" s="44"/>
      <c r="L78" s="44"/>
      <c r="M78" s="44"/>
      <c r="N78" s="44"/>
    </row>
    <row r="79" spans="2:14" ht="15.75" x14ac:dyDescent="0.25">
      <c r="B79" s="303" t="s">
        <v>168</v>
      </c>
      <c r="D79" s="304" t="s">
        <v>169</v>
      </c>
      <c r="I79" s="44"/>
      <c r="J79" s="44"/>
      <c r="K79" s="44"/>
      <c r="L79" s="44"/>
      <c r="M79" s="44"/>
      <c r="N79" s="44"/>
    </row>
    <row r="80" spans="2:14" ht="15.75" x14ac:dyDescent="0.25">
      <c r="B80" s="303" t="s">
        <v>170</v>
      </c>
      <c r="D80" s="304" t="s">
        <v>165</v>
      </c>
      <c r="I80" s="44"/>
      <c r="J80" s="44"/>
      <c r="K80" s="44"/>
      <c r="L80" s="44"/>
      <c r="M80" s="44"/>
      <c r="N80" s="44"/>
    </row>
    <row r="81" spans="2:14" ht="15.75" x14ac:dyDescent="0.25">
      <c r="B81" s="303" t="s">
        <v>165</v>
      </c>
      <c r="D81" s="304" t="s">
        <v>171</v>
      </c>
      <c r="I81" s="44"/>
      <c r="J81" s="44"/>
      <c r="K81" s="44"/>
      <c r="L81" s="44"/>
      <c r="M81" s="44"/>
      <c r="N81" s="44"/>
    </row>
    <row r="82" spans="2:14" ht="15.75" x14ac:dyDescent="0.25">
      <c r="B82" s="303" t="s">
        <v>172</v>
      </c>
      <c r="D82" s="304" t="s">
        <v>3</v>
      </c>
      <c r="I82" s="44"/>
      <c r="J82" s="44"/>
      <c r="K82" s="44"/>
      <c r="L82" s="44"/>
      <c r="M82" s="44"/>
      <c r="N82" s="44"/>
    </row>
    <row r="83" spans="2:14" ht="15.75" x14ac:dyDescent="0.25">
      <c r="B83" s="303" t="s">
        <v>173</v>
      </c>
      <c r="D83" s="61" t="s">
        <v>173</v>
      </c>
      <c r="I83" s="44"/>
      <c r="J83" s="44"/>
      <c r="K83" s="44"/>
      <c r="L83" s="44"/>
      <c r="M83" s="44"/>
      <c r="N83" s="44"/>
    </row>
    <row r="84" spans="2:14" ht="15.75" x14ac:dyDescent="0.25">
      <c r="B84" s="303" t="s">
        <v>3</v>
      </c>
      <c r="D84" s="61" t="s">
        <v>174</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704F48D7-29FA-4C14-BDEC-A45162B37F1F}">
  <ds:schemaRefs>
    <ds:schemaRef ds:uri="http://purl.org/dc/elements/1.1/"/>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schemas.microsoft.com/office/infopath/2007/PartnerControls"/>
    <ds:schemaRef ds:uri="fae13273-a1d7-4e8c-bf00-4c820b8883a7"/>
    <ds:schemaRef ds:uri="http://www.w3.org/XML/1998/namespace"/>
    <ds:schemaRef ds:uri="http://purl.org/dc/dcmitype/"/>
  </ds:schemaRefs>
</ds:datastoreItem>
</file>

<file path=customXml/itemProps2.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3.xml><?xml version="1.0" encoding="utf-8"?>
<ds:datastoreItem xmlns:ds="http://schemas.openxmlformats.org/officeDocument/2006/customXml" ds:itemID="{B5BC7C8A-158F-478A-83BE-D8B66FB85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5.xml><?xml version="1.0" encoding="utf-8"?>
<ds:datastoreItem xmlns:ds="http://schemas.openxmlformats.org/officeDocument/2006/customXml" ds:itemID="{0438A2B8-49BC-4133-8BC4-E6AC4BA5A70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Usuario</cp:lastModifiedBy>
  <cp:revision/>
  <dcterms:created xsi:type="dcterms:W3CDTF">2007-05-23T11:34:18Z</dcterms:created>
  <dcterms:modified xsi:type="dcterms:W3CDTF">2020-10-09T19:54:27Z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y fmtid="{D5CDD505-2E9C-101B-9397-08002B2CF9AE}" pid="3" name="ContentTypeId">
    <vt:lpwstr>0x010100D812B06CFFA5BE4C8E0AFDF7C9DB6E89</vt:lpwstr>
  </property>
</Properties>
</file>